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wnloads\"/>
    </mc:Choice>
  </mc:AlternateContent>
  <xr:revisionPtr revIDLastSave="0" documentId="13_ncr:1_{7DE9E4A8-3B86-40A4-9508-A932F0C32DFF}" xr6:coauthVersionLast="47" xr6:coauthVersionMax="47" xr10:uidLastSave="{00000000-0000-0000-0000-000000000000}"/>
  <bookViews>
    <workbookView xWindow="-96" yWindow="-96" windowWidth="23232" windowHeight="12552" tabRatio="779" firstSheet="12" activeTab="12" xr2:uid="{D0CB4691-617A-4ED6-ABDF-2E13E734F9D6}"/>
  </bookViews>
  <sheets>
    <sheet name="Results (OG)" sheetId="12" state="hidden" r:id="rId1"/>
    <sheet name="Quality" sheetId="13" state="hidden" r:id="rId2"/>
    <sheet name="Fit Factor" sheetId="14" state="hidden" r:id="rId3"/>
    <sheet name="Main Criterion" sheetId="15" state="hidden" r:id="rId4"/>
    <sheet name="Weights Quality normalised" sheetId="16" state="hidden" r:id="rId5"/>
    <sheet name="Weights Quality" sheetId="17" state="hidden" r:id="rId6"/>
    <sheet name="Scored DL Task" sheetId="18" state="hidden" r:id="rId7"/>
    <sheet name="Scored Data Type " sheetId="19" state="hidden" r:id="rId8"/>
    <sheet name="Subcriterion weights" sheetId="20" state="hidden" r:id="rId9"/>
    <sheet name="Subcriterion weights normalised" sheetId="21" state="hidden" r:id="rId10"/>
    <sheet name="Rating DL Task" sheetId="22" state="hidden" r:id="rId11"/>
    <sheet name="Rating Data Type" sheetId="23" state="hidden" r:id="rId12"/>
    <sheet name="Main page" sheetId="28" r:id="rId13"/>
    <sheet name="Urban Quality DT" sheetId="9" r:id="rId14"/>
    <sheet name="Data Type DT" sheetId="27" r:id="rId15"/>
    <sheet name="DL Task DT" sheetId="8" r:id="rId16"/>
    <sheet name="Interface" sheetId="1" r:id="rId17"/>
    <sheet name="Data Sources" sheetId="26" r:id="rId18"/>
    <sheet name="DL Model Types" sheetId="29" r:id="rId19"/>
    <sheet name="Global South Labels" sheetId="31" r:id="rId20"/>
    <sheet name="Appendix" sheetId="11" r:id="rId21"/>
    <sheet name="Choices" sheetId="2" state="hidden" r:id="rId22"/>
    <sheet name="Results" sheetId="3" state="hidden" r:id="rId23"/>
    <sheet name="Results show" sheetId="4" state="hidden" r:id="rId24"/>
    <sheet name="Algo + Urban Quality" sheetId="5" state="hidden" r:id="rId25"/>
    <sheet name="Labels" sheetId="6" state="hidden" r:id="rId26"/>
    <sheet name="Fit Factor Ref" sheetId="7" state="hidden" r:id="rId27"/>
  </sheets>
  <definedNames>
    <definedName name="_xlnm._FilterDatabase" localSheetId="20" hidden="1">Appendix!$B$4:$F$213</definedName>
    <definedName name="_xlnm._FilterDatabase" localSheetId="2" hidden="1">'Fit Factor'!$A$3:$F$228</definedName>
    <definedName name="_xlnm._FilterDatabase" localSheetId="16" hidden="1">Interface!$K$22:$K$24</definedName>
    <definedName name="_xlnm._FilterDatabase" localSheetId="25" hidden="1">Labels!$B$4:$Q$275</definedName>
    <definedName name="_xleta.EXPAN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5" l="1"/>
  <c r="C4" i="15"/>
  <c r="C5" i="15" s="1"/>
  <c r="A8" i="12" l="1"/>
  <c r="B4" i="19" a="1"/>
  <c r="B4" i="19" s="1"/>
  <c r="B3" i="19"/>
  <c r="B4" i="18" a="1"/>
  <c r="B4" i="18" s="1"/>
  <c r="B3" i="18"/>
  <c r="A12" i="12"/>
  <c r="B12" i="12" s="1" a="1"/>
  <c r="B12" i="12" s="1"/>
  <c r="A11" i="12"/>
  <c r="B11" i="12" s="1" a="1"/>
  <c r="B11" i="12" s="1"/>
  <c r="F228" i="14"/>
  <c r="F227" i="14"/>
  <c r="F226" i="14"/>
  <c r="F225" i="14"/>
  <c r="F224" i="14"/>
  <c r="F223" i="14"/>
  <c r="DP9" i="12" s="1"/>
  <c r="F222" i="14"/>
  <c r="DO9" i="12" s="1"/>
  <c r="F221" i="14"/>
  <c r="F220" i="14"/>
  <c r="F219" i="14"/>
  <c r="F218" i="14"/>
  <c r="F217" i="14"/>
  <c r="F216" i="14"/>
  <c r="DL9" i="12" s="1"/>
  <c r="F215" i="14"/>
  <c r="DK9" i="12" s="1"/>
  <c r="F214" i="14"/>
  <c r="DJ9" i="12" s="1"/>
  <c r="F213" i="14"/>
  <c r="F212" i="14"/>
  <c r="F211" i="14"/>
  <c r="DH9" i="12" s="1"/>
  <c r="F210" i="14"/>
  <c r="DG9" i="12" s="1"/>
  <c r="F209" i="14"/>
  <c r="DF9" i="12" s="1"/>
  <c r="F208" i="14"/>
  <c r="DE9" i="12" s="1"/>
  <c r="F207" i="14"/>
  <c r="F206" i="14"/>
  <c r="DC9" i="12" s="1"/>
  <c r="F205" i="14"/>
  <c r="F204" i="14"/>
  <c r="F203" i="14"/>
  <c r="F202" i="14"/>
  <c r="DA9" i="12" s="1"/>
  <c r="F201" i="14"/>
  <c r="CZ9" i="12" s="1"/>
  <c r="F200" i="14"/>
  <c r="CX9" i="12" s="1"/>
  <c r="F199" i="14"/>
  <c r="CV9" i="12" s="1"/>
  <c r="F198" i="14"/>
  <c r="CU9" i="12" s="1"/>
  <c r="F197" i="14"/>
  <c r="CT9" i="12" s="1"/>
  <c r="F196" i="14"/>
  <c r="CS9" i="12" s="1"/>
  <c r="F195" i="14"/>
  <c r="CR9" i="12" s="1"/>
  <c r="F194" i="14"/>
  <c r="CQ9" i="12" s="1"/>
  <c r="F193" i="14"/>
  <c r="CP9" i="12" s="1"/>
  <c r="F192" i="14"/>
  <c r="CO9" i="12" s="1"/>
  <c r="F191" i="14"/>
  <c r="CN9" i="12" s="1"/>
  <c r="F190" i="14"/>
  <c r="CM9" i="12" s="1"/>
  <c r="F189" i="14"/>
  <c r="CK9" i="12" s="1"/>
  <c r="F188" i="14"/>
  <c r="CJ9" i="12" s="1"/>
  <c r="F187" i="14"/>
  <c r="CI9" i="12" s="1"/>
  <c r="F186" i="14"/>
  <c r="CH9" i="12" s="1"/>
  <c r="F185" i="14"/>
  <c r="CG9" i="12" s="1"/>
  <c r="F184" i="14"/>
  <c r="CF9" i="12" s="1"/>
  <c r="F183" i="14"/>
  <c r="CD9" i="12" s="1"/>
  <c r="F182" i="14"/>
  <c r="CB9" i="12" s="1"/>
  <c r="F181" i="14"/>
  <c r="CA9" i="12" s="1"/>
  <c r="F180" i="14"/>
  <c r="BZ9" i="12" s="1"/>
  <c r="F179" i="14"/>
  <c r="BY9" i="12" s="1"/>
  <c r="F178" i="14"/>
  <c r="F177" i="14"/>
  <c r="F176" i="14"/>
  <c r="F175" i="14"/>
  <c r="F174" i="14"/>
  <c r="BV9" i="12" s="1"/>
  <c r="F173" i="14"/>
  <c r="BU9" i="12" s="1"/>
  <c r="F172" i="14"/>
  <c r="BT9" i="12" s="1"/>
  <c r="F171" i="14"/>
  <c r="F170" i="14"/>
  <c r="F169" i="14"/>
  <c r="F168" i="14"/>
  <c r="F167" i="14"/>
  <c r="F166" i="14"/>
  <c r="F165" i="14"/>
  <c r="F164" i="14"/>
  <c r="F163" i="14"/>
  <c r="F162" i="14"/>
  <c r="F161" i="14"/>
  <c r="F160" i="14"/>
  <c r="F159" i="14"/>
  <c r="F158" i="14"/>
  <c r="F157" i="14"/>
  <c r="F156" i="14"/>
  <c r="F155" i="14"/>
  <c r="BP9" i="12" s="1"/>
  <c r="F154" i="14"/>
  <c r="BO9" i="12" s="1"/>
  <c r="F153" i="14"/>
  <c r="F152" i="14"/>
  <c r="F151" i="14"/>
  <c r="BM9" i="12" s="1"/>
  <c r="F150" i="14"/>
  <c r="BL9" i="12" s="1"/>
  <c r="F149" i="14"/>
  <c r="F148" i="14"/>
  <c r="F147" i="14"/>
  <c r="F146" i="14"/>
  <c r="F145" i="14"/>
  <c r="F144" i="14"/>
  <c r="F143" i="14"/>
  <c r="BI9" i="12" s="1"/>
  <c r="F142" i="14"/>
  <c r="F141" i="14"/>
  <c r="F140" i="14"/>
  <c r="BG9" i="12" s="1"/>
  <c r="F139" i="14"/>
  <c r="BE9" i="12" s="1"/>
  <c r="F138" i="14"/>
  <c r="F137" i="14"/>
  <c r="F136" i="14"/>
  <c r="F135" i="14"/>
  <c r="F134" i="14"/>
  <c r="F133" i="14"/>
  <c r="F132" i="14"/>
  <c r="BC9" i="12" s="1"/>
  <c r="F131" i="14"/>
  <c r="BB9" i="12" s="1"/>
  <c r="F130" i="14"/>
  <c r="BA9" i="12" s="1"/>
  <c r="F129" i="14"/>
  <c r="AZ9" i="12" s="1"/>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AV9" i="12" s="1"/>
  <c r="F103" i="14"/>
  <c r="AU9" i="12" s="1"/>
  <c r="F102" i="14"/>
  <c r="F101" i="14"/>
  <c r="F100" i="14"/>
  <c r="F99" i="14"/>
  <c r="F98" i="14"/>
  <c r="AS9" i="12" s="1"/>
  <c r="F97" i="14"/>
  <c r="AR9" i="12" s="1"/>
  <c r="F96" i="14"/>
  <c r="AQ9" i="12" s="1"/>
  <c r="F95" i="14"/>
  <c r="AP9" i="12" s="1"/>
  <c r="F94" i="14"/>
  <c r="F93" i="14"/>
  <c r="F92" i="14"/>
  <c r="F91" i="14"/>
  <c r="AL9" i="12" s="1"/>
  <c r="F90" i="14"/>
  <c r="F89" i="14"/>
  <c r="F88" i="14"/>
  <c r="AF9" i="12" s="1"/>
  <c r="F87" i="14"/>
  <c r="AE9" i="12" s="1"/>
  <c r="F86" i="14"/>
  <c r="F85" i="14"/>
  <c r="F84" i="14"/>
  <c r="F83" i="14"/>
  <c r="F82" i="14"/>
  <c r="F81" i="14"/>
  <c r="F80" i="14"/>
  <c r="F79" i="14"/>
  <c r="F78" i="14"/>
  <c r="F77" i="14"/>
  <c r="F76" i="14"/>
  <c r="F75" i="14"/>
  <c r="F74" i="14"/>
  <c r="AA9" i="12" s="1"/>
  <c r="F73" i="14"/>
  <c r="Y9" i="12" s="1"/>
  <c r="F72" i="14"/>
  <c r="X9" i="12" s="1"/>
  <c r="F71" i="14"/>
  <c r="F70" i="14"/>
  <c r="F69" i="14"/>
  <c r="F68" i="14"/>
  <c r="F67" i="14"/>
  <c r="F66" i="14"/>
  <c r="F65" i="14"/>
  <c r="S9" i="12" s="1"/>
  <c r="F64" i="14"/>
  <c r="R9" i="12" s="1"/>
  <c r="F63" i="14"/>
  <c r="F62" i="14"/>
  <c r="F61" i="14"/>
  <c r="F60" i="14"/>
  <c r="F59" i="14"/>
  <c r="F58" i="14"/>
  <c r="F57" i="14"/>
  <c r="F56" i="14"/>
  <c r="F55" i="14"/>
  <c r="F54" i="14"/>
  <c r="F53" i="14"/>
  <c r="F52" i="14"/>
  <c r="F51" i="14"/>
  <c r="P9" i="12" s="1"/>
  <c r="F50" i="14"/>
  <c r="N9" i="12" s="1"/>
  <c r="F49" i="14"/>
  <c r="M9" i="12" s="1"/>
  <c r="F48" i="14"/>
  <c r="L9" i="12" s="1"/>
  <c r="F47" i="14"/>
  <c r="K9" i="12" s="1"/>
  <c r="F46" i="14"/>
  <c r="F45" i="14"/>
  <c r="F44" i="14"/>
  <c r="F43" i="14"/>
  <c r="F42" i="14"/>
  <c r="H9" i="12" s="1"/>
  <c r="F41" i="14"/>
  <c r="F40" i="14"/>
  <c r="F39" i="14"/>
  <c r="F38" i="14"/>
  <c r="F9" i="12" s="1"/>
  <c r="F37" i="14"/>
  <c r="E9" i="12" s="1"/>
  <c r="F36" i="14"/>
  <c r="D9" i="12" s="1"/>
  <c r="F35" i="14"/>
  <c r="C9" i="12" s="1"/>
  <c r="F34" i="14"/>
  <c r="F33" i="14"/>
  <c r="F32" i="14"/>
  <c r="F31" i="14"/>
  <c r="CW9" i="12" s="1"/>
  <c r="F30" i="14"/>
  <c r="CE9" i="12" s="1"/>
  <c r="F29" i="14"/>
  <c r="AW9" i="12" s="1"/>
  <c r="F28" i="14"/>
  <c r="AO9" i="12" s="1"/>
  <c r="F27" i="14"/>
  <c r="AK9" i="12" s="1"/>
  <c r="F26" i="14"/>
  <c r="F25" i="14"/>
  <c r="Z9" i="12" s="1"/>
  <c r="F24" i="14"/>
  <c r="W9" i="12" s="1"/>
  <c r="F23" i="14"/>
  <c r="V9" i="12" s="1"/>
  <c r="F22" i="14"/>
  <c r="U9" i="12" s="1"/>
  <c r="F21" i="14"/>
  <c r="F20" i="14"/>
  <c r="O9" i="12" s="1"/>
  <c r="F19" i="14"/>
  <c r="I9" i="12" s="1"/>
  <c r="F18" i="14"/>
  <c r="CC9" i="12" s="1"/>
  <c r="F17" i="14"/>
  <c r="F16" i="14"/>
  <c r="F15" i="14"/>
  <c r="AI9" i="12" s="1"/>
  <c r="F14" i="14"/>
  <c r="F13" i="14"/>
  <c r="CL9" i="12" s="1"/>
  <c r="F12" i="14"/>
  <c r="F11" i="14"/>
  <c r="F10" i="14"/>
  <c r="BF9" i="12" s="1"/>
  <c r="F9" i="14"/>
  <c r="F8" i="14"/>
  <c r="AM9" i="12" s="1"/>
  <c r="F7" i="14"/>
  <c r="AJ9" i="12" s="1"/>
  <c r="F6" i="14"/>
  <c r="CY9" i="12" s="1"/>
  <c r="F5" i="14"/>
  <c r="F4" i="14"/>
  <c r="B4" i="21"/>
  <c r="C4" i="21"/>
  <c r="D4" i="21"/>
  <c r="E4" i="21"/>
  <c r="F4" i="21"/>
  <c r="G4" i="21"/>
  <c r="H4" i="21"/>
  <c r="I4" i="21"/>
  <c r="J4" i="21"/>
  <c r="K4" i="21"/>
  <c r="L4" i="21"/>
  <c r="M4" i="21"/>
  <c r="N4" i="21"/>
  <c r="O4" i="21"/>
  <c r="S4" i="21"/>
  <c r="T4" i="21"/>
  <c r="U4" i="21"/>
  <c r="V4" i="21"/>
  <c r="W4" i="21"/>
  <c r="X4" i="21"/>
  <c r="Y4" i="21"/>
  <c r="Z4" i="21"/>
  <c r="AA4" i="21"/>
  <c r="AB4" i="21"/>
  <c r="AC4" i="21"/>
  <c r="AD4" i="21"/>
  <c r="AE4" i="21"/>
  <c r="AF4" i="21"/>
  <c r="AG4" i="21"/>
  <c r="AH4" i="21"/>
  <c r="B5" i="21"/>
  <c r="C5" i="21"/>
  <c r="D5" i="21"/>
  <c r="E5" i="21"/>
  <c r="F5" i="21"/>
  <c r="G5" i="21"/>
  <c r="H5" i="21"/>
  <c r="I5" i="21"/>
  <c r="J5" i="21"/>
  <c r="K5" i="21"/>
  <c r="L5" i="21"/>
  <c r="M5" i="21"/>
  <c r="N5" i="21"/>
  <c r="O5" i="21"/>
  <c r="S5" i="21"/>
  <c r="T5" i="21"/>
  <c r="U5" i="21"/>
  <c r="V5" i="21"/>
  <c r="W5" i="21"/>
  <c r="X5" i="21"/>
  <c r="Y5" i="21"/>
  <c r="Z5" i="21"/>
  <c r="AA5" i="21"/>
  <c r="AB5" i="21"/>
  <c r="AC5" i="21"/>
  <c r="AD5" i="21"/>
  <c r="AE5" i="21"/>
  <c r="AF5" i="21"/>
  <c r="AG5" i="21"/>
  <c r="AH5" i="21"/>
  <c r="B6" i="21"/>
  <c r="C6" i="21"/>
  <c r="D6" i="21"/>
  <c r="E6" i="21"/>
  <c r="F6" i="21"/>
  <c r="G6" i="21"/>
  <c r="H6" i="21"/>
  <c r="I6" i="21"/>
  <c r="J6" i="21"/>
  <c r="K6" i="21"/>
  <c r="L6" i="21"/>
  <c r="M6" i="21"/>
  <c r="N6" i="21"/>
  <c r="O6" i="21"/>
  <c r="S6" i="21"/>
  <c r="T6" i="21"/>
  <c r="U6" i="21"/>
  <c r="V6" i="21"/>
  <c r="W6" i="21"/>
  <c r="X6" i="21"/>
  <c r="Y6" i="21"/>
  <c r="Z6" i="21"/>
  <c r="AA6" i="21"/>
  <c r="AB6" i="21"/>
  <c r="AC6" i="21"/>
  <c r="AD6" i="21"/>
  <c r="AE6" i="21"/>
  <c r="AF6" i="21"/>
  <c r="AG6" i="21"/>
  <c r="AH6" i="21"/>
  <c r="B7" i="21"/>
  <c r="C7" i="21"/>
  <c r="D7" i="21"/>
  <c r="E7" i="21"/>
  <c r="F7" i="21"/>
  <c r="G7" i="21"/>
  <c r="H7" i="21"/>
  <c r="I7" i="21"/>
  <c r="J7" i="21"/>
  <c r="K7" i="21"/>
  <c r="L7" i="21"/>
  <c r="M7" i="21"/>
  <c r="N7" i="21"/>
  <c r="O7" i="21"/>
  <c r="S7" i="21"/>
  <c r="T7" i="21"/>
  <c r="U7" i="21"/>
  <c r="V7" i="21"/>
  <c r="W7" i="21"/>
  <c r="X7" i="21"/>
  <c r="Y7" i="21"/>
  <c r="Z7" i="21"/>
  <c r="AA7" i="21"/>
  <c r="AB7" i="21"/>
  <c r="AC7" i="21"/>
  <c r="AD7" i="21"/>
  <c r="AE7" i="21"/>
  <c r="AF7" i="21"/>
  <c r="AG7" i="21"/>
  <c r="AH7" i="21"/>
  <c r="B8" i="21"/>
  <c r="C8" i="21"/>
  <c r="D8" i="21"/>
  <c r="E8" i="21"/>
  <c r="F8" i="21"/>
  <c r="G8" i="21"/>
  <c r="H8" i="21"/>
  <c r="I8" i="21"/>
  <c r="J8" i="21"/>
  <c r="K8" i="21"/>
  <c r="L8" i="21"/>
  <c r="M8" i="21"/>
  <c r="N8" i="21"/>
  <c r="O8" i="21"/>
  <c r="S8" i="21"/>
  <c r="T8" i="21"/>
  <c r="U8" i="21"/>
  <c r="V8" i="21"/>
  <c r="W8" i="21"/>
  <c r="X8" i="21"/>
  <c r="Y8" i="21"/>
  <c r="Z8" i="21"/>
  <c r="AA8" i="21"/>
  <c r="AB8" i="21"/>
  <c r="AC8" i="21"/>
  <c r="AD8" i="21"/>
  <c r="AE8" i="21"/>
  <c r="AF8" i="21"/>
  <c r="AG8" i="21"/>
  <c r="AH8" i="21"/>
  <c r="B9" i="21"/>
  <c r="C9" i="21"/>
  <c r="D9" i="21"/>
  <c r="E9" i="21"/>
  <c r="F9" i="21"/>
  <c r="G9" i="21"/>
  <c r="H9" i="21"/>
  <c r="I9" i="21"/>
  <c r="J9" i="21"/>
  <c r="K9" i="21"/>
  <c r="L9" i="21"/>
  <c r="M9" i="21"/>
  <c r="N9" i="21"/>
  <c r="O9" i="21"/>
  <c r="S9" i="21"/>
  <c r="T9" i="21"/>
  <c r="U9" i="21"/>
  <c r="V9" i="21"/>
  <c r="W9" i="21"/>
  <c r="X9" i="21"/>
  <c r="Y9" i="21"/>
  <c r="Z9" i="21"/>
  <c r="AA9" i="21"/>
  <c r="AB9" i="21"/>
  <c r="AC9" i="21"/>
  <c r="AD9" i="21"/>
  <c r="AE9" i="21"/>
  <c r="AF9" i="21"/>
  <c r="AG9" i="21"/>
  <c r="AH9" i="21"/>
  <c r="B10" i="21"/>
  <c r="C10" i="21"/>
  <c r="D10" i="21"/>
  <c r="E10" i="21"/>
  <c r="F10" i="21"/>
  <c r="G10" i="21"/>
  <c r="H10" i="21"/>
  <c r="I10" i="21"/>
  <c r="J10" i="21"/>
  <c r="K10" i="21"/>
  <c r="L10" i="21"/>
  <c r="M10" i="21"/>
  <c r="N10" i="21"/>
  <c r="O10" i="21"/>
  <c r="S10" i="21"/>
  <c r="T10" i="21"/>
  <c r="U10" i="21"/>
  <c r="V10" i="21"/>
  <c r="W10" i="21"/>
  <c r="X10" i="21"/>
  <c r="Y10" i="21"/>
  <c r="Z10" i="21"/>
  <c r="AA10" i="21"/>
  <c r="AB10" i="21"/>
  <c r="AC10" i="21"/>
  <c r="AD10" i="21"/>
  <c r="AE10" i="21"/>
  <c r="AF10" i="21"/>
  <c r="AG10" i="21"/>
  <c r="AH10" i="21"/>
  <c r="B11" i="21"/>
  <c r="C11" i="21"/>
  <c r="D11" i="21"/>
  <c r="E11" i="21"/>
  <c r="F11" i="21"/>
  <c r="G11" i="21"/>
  <c r="H11" i="21"/>
  <c r="I11" i="21"/>
  <c r="J11" i="21"/>
  <c r="K11" i="21"/>
  <c r="L11" i="21"/>
  <c r="M11" i="21"/>
  <c r="N11" i="21"/>
  <c r="O11" i="21"/>
  <c r="S11" i="21"/>
  <c r="T11" i="21"/>
  <c r="U11" i="21"/>
  <c r="V11" i="21"/>
  <c r="W11" i="21"/>
  <c r="X11" i="21"/>
  <c r="Y11" i="21"/>
  <c r="Z11" i="21"/>
  <c r="AA11" i="21"/>
  <c r="AB11" i="21"/>
  <c r="AC11" i="21"/>
  <c r="AD11" i="21"/>
  <c r="AE11" i="21"/>
  <c r="AF11" i="21"/>
  <c r="AG11" i="21"/>
  <c r="AH11" i="21"/>
  <c r="B12" i="21"/>
  <c r="C12" i="21"/>
  <c r="D12" i="21"/>
  <c r="E12" i="21"/>
  <c r="F12" i="21"/>
  <c r="G12" i="21"/>
  <c r="H12" i="21"/>
  <c r="I12" i="21"/>
  <c r="J12" i="21"/>
  <c r="K12" i="21"/>
  <c r="L12" i="21"/>
  <c r="M12" i="21"/>
  <c r="N12" i="21"/>
  <c r="O12" i="21"/>
  <c r="S12" i="21"/>
  <c r="T12" i="21"/>
  <c r="U12" i="21"/>
  <c r="V12" i="21"/>
  <c r="W12" i="21"/>
  <c r="X12" i="21"/>
  <c r="Y12" i="21"/>
  <c r="Z12" i="21"/>
  <c r="AA12" i="21"/>
  <c r="AB12" i="21"/>
  <c r="AC12" i="21"/>
  <c r="AD12" i="21"/>
  <c r="AE12" i="21"/>
  <c r="AF12" i="21"/>
  <c r="AG12" i="21"/>
  <c r="AH12" i="21"/>
  <c r="B13" i="21"/>
  <c r="C13" i="21"/>
  <c r="D13" i="21"/>
  <c r="E13" i="21"/>
  <c r="F13" i="21"/>
  <c r="G13" i="21"/>
  <c r="H13" i="21"/>
  <c r="I13" i="21"/>
  <c r="J13" i="21"/>
  <c r="K13" i="21"/>
  <c r="L13" i="21"/>
  <c r="M13" i="21"/>
  <c r="N13" i="21"/>
  <c r="O13" i="21"/>
  <c r="S13" i="21"/>
  <c r="T13" i="21"/>
  <c r="U13" i="21"/>
  <c r="V13" i="21"/>
  <c r="W13" i="21"/>
  <c r="X13" i="21"/>
  <c r="Y13" i="21"/>
  <c r="Z13" i="21"/>
  <c r="AA13" i="21"/>
  <c r="AB13" i="21"/>
  <c r="AC13" i="21"/>
  <c r="AD13" i="21"/>
  <c r="AE13" i="21"/>
  <c r="AF13" i="21"/>
  <c r="AG13" i="21"/>
  <c r="AH13" i="21"/>
  <c r="B14" i="21"/>
  <c r="C14" i="21"/>
  <c r="D14" i="21"/>
  <c r="E14" i="21"/>
  <c r="F14" i="21"/>
  <c r="G14" i="21"/>
  <c r="H14" i="21"/>
  <c r="I14" i="21"/>
  <c r="J14" i="21"/>
  <c r="K14" i="21"/>
  <c r="L14" i="21"/>
  <c r="M14" i="21"/>
  <c r="N14" i="21"/>
  <c r="O14" i="21"/>
  <c r="S14" i="21"/>
  <c r="T14" i="21"/>
  <c r="U14" i="21"/>
  <c r="V14" i="21"/>
  <c r="W14" i="21"/>
  <c r="X14" i="21"/>
  <c r="Y14" i="21"/>
  <c r="Z14" i="21"/>
  <c r="AA14" i="21"/>
  <c r="AB14" i="21"/>
  <c r="AC14" i="21"/>
  <c r="AD14" i="21"/>
  <c r="AE14" i="21"/>
  <c r="AF14" i="21"/>
  <c r="AG14" i="21"/>
  <c r="AH14" i="21"/>
  <c r="B15" i="21"/>
  <c r="C15" i="21"/>
  <c r="D15" i="21"/>
  <c r="E15" i="21"/>
  <c r="F15" i="21"/>
  <c r="G15" i="21"/>
  <c r="H15" i="21"/>
  <c r="I15" i="21"/>
  <c r="J15" i="21"/>
  <c r="K15" i="21"/>
  <c r="L15" i="21"/>
  <c r="M15" i="21"/>
  <c r="N15" i="21"/>
  <c r="O15" i="21"/>
  <c r="S15" i="21"/>
  <c r="T15" i="21"/>
  <c r="U15" i="21"/>
  <c r="V15" i="21"/>
  <c r="W15" i="21"/>
  <c r="X15" i="21"/>
  <c r="Y15" i="21"/>
  <c r="Z15" i="21"/>
  <c r="AA15" i="21"/>
  <c r="AB15" i="21"/>
  <c r="AC15" i="21"/>
  <c r="AD15" i="21"/>
  <c r="AE15" i="21"/>
  <c r="AF15" i="21"/>
  <c r="AG15" i="21"/>
  <c r="AH15" i="21"/>
  <c r="B16" i="21"/>
  <c r="C16" i="21"/>
  <c r="D16" i="21"/>
  <c r="E16" i="21"/>
  <c r="F16" i="21"/>
  <c r="G16" i="21"/>
  <c r="H16" i="21"/>
  <c r="I16" i="21"/>
  <c r="J16" i="21"/>
  <c r="K16" i="21"/>
  <c r="L16" i="21"/>
  <c r="M16" i="21"/>
  <c r="N16" i="21"/>
  <c r="O16" i="21"/>
  <c r="S16" i="21"/>
  <c r="T16" i="21"/>
  <c r="U16" i="21"/>
  <c r="V16" i="21"/>
  <c r="W16" i="21"/>
  <c r="X16" i="21"/>
  <c r="Y16" i="21"/>
  <c r="Z16" i="21"/>
  <c r="AA16" i="21"/>
  <c r="AB16" i="21"/>
  <c r="AC16" i="21"/>
  <c r="AD16" i="21"/>
  <c r="AE16" i="21"/>
  <c r="AF16" i="21"/>
  <c r="AG16" i="21"/>
  <c r="AH16" i="21"/>
  <c r="B17" i="21"/>
  <c r="C17" i="21"/>
  <c r="D17" i="21"/>
  <c r="E17" i="21"/>
  <c r="F17" i="21"/>
  <c r="G17" i="21"/>
  <c r="H17" i="21"/>
  <c r="I17" i="21"/>
  <c r="J17" i="21"/>
  <c r="K17" i="21"/>
  <c r="L17" i="21"/>
  <c r="M17" i="21"/>
  <c r="N17" i="21"/>
  <c r="O17" i="21"/>
  <c r="S17" i="21"/>
  <c r="T17" i="21"/>
  <c r="U17" i="21"/>
  <c r="V17" i="21"/>
  <c r="W17" i="21"/>
  <c r="X17" i="21"/>
  <c r="Y17" i="21"/>
  <c r="Z17" i="21"/>
  <c r="AA17" i="21"/>
  <c r="AB17" i="21"/>
  <c r="AC17" i="21"/>
  <c r="AD17" i="21"/>
  <c r="AE17" i="21"/>
  <c r="AF17" i="21"/>
  <c r="AG17" i="21"/>
  <c r="AH17" i="21"/>
  <c r="B18" i="21"/>
  <c r="C18" i="21"/>
  <c r="D18" i="21"/>
  <c r="E18" i="21"/>
  <c r="F18" i="21"/>
  <c r="G18" i="21"/>
  <c r="H18" i="21"/>
  <c r="I18" i="21"/>
  <c r="J18" i="21"/>
  <c r="K18" i="21"/>
  <c r="L18" i="21"/>
  <c r="M18" i="21"/>
  <c r="N18" i="21"/>
  <c r="O18" i="21"/>
  <c r="S18" i="21"/>
  <c r="T18" i="21"/>
  <c r="U18" i="21"/>
  <c r="V18" i="21"/>
  <c r="W18" i="21"/>
  <c r="X18" i="21"/>
  <c r="Y18" i="21"/>
  <c r="Z18" i="21"/>
  <c r="AA18" i="21"/>
  <c r="AB18" i="21"/>
  <c r="AC18" i="21"/>
  <c r="AD18" i="21"/>
  <c r="AE18" i="21"/>
  <c r="AF18" i="21"/>
  <c r="AG18" i="21"/>
  <c r="AH18" i="21"/>
  <c r="B19" i="21"/>
  <c r="C19" i="21"/>
  <c r="D19" i="21"/>
  <c r="E19" i="21"/>
  <c r="F19" i="21"/>
  <c r="G19" i="21"/>
  <c r="H19" i="21"/>
  <c r="I19" i="21"/>
  <c r="J19" i="21"/>
  <c r="K19" i="21"/>
  <c r="L19" i="21"/>
  <c r="M19" i="21"/>
  <c r="N19" i="21"/>
  <c r="O19" i="21"/>
  <c r="S19" i="21"/>
  <c r="T19" i="21"/>
  <c r="U19" i="21"/>
  <c r="V19" i="21"/>
  <c r="W19" i="21"/>
  <c r="X19" i="21"/>
  <c r="Y19" i="21"/>
  <c r="Z19" i="21"/>
  <c r="AA19" i="21"/>
  <c r="AB19" i="21"/>
  <c r="AC19" i="21"/>
  <c r="AD19" i="21"/>
  <c r="AE19" i="21"/>
  <c r="AF19" i="21"/>
  <c r="AG19" i="21"/>
  <c r="AH19" i="21"/>
  <c r="B20" i="21"/>
  <c r="C20" i="21"/>
  <c r="D20" i="21"/>
  <c r="E20" i="21"/>
  <c r="F20" i="21"/>
  <c r="G20" i="21"/>
  <c r="H20" i="21"/>
  <c r="I20" i="21"/>
  <c r="J20" i="21"/>
  <c r="K20" i="21"/>
  <c r="L20" i="21"/>
  <c r="M20" i="21"/>
  <c r="N20" i="21"/>
  <c r="O20" i="21"/>
  <c r="S20" i="21"/>
  <c r="T20" i="21"/>
  <c r="U20" i="21"/>
  <c r="V20" i="21"/>
  <c r="W20" i="21"/>
  <c r="X20" i="21"/>
  <c r="Y20" i="21"/>
  <c r="Z20" i="21"/>
  <c r="AA20" i="21"/>
  <c r="AB20" i="21"/>
  <c r="AC20" i="21"/>
  <c r="AD20" i="21"/>
  <c r="AE20" i="21"/>
  <c r="AF20" i="21"/>
  <c r="AG20" i="21"/>
  <c r="AH20" i="21"/>
  <c r="B21" i="21"/>
  <c r="C21" i="21"/>
  <c r="D21" i="21"/>
  <c r="E21" i="21"/>
  <c r="F21" i="21"/>
  <c r="G21" i="21"/>
  <c r="H21" i="21"/>
  <c r="I21" i="21"/>
  <c r="J21" i="21"/>
  <c r="K21" i="21"/>
  <c r="L21" i="21"/>
  <c r="M21" i="21"/>
  <c r="N21" i="21"/>
  <c r="O21" i="21"/>
  <c r="S21" i="21"/>
  <c r="T21" i="21"/>
  <c r="U21" i="21"/>
  <c r="V21" i="21"/>
  <c r="W21" i="21"/>
  <c r="X21" i="21"/>
  <c r="Y21" i="21"/>
  <c r="Z21" i="21"/>
  <c r="AA21" i="21"/>
  <c r="AB21" i="21"/>
  <c r="AC21" i="21"/>
  <c r="AD21" i="21"/>
  <c r="AE21" i="21"/>
  <c r="AF21" i="21"/>
  <c r="AG21" i="21"/>
  <c r="AH21" i="21"/>
  <c r="B22" i="21"/>
  <c r="C22" i="21"/>
  <c r="D22" i="21"/>
  <c r="E22" i="21"/>
  <c r="F22" i="21"/>
  <c r="G22" i="21"/>
  <c r="H22" i="21"/>
  <c r="I22" i="21"/>
  <c r="J22" i="21"/>
  <c r="K22" i="21"/>
  <c r="L22" i="21"/>
  <c r="M22" i="21"/>
  <c r="N22" i="21"/>
  <c r="O22" i="21"/>
  <c r="S22" i="21"/>
  <c r="T22" i="21"/>
  <c r="U22" i="21"/>
  <c r="V22" i="21"/>
  <c r="W22" i="21"/>
  <c r="X22" i="21"/>
  <c r="Y22" i="21"/>
  <c r="Z22" i="21"/>
  <c r="AA22" i="21"/>
  <c r="AB22" i="21"/>
  <c r="AC22" i="21"/>
  <c r="AD22" i="21"/>
  <c r="AE22" i="21"/>
  <c r="AF22" i="21"/>
  <c r="AG22" i="21"/>
  <c r="AH22" i="21"/>
  <c r="B23" i="21"/>
  <c r="C23" i="21"/>
  <c r="D23" i="21"/>
  <c r="E23" i="21"/>
  <c r="F23" i="21"/>
  <c r="G23" i="21"/>
  <c r="H23" i="21"/>
  <c r="I23" i="21"/>
  <c r="J23" i="21"/>
  <c r="K23" i="21"/>
  <c r="L23" i="21"/>
  <c r="M23" i="21"/>
  <c r="N23" i="21"/>
  <c r="O23" i="21"/>
  <c r="S23" i="21"/>
  <c r="T23" i="21"/>
  <c r="U23" i="21"/>
  <c r="V23" i="21"/>
  <c r="W23" i="21"/>
  <c r="X23" i="21"/>
  <c r="Y23" i="21"/>
  <c r="Z23" i="21"/>
  <c r="AA23" i="21"/>
  <c r="AB23" i="21"/>
  <c r="AC23" i="21"/>
  <c r="AD23" i="21"/>
  <c r="AE23" i="21"/>
  <c r="AF23" i="21"/>
  <c r="AG23" i="21"/>
  <c r="AH23" i="21"/>
  <c r="B24" i="21"/>
  <c r="C24" i="21"/>
  <c r="D24" i="21"/>
  <c r="E24" i="21"/>
  <c r="F24" i="21"/>
  <c r="G24" i="21"/>
  <c r="H24" i="21"/>
  <c r="I24" i="21"/>
  <c r="J24" i="21"/>
  <c r="K24" i="21"/>
  <c r="L24" i="21"/>
  <c r="M24" i="21"/>
  <c r="N24" i="21"/>
  <c r="O24" i="21"/>
  <c r="S24" i="21"/>
  <c r="T24" i="21"/>
  <c r="U24" i="21"/>
  <c r="V24" i="21"/>
  <c r="W24" i="21"/>
  <c r="X24" i="21"/>
  <c r="Y24" i="21"/>
  <c r="Z24" i="21"/>
  <c r="AA24" i="21"/>
  <c r="AB24" i="21"/>
  <c r="AC24" i="21"/>
  <c r="AD24" i="21"/>
  <c r="AE24" i="21"/>
  <c r="AF24" i="21"/>
  <c r="AG24" i="21"/>
  <c r="AH24" i="21"/>
  <c r="B25" i="21"/>
  <c r="C25" i="21"/>
  <c r="D25" i="21"/>
  <c r="E25" i="21"/>
  <c r="F25" i="21"/>
  <c r="G25" i="21"/>
  <c r="H25" i="21"/>
  <c r="I25" i="21"/>
  <c r="J25" i="21"/>
  <c r="K25" i="21"/>
  <c r="L25" i="21"/>
  <c r="M25" i="21"/>
  <c r="N25" i="21"/>
  <c r="O25" i="21"/>
  <c r="S25" i="21"/>
  <c r="T25" i="21"/>
  <c r="U25" i="21"/>
  <c r="V25" i="21"/>
  <c r="W25" i="21"/>
  <c r="X25" i="21"/>
  <c r="Y25" i="21"/>
  <c r="Z25" i="21"/>
  <c r="AA25" i="21"/>
  <c r="AB25" i="21"/>
  <c r="AC25" i="21"/>
  <c r="AD25" i="21"/>
  <c r="AE25" i="21"/>
  <c r="AF25" i="21"/>
  <c r="AG25" i="21"/>
  <c r="AH25" i="21"/>
  <c r="B26" i="21"/>
  <c r="C26" i="21"/>
  <c r="D26" i="21"/>
  <c r="E26" i="21"/>
  <c r="F26" i="21"/>
  <c r="G26" i="21"/>
  <c r="H26" i="21"/>
  <c r="I26" i="21"/>
  <c r="J26" i="21"/>
  <c r="K26" i="21"/>
  <c r="L26" i="21"/>
  <c r="M26" i="21"/>
  <c r="N26" i="21"/>
  <c r="O26" i="21"/>
  <c r="S26" i="21"/>
  <c r="T26" i="21"/>
  <c r="U26" i="21"/>
  <c r="V26" i="21"/>
  <c r="W26" i="21"/>
  <c r="X26" i="21"/>
  <c r="Y26" i="21"/>
  <c r="Z26" i="21"/>
  <c r="AA26" i="21"/>
  <c r="AB26" i="21"/>
  <c r="AC26" i="21"/>
  <c r="AD26" i="21"/>
  <c r="AE26" i="21"/>
  <c r="AF26" i="21"/>
  <c r="AG26" i="21"/>
  <c r="AH26" i="21"/>
  <c r="B27" i="21"/>
  <c r="C27" i="21"/>
  <c r="D27" i="21"/>
  <c r="E27" i="21"/>
  <c r="F27" i="21"/>
  <c r="G27" i="21"/>
  <c r="H27" i="21"/>
  <c r="I27" i="21"/>
  <c r="J27" i="21"/>
  <c r="K27" i="21"/>
  <c r="L27" i="21"/>
  <c r="M27" i="21"/>
  <c r="N27" i="21"/>
  <c r="O27" i="21"/>
  <c r="S27" i="21"/>
  <c r="T27" i="21"/>
  <c r="U27" i="21"/>
  <c r="V27" i="21"/>
  <c r="W27" i="21"/>
  <c r="X27" i="21"/>
  <c r="Y27" i="21"/>
  <c r="Z27" i="21"/>
  <c r="AA27" i="21"/>
  <c r="AB27" i="21"/>
  <c r="AC27" i="21"/>
  <c r="AD27" i="21"/>
  <c r="AE27" i="21"/>
  <c r="AF27" i="21"/>
  <c r="AG27" i="21"/>
  <c r="AH27" i="21"/>
  <c r="B28" i="21"/>
  <c r="C28" i="21"/>
  <c r="D28" i="21"/>
  <c r="E28" i="21"/>
  <c r="F28" i="21"/>
  <c r="G28" i="21"/>
  <c r="H28" i="21"/>
  <c r="I28" i="21"/>
  <c r="J28" i="21"/>
  <c r="K28" i="21"/>
  <c r="L28" i="21"/>
  <c r="M28" i="21"/>
  <c r="N28" i="21"/>
  <c r="O28" i="21"/>
  <c r="S28" i="21"/>
  <c r="T28" i="21"/>
  <c r="U28" i="21"/>
  <c r="V28" i="21"/>
  <c r="W28" i="21"/>
  <c r="X28" i="21"/>
  <c r="Y28" i="21"/>
  <c r="Z28" i="21"/>
  <c r="AA28" i="21"/>
  <c r="AB28" i="21"/>
  <c r="AC28" i="21"/>
  <c r="AD28" i="21"/>
  <c r="AE28" i="21"/>
  <c r="AF28" i="21"/>
  <c r="AG28" i="21"/>
  <c r="AH28" i="21"/>
  <c r="B29" i="21"/>
  <c r="C29" i="21"/>
  <c r="D29" i="21"/>
  <c r="E29" i="21"/>
  <c r="F29" i="21"/>
  <c r="G29" i="21"/>
  <c r="H29" i="21"/>
  <c r="I29" i="21"/>
  <c r="J29" i="21"/>
  <c r="K29" i="21"/>
  <c r="L29" i="21"/>
  <c r="M29" i="21"/>
  <c r="N29" i="21"/>
  <c r="O29" i="21"/>
  <c r="S29" i="21"/>
  <c r="T29" i="21"/>
  <c r="U29" i="21"/>
  <c r="V29" i="21"/>
  <c r="W29" i="21"/>
  <c r="X29" i="21"/>
  <c r="Y29" i="21"/>
  <c r="Z29" i="21"/>
  <c r="AA29" i="21"/>
  <c r="AB29" i="21"/>
  <c r="AC29" i="21"/>
  <c r="AD29" i="21"/>
  <c r="AE29" i="21"/>
  <c r="AF29" i="21"/>
  <c r="AG29" i="21"/>
  <c r="AH29" i="21"/>
  <c r="B30" i="21"/>
  <c r="C30" i="21"/>
  <c r="D30" i="21"/>
  <c r="E30" i="21"/>
  <c r="F30" i="21"/>
  <c r="G30" i="21"/>
  <c r="H30" i="21"/>
  <c r="I30" i="21"/>
  <c r="J30" i="21"/>
  <c r="K30" i="21"/>
  <c r="L30" i="21"/>
  <c r="M30" i="21"/>
  <c r="N30" i="21"/>
  <c r="O30" i="21"/>
  <c r="S30" i="21"/>
  <c r="T30" i="21"/>
  <c r="U30" i="21"/>
  <c r="V30" i="21"/>
  <c r="W30" i="21"/>
  <c r="X30" i="21"/>
  <c r="Y30" i="21"/>
  <c r="Z30" i="21"/>
  <c r="AA30" i="21"/>
  <c r="AB30" i="21"/>
  <c r="AC30" i="21"/>
  <c r="AD30" i="21"/>
  <c r="AE30" i="21"/>
  <c r="AF30" i="21"/>
  <c r="AG30" i="21"/>
  <c r="AH30" i="21"/>
  <c r="B31" i="21"/>
  <c r="C31" i="21"/>
  <c r="D31" i="21"/>
  <c r="E31" i="21"/>
  <c r="F31" i="21"/>
  <c r="G31" i="21"/>
  <c r="H31" i="21"/>
  <c r="I31" i="21"/>
  <c r="J31" i="21"/>
  <c r="K31" i="21"/>
  <c r="L31" i="21"/>
  <c r="M31" i="21"/>
  <c r="N31" i="21"/>
  <c r="O31" i="21"/>
  <c r="S31" i="21"/>
  <c r="T31" i="21"/>
  <c r="U31" i="21"/>
  <c r="V31" i="21"/>
  <c r="W31" i="21"/>
  <c r="X31" i="21"/>
  <c r="Y31" i="21"/>
  <c r="Z31" i="21"/>
  <c r="AA31" i="21"/>
  <c r="AB31" i="21"/>
  <c r="AC31" i="21"/>
  <c r="AD31" i="21"/>
  <c r="AE31" i="21"/>
  <c r="AF31" i="21"/>
  <c r="AG31" i="21"/>
  <c r="AH31" i="21"/>
  <c r="C4" i="19"/>
  <c r="D4" i="19"/>
  <c r="E4" i="19"/>
  <c r="F4" i="19"/>
  <c r="G4" i="19"/>
  <c r="H4" i="19"/>
  <c r="I4" i="19"/>
  <c r="J4" i="19"/>
  <c r="K4" i="19"/>
  <c r="L4" i="19"/>
  <c r="M4" i="19"/>
  <c r="N4" i="19"/>
  <c r="O4" i="19"/>
  <c r="P4" i="19"/>
  <c r="Q4" i="19"/>
  <c r="R4" i="19"/>
  <c r="S4" i="19"/>
  <c r="T4" i="19"/>
  <c r="U4" i="19"/>
  <c r="V4" i="19"/>
  <c r="W4" i="19"/>
  <c r="X4" i="19"/>
  <c r="Y4" i="19"/>
  <c r="Z4" i="19"/>
  <c r="AA4" i="19"/>
  <c r="AB4" i="19"/>
  <c r="AC4" i="19"/>
  <c r="AD4" i="19"/>
  <c r="AE4" i="19"/>
  <c r="AF4" i="19"/>
  <c r="AG4" i="19"/>
  <c r="AH4" i="19"/>
  <c r="AI4" i="19"/>
  <c r="AJ4" i="19"/>
  <c r="AK4" i="19"/>
  <c r="AL4" i="19"/>
  <c r="AM4" i="19"/>
  <c r="AN4" i="19"/>
  <c r="AO4" i="19"/>
  <c r="AP4" i="19"/>
  <c r="AQ4" i="19"/>
  <c r="AR4" i="19"/>
  <c r="AS4" i="19"/>
  <c r="AT4" i="19"/>
  <c r="AU4" i="19"/>
  <c r="AV4" i="19"/>
  <c r="AW4" i="19"/>
  <c r="AX4" i="19"/>
  <c r="AY4" i="19"/>
  <c r="AZ4" i="19"/>
  <c r="BA4" i="19"/>
  <c r="BB4" i="19"/>
  <c r="BC4" i="19"/>
  <c r="BD4" i="19"/>
  <c r="BE4" i="19"/>
  <c r="BF4" i="19"/>
  <c r="BG4" i="19"/>
  <c r="BH4" i="19"/>
  <c r="BI4" i="19"/>
  <c r="BJ4" i="19"/>
  <c r="BK4" i="19"/>
  <c r="BL4" i="19"/>
  <c r="BM4" i="19"/>
  <c r="BN4" i="19"/>
  <c r="BO4" i="19"/>
  <c r="BP4" i="19"/>
  <c r="BQ4" i="19"/>
  <c r="BR4" i="19"/>
  <c r="BS4" i="19"/>
  <c r="BT4" i="19"/>
  <c r="BU4" i="19"/>
  <c r="BV4" i="19"/>
  <c r="BW4" i="19"/>
  <c r="BX4" i="19"/>
  <c r="BY4" i="19"/>
  <c r="BZ4" i="19"/>
  <c r="CA4" i="19"/>
  <c r="CB4" i="19"/>
  <c r="CC4" i="19"/>
  <c r="CD4" i="19"/>
  <c r="CE4" i="19"/>
  <c r="CF4" i="19"/>
  <c r="CG4" i="19"/>
  <c r="CH4" i="19"/>
  <c r="CI4" i="19"/>
  <c r="CJ4" i="19"/>
  <c r="CK4" i="19"/>
  <c r="CL4" i="19"/>
  <c r="CM4" i="19"/>
  <c r="CN4" i="19"/>
  <c r="CO4" i="19"/>
  <c r="CP4" i="19"/>
  <c r="CQ4" i="19"/>
  <c r="CR4" i="19"/>
  <c r="CS4" i="19"/>
  <c r="CT4" i="19"/>
  <c r="CU4" i="19"/>
  <c r="CV4" i="19"/>
  <c r="CW4" i="19"/>
  <c r="CX4" i="19"/>
  <c r="CY4" i="19"/>
  <c r="CZ4" i="19"/>
  <c r="DA4" i="19"/>
  <c r="DB4" i="19"/>
  <c r="DC4" i="19"/>
  <c r="DD4" i="19"/>
  <c r="DE4" i="19"/>
  <c r="DF4" i="19"/>
  <c r="DG4" i="19"/>
  <c r="DH4" i="19"/>
  <c r="DI4" i="19"/>
  <c r="DJ4" i="19"/>
  <c r="DK4" i="19"/>
  <c r="DL4" i="19"/>
  <c r="DM4" i="19"/>
  <c r="DN4" i="19"/>
  <c r="DO4" i="19"/>
  <c r="DP4" i="19"/>
  <c r="DQ4" i="19"/>
  <c r="DR4" i="19"/>
  <c r="DS4" i="19"/>
  <c r="DT4" i="19"/>
  <c r="C5" i="19"/>
  <c r="D5" i="19"/>
  <c r="E5" i="19"/>
  <c r="F5" i="19"/>
  <c r="G5" i="19"/>
  <c r="H5" i="19"/>
  <c r="I5" i="19"/>
  <c r="J5" i="19"/>
  <c r="K5" i="19"/>
  <c r="L5" i="19"/>
  <c r="M5" i="19"/>
  <c r="N5" i="19"/>
  <c r="O5" i="19"/>
  <c r="P5" i="19"/>
  <c r="Q5" i="19"/>
  <c r="R5" i="19"/>
  <c r="S5" i="19"/>
  <c r="T5" i="19"/>
  <c r="U5" i="19"/>
  <c r="V5" i="19"/>
  <c r="W5" i="19"/>
  <c r="X5" i="19"/>
  <c r="Y5" i="19"/>
  <c r="Z5" i="19"/>
  <c r="AA5" i="19"/>
  <c r="AB5" i="19"/>
  <c r="AC5" i="19"/>
  <c r="AD5" i="19"/>
  <c r="AE5" i="19"/>
  <c r="AF5" i="19"/>
  <c r="AG5" i="19"/>
  <c r="AH5" i="19"/>
  <c r="AI5" i="19"/>
  <c r="AJ5" i="19"/>
  <c r="AK5" i="19"/>
  <c r="AL5" i="19"/>
  <c r="AM5" i="19"/>
  <c r="AN5" i="19"/>
  <c r="AO5" i="19"/>
  <c r="AP5" i="19"/>
  <c r="AQ5" i="19"/>
  <c r="AR5" i="19"/>
  <c r="AS5" i="19"/>
  <c r="AT5" i="19"/>
  <c r="AU5" i="19"/>
  <c r="AV5" i="19"/>
  <c r="AW5" i="19"/>
  <c r="AX5" i="19"/>
  <c r="AY5" i="19"/>
  <c r="AZ5" i="19"/>
  <c r="BA5" i="19"/>
  <c r="BB5" i="19"/>
  <c r="BC5" i="19"/>
  <c r="BD5" i="19"/>
  <c r="BE5" i="19"/>
  <c r="BF5" i="19"/>
  <c r="BG5" i="19"/>
  <c r="BH5" i="19"/>
  <c r="BI5" i="19"/>
  <c r="BJ5" i="19"/>
  <c r="BK5" i="19"/>
  <c r="BL5" i="19"/>
  <c r="BM5" i="19"/>
  <c r="BN5" i="19"/>
  <c r="BO5" i="19"/>
  <c r="BP5" i="19"/>
  <c r="BQ5" i="19"/>
  <c r="BR5" i="19"/>
  <c r="BS5" i="19"/>
  <c r="BT5" i="19"/>
  <c r="BU5" i="19"/>
  <c r="BV5" i="19"/>
  <c r="BW5" i="19"/>
  <c r="BX5" i="19"/>
  <c r="BY5" i="19"/>
  <c r="BZ5" i="19"/>
  <c r="CA5" i="19"/>
  <c r="CB5" i="19"/>
  <c r="CC5" i="19"/>
  <c r="CD5" i="19"/>
  <c r="CE5" i="19"/>
  <c r="CF5" i="19"/>
  <c r="CG5" i="19"/>
  <c r="CH5" i="19"/>
  <c r="CI5" i="19"/>
  <c r="CJ5" i="19"/>
  <c r="CK5" i="19"/>
  <c r="CL5" i="19"/>
  <c r="CM5" i="19"/>
  <c r="CN5" i="19"/>
  <c r="CO5" i="19"/>
  <c r="CP5" i="19"/>
  <c r="CQ5" i="19"/>
  <c r="CR5" i="19"/>
  <c r="CS5" i="19"/>
  <c r="CT5" i="19"/>
  <c r="CU5" i="19"/>
  <c r="CV5" i="19"/>
  <c r="CW5" i="19"/>
  <c r="CX5" i="19"/>
  <c r="CY5" i="19"/>
  <c r="CZ5" i="19"/>
  <c r="DA5" i="19"/>
  <c r="DB5" i="19"/>
  <c r="DC5" i="19"/>
  <c r="DD5" i="19"/>
  <c r="DE5" i="19"/>
  <c r="DF5" i="19"/>
  <c r="DG5" i="19"/>
  <c r="DH5" i="19"/>
  <c r="DI5" i="19"/>
  <c r="DJ5" i="19"/>
  <c r="DK5" i="19"/>
  <c r="DL5" i="19"/>
  <c r="DM5" i="19"/>
  <c r="DN5" i="19"/>
  <c r="DO5" i="19"/>
  <c r="DP5" i="19"/>
  <c r="DQ5" i="19"/>
  <c r="DR5" i="19"/>
  <c r="DS5" i="19"/>
  <c r="DT5" i="19"/>
  <c r="C6" i="19"/>
  <c r="D6" i="19"/>
  <c r="E6" i="19"/>
  <c r="F6" i="19"/>
  <c r="G6" i="19"/>
  <c r="H6" i="19"/>
  <c r="I6" i="19"/>
  <c r="J6" i="19"/>
  <c r="K6" i="19"/>
  <c r="L6" i="19"/>
  <c r="M6" i="19"/>
  <c r="N6" i="19"/>
  <c r="O6" i="19"/>
  <c r="P6" i="19"/>
  <c r="Q6" i="19"/>
  <c r="R6" i="19"/>
  <c r="S6" i="19"/>
  <c r="T6" i="19"/>
  <c r="U6" i="19"/>
  <c r="V6" i="19"/>
  <c r="W6" i="19"/>
  <c r="X6" i="19"/>
  <c r="Y6" i="19"/>
  <c r="Z6" i="19"/>
  <c r="AA6" i="19"/>
  <c r="AB6" i="19"/>
  <c r="AC6" i="19"/>
  <c r="AD6" i="19"/>
  <c r="AE6" i="19"/>
  <c r="AF6" i="19"/>
  <c r="AG6" i="19"/>
  <c r="AH6" i="19"/>
  <c r="AI6" i="19"/>
  <c r="AJ6" i="19"/>
  <c r="AK6" i="19"/>
  <c r="AL6" i="19"/>
  <c r="AM6" i="19"/>
  <c r="AN6" i="19"/>
  <c r="AO6" i="19"/>
  <c r="AP6" i="19"/>
  <c r="AQ6" i="19"/>
  <c r="AR6" i="19"/>
  <c r="AS6" i="19"/>
  <c r="AT6" i="19"/>
  <c r="AU6" i="19"/>
  <c r="AV6" i="19"/>
  <c r="AW6" i="19"/>
  <c r="AX6" i="19"/>
  <c r="AY6" i="19"/>
  <c r="AZ6" i="19"/>
  <c r="BA6" i="19"/>
  <c r="BB6" i="19"/>
  <c r="BC6" i="19"/>
  <c r="BD6" i="19"/>
  <c r="BE6" i="19"/>
  <c r="BF6" i="19"/>
  <c r="BG6" i="19"/>
  <c r="BH6" i="19"/>
  <c r="BI6" i="19"/>
  <c r="BJ6" i="19"/>
  <c r="BK6" i="19"/>
  <c r="BL6" i="19"/>
  <c r="BM6" i="19"/>
  <c r="BN6" i="19"/>
  <c r="BO6" i="19"/>
  <c r="BP6" i="19"/>
  <c r="BQ6" i="19"/>
  <c r="BR6" i="19"/>
  <c r="BS6" i="19"/>
  <c r="BT6" i="19"/>
  <c r="BU6" i="19"/>
  <c r="BV6" i="19"/>
  <c r="BW6" i="19"/>
  <c r="BX6" i="19"/>
  <c r="BY6" i="19"/>
  <c r="BZ6" i="19"/>
  <c r="CA6" i="19"/>
  <c r="CB6" i="19"/>
  <c r="CC6" i="19"/>
  <c r="CD6" i="19"/>
  <c r="CE6" i="19"/>
  <c r="CF6" i="19"/>
  <c r="CG6" i="19"/>
  <c r="CH6" i="19"/>
  <c r="CI6" i="19"/>
  <c r="CJ6" i="19"/>
  <c r="CK6" i="19"/>
  <c r="CL6" i="19"/>
  <c r="CM6" i="19"/>
  <c r="CN6" i="19"/>
  <c r="CO6" i="19"/>
  <c r="CP6" i="19"/>
  <c r="CQ6" i="19"/>
  <c r="CR6" i="19"/>
  <c r="CS6" i="19"/>
  <c r="CT6" i="19"/>
  <c r="CU6" i="19"/>
  <c r="CV6" i="19"/>
  <c r="CW6" i="19"/>
  <c r="CX6" i="19"/>
  <c r="CY6" i="19"/>
  <c r="CZ6" i="19"/>
  <c r="DA6" i="19"/>
  <c r="DB6" i="19"/>
  <c r="DC6" i="19"/>
  <c r="DD6" i="19"/>
  <c r="DE6" i="19"/>
  <c r="DF6" i="19"/>
  <c r="DG6" i="19"/>
  <c r="DH6" i="19"/>
  <c r="DI6" i="19"/>
  <c r="DJ6" i="19"/>
  <c r="DK6" i="19"/>
  <c r="DL6" i="19"/>
  <c r="DM6" i="19"/>
  <c r="DN6" i="19"/>
  <c r="DO6" i="19"/>
  <c r="DP6" i="19"/>
  <c r="DQ6" i="19"/>
  <c r="DR6" i="19"/>
  <c r="DS6" i="19"/>
  <c r="DT6" i="19"/>
  <c r="C7" i="19"/>
  <c r="D7" i="19"/>
  <c r="E7" i="19"/>
  <c r="F7" i="19"/>
  <c r="G7" i="19"/>
  <c r="H7" i="19"/>
  <c r="I7" i="19"/>
  <c r="J7" i="19"/>
  <c r="K7" i="19"/>
  <c r="L7" i="19"/>
  <c r="M7" i="19"/>
  <c r="N7" i="19"/>
  <c r="O7" i="19"/>
  <c r="P7" i="19"/>
  <c r="Q7" i="19"/>
  <c r="R7" i="19"/>
  <c r="S7" i="19"/>
  <c r="T7" i="19"/>
  <c r="U7" i="19"/>
  <c r="V7" i="19"/>
  <c r="W7" i="19"/>
  <c r="X7" i="19"/>
  <c r="Y7" i="19"/>
  <c r="Z7" i="19"/>
  <c r="AA7" i="19"/>
  <c r="AB7" i="19"/>
  <c r="AC7" i="19"/>
  <c r="AD7" i="19"/>
  <c r="AE7" i="19"/>
  <c r="AF7" i="19"/>
  <c r="AG7" i="19"/>
  <c r="AH7" i="19"/>
  <c r="AI7" i="19"/>
  <c r="AJ7" i="19"/>
  <c r="AK7" i="19"/>
  <c r="AL7" i="19"/>
  <c r="AM7" i="19"/>
  <c r="AN7" i="19"/>
  <c r="AO7" i="19"/>
  <c r="AP7" i="19"/>
  <c r="AQ7" i="19"/>
  <c r="AR7" i="19"/>
  <c r="AS7" i="19"/>
  <c r="AT7" i="19"/>
  <c r="AU7" i="19"/>
  <c r="AV7" i="19"/>
  <c r="AW7" i="19"/>
  <c r="AX7" i="19"/>
  <c r="AY7" i="19"/>
  <c r="AZ7" i="19"/>
  <c r="BA7" i="19"/>
  <c r="BB7" i="19"/>
  <c r="BC7" i="19"/>
  <c r="BD7" i="19"/>
  <c r="BE7" i="19"/>
  <c r="BF7" i="19"/>
  <c r="BG7" i="19"/>
  <c r="BH7" i="19"/>
  <c r="BI7" i="19"/>
  <c r="BJ7" i="19"/>
  <c r="BK7" i="19"/>
  <c r="BL7" i="19"/>
  <c r="BM7" i="19"/>
  <c r="BN7" i="19"/>
  <c r="BO7" i="19"/>
  <c r="BP7" i="19"/>
  <c r="BQ7" i="19"/>
  <c r="BR7" i="19"/>
  <c r="BS7" i="19"/>
  <c r="BT7" i="19"/>
  <c r="BU7" i="19"/>
  <c r="BV7" i="19"/>
  <c r="BW7" i="19"/>
  <c r="BX7" i="19"/>
  <c r="BY7" i="19"/>
  <c r="BZ7" i="19"/>
  <c r="CA7" i="19"/>
  <c r="CB7" i="19"/>
  <c r="CC7" i="19"/>
  <c r="CD7" i="19"/>
  <c r="CE7" i="19"/>
  <c r="CF7" i="19"/>
  <c r="CG7" i="19"/>
  <c r="CH7" i="19"/>
  <c r="CI7" i="19"/>
  <c r="CJ7" i="19"/>
  <c r="CK7" i="19"/>
  <c r="CL7" i="19"/>
  <c r="CM7" i="19"/>
  <c r="CN7" i="19"/>
  <c r="CO7" i="19"/>
  <c r="CP7" i="19"/>
  <c r="CQ7" i="19"/>
  <c r="CR7" i="19"/>
  <c r="CS7" i="19"/>
  <c r="CT7" i="19"/>
  <c r="CU7" i="19"/>
  <c r="CV7" i="19"/>
  <c r="CW7" i="19"/>
  <c r="CX7" i="19"/>
  <c r="CY7" i="19"/>
  <c r="CZ7" i="19"/>
  <c r="DA7" i="19"/>
  <c r="DB7" i="19"/>
  <c r="DC7" i="19"/>
  <c r="DD7" i="19"/>
  <c r="DE7" i="19"/>
  <c r="DF7" i="19"/>
  <c r="DG7" i="19"/>
  <c r="DH7" i="19"/>
  <c r="DI7" i="19"/>
  <c r="DJ7" i="19"/>
  <c r="DK7" i="19"/>
  <c r="DL7" i="19"/>
  <c r="DM7" i="19"/>
  <c r="DN7" i="19"/>
  <c r="DO7" i="19"/>
  <c r="DP7" i="19"/>
  <c r="DQ7" i="19"/>
  <c r="DR7" i="19"/>
  <c r="DS7" i="19"/>
  <c r="DT7" i="19"/>
  <c r="C8" i="19"/>
  <c r="D8" i="19"/>
  <c r="E8" i="19"/>
  <c r="F8" i="19"/>
  <c r="G8" i="19"/>
  <c r="H8" i="19"/>
  <c r="I8" i="19"/>
  <c r="J8" i="19"/>
  <c r="K8" i="19"/>
  <c r="L8" i="19"/>
  <c r="M8" i="19"/>
  <c r="N8" i="19"/>
  <c r="O8" i="19"/>
  <c r="P8" i="19"/>
  <c r="Q8" i="19"/>
  <c r="R8" i="19"/>
  <c r="S8" i="19"/>
  <c r="T8" i="19"/>
  <c r="U8" i="19"/>
  <c r="V8" i="19"/>
  <c r="W8" i="19"/>
  <c r="X8" i="19"/>
  <c r="Y8" i="19"/>
  <c r="Z8" i="19"/>
  <c r="AA8" i="19"/>
  <c r="AB8" i="19"/>
  <c r="AC8" i="19"/>
  <c r="AD8" i="19"/>
  <c r="AE8" i="19"/>
  <c r="AF8" i="19"/>
  <c r="AG8" i="19"/>
  <c r="AH8" i="19"/>
  <c r="AI8" i="19"/>
  <c r="AJ8" i="19"/>
  <c r="AK8" i="19"/>
  <c r="AL8" i="19"/>
  <c r="AM8" i="19"/>
  <c r="AN8" i="19"/>
  <c r="AO8" i="19"/>
  <c r="AP8" i="19"/>
  <c r="AQ8" i="19"/>
  <c r="AR8" i="19"/>
  <c r="AS8" i="19"/>
  <c r="AT8" i="19"/>
  <c r="AU8" i="19"/>
  <c r="AV8" i="19"/>
  <c r="AW8" i="19"/>
  <c r="AX8" i="19"/>
  <c r="AY8" i="19"/>
  <c r="AZ8" i="19"/>
  <c r="BA8" i="19"/>
  <c r="BB8" i="19"/>
  <c r="BC8" i="19"/>
  <c r="BD8" i="19"/>
  <c r="BE8" i="19"/>
  <c r="BF8" i="19"/>
  <c r="BG8" i="19"/>
  <c r="BH8" i="19"/>
  <c r="BI8" i="19"/>
  <c r="BJ8" i="19"/>
  <c r="BK8" i="19"/>
  <c r="BL8" i="19"/>
  <c r="BM8" i="19"/>
  <c r="BN8" i="19"/>
  <c r="BO8" i="19"/>
  <c r="BP8" i="19"/>
  <c r="BQ8" i="19"/>
  <c r="BR8" i="19"/>
  <c r="BS8" i="19"/>
  <c r="BT8" i="19"/>
  <c r="BU8" i="19"/>
  <c r="BV8" i="19"/>
  <c r="BW8" i="19"/>
  <c r="BX8" i="19"/>
  <c r="BY8" i="19"/>
  <c r="BZ8" i="19"/>
  <c r="CA8" i="19"/>
  <c r="CB8" i="19"/>
  <c r="CC8" i="19"/>
  <c r="CD8" i="19"/>
  <c r="CE8" i="19"/>
  <c r="CF8" i="19"/>
  <c r="CG8" i="19"/>
  <c r="CH8" i="19"/>
  <c r="CI8" i="19"/>
  <c r="CJ8" i="19"/>
  <c r="CK8" i="19"/>
  <c r="CL8" i="19"/>
  <c r="CM8" i="19"/>
  <c r="CN8" i="19"/>
  <c r="CO8" i="19"/>
  <c r="CP8" i="19"/>
  <c r="CQ8" i="19"/>
  <c r="CR8" i="19"/>
  <c r="CS8" i="19"/>
  <c r="CT8" i="19"/>
  <c r="CU8" i="19"/>
  <c r="CV8" i="19"/>
  <c r="CW8" i="19"/>
  <c r="CX8" i="19"/>
  <c r="CY8" i="19"/>
  <c r="CZ8" i="19"/>
  <c r="DA8" i="19"/>
  <c r="DB8" i="19"/>
  <c r="DC8" i="19"/>
  <c r="DD8" i="19"/>
  <c r="DE8" i="19"/>
  <c r="DF8" i="19"/>
  <c r="DG8" i="19"/>
  <c r="DH8" i="19"/>
  <c r="DI8" i="19"/>
  <c r="DJ8" i="19"/>
  <c r="DK8" i="19"/>
  <c r="DL8" i="19"/>
  <c r="DM8" i="19"/>
  <c r="DN8" i="19"/>
  <c r="DO8" i="19"/>
  <c r="DP8" i="19"/>
  <c r="DQ8" i="19"/>
  <c r="DR8" i="19"/>
  <c r="DS8" i="19"/>
  <c r="DT8" i="19"/>
  <c r="C9" i="19"/>
  <c r="D9" i="19"/>
  <c r="E9" i="19"/>
  <c r="F9" i="19"/>
  <c r="G9" i="19"/>
  <c r="H9" i="19"/>
  <c r="I9" i="19"/>
  <c r="J9" i="19"/>
  <c r="K9" i="19"/>
  <c r="L9" i="19"/>
  <c r="M9" i="19"/>
  <c r="N9" i="19"/>
  <c r="O9" i="19"/>
  <c r="P9" i="19"/>
  <c r="Q9" i="19"/>
  <c r="R9" i="19"/>
  <c r="S9" i="19"/>
  <c r="T9" i="19"/>
  <c r="U9" i="19"/>
  <c r="V9" i="19"/>
  <c r="W9" i="19"/>
  <c r="X9" i="19"/>
  <c r="Y9" i="19"/>
  <c r="Z9" i="19"/>
  <c r="AA9" i="19"/>
  <c r="AB9" i="19"/>
  <c r="AC9" i="19"/>
  <c r="AD9" i="19"/>
  <c r="AE9" i="19"/>
  <c r="AF9" i="19"/>
  <c r="AG9" i="19"/>
  <c r="AH9" i="19"/>
  <c r="AI9" i="19"/>
  <c r="AJ9" i="19"/>
  <c r="AK9" i="19"/>
  <c r="AL9" i="19"/>
  <c r="AM9" i="19"/>
  <c r="AN9" i="19"/>
  <c r="AO9" i="19"/>
  <c r="AP9" i="19"/>
  <c r="AQ9" i="19"/>
  <c r="AR9" i="19"/>
  <c r="AS9" i="19"/>
  <c r="AT9" i="19"/>
  <c r="AU9" i="19"/>
  <c r="AV9" i="19"/>
  <c r="AW9" i="19"/>
  <c r="AX9" i="19"/>
  <c r="AY9" i="19"/>
  <c r="AZ9" i="19"/>
  <c r="BA9" i="19"/>
  <c r="BB9" i="19"/>
  <c r="BC9" i="19"/>
  <c r="BD9" i="19"/>
  <c r="BE9" i="19"/>
  <c r="BF9" i="19"/>
  <c r="BG9" i="19"/>
  <c r="BH9" i="19"/>
  <c r="BI9" i="19"/>
  <c r="BJ9" i="19"/>
  <c r="BK9" i="19"/>
  <c r="BL9" i="19"/>
  <c r="BM9" i="19"/>
  <c r="BN9" i="19"/>
  <c r="BO9" i="19"/>
  <c r="BP9" i="19"/>
  <c r="BQ9" i="19"/>
  <c r="BR9" i="19"/>
  <c r="BS9" i="19"/>
  <c r="BT9" i="19"/>
  <c r="BU9" i="19"/>
  <c r="BV9" i="19"/>
  <c r="BW9" i="19"/>
  <c r="BX9" i="19"/>
  <c r="BY9" i="19"/>
  <c r="BZ9" i="19"/>
  <c r="CA9" i="19"/>
  <c r="CB9" i="19"/>
  <c r="CC9" i="19"/>
  <c r="CD9" i="19"/>
  <c r="CE9" i="19"/>
  <c r="CF9" i="19"/>
  <c r="CG9" i="19"/>
  <c r="CH9" i="19"/>
  <c r="CI9" i="19"/>
  <c r="CJ9" i="19"/>
  <c r="CK9" i="19"/>
  <c r="CL9" i="19"/>
  <c r="CM9" i="19"/>
  <c r="CN9" i="19"/>
  <c r="CO9" i="19"/>
  <c r="CP9" i="19"/>
  <c r="CQ9" i="19"/>
  <c r="CR9" i="19"/>
  <c r="CS9" i="19"/>
  <c r="CT9" i="19"/>
  <c r="CU9" i="19"/>
  <c r="CV9" i="19"/>
  <c r="CW9" i="19"/>
  <c r="CX9" i="19"/>
  <c r="CY9" i="19"/>
  <c r="CZ9" i="19"/>
  <c r="DA9" i="19"/>
  <c r="DB9" i="19"/>
  <c r="DC9" i="19"/>
  <c r="DD9" i="19"/>
  <c r="DE9" i="19"/>
  <c r="DF9" i="19"/>
  <c r="DG9" i="19"/>
  <c r="DH9" i="19"/>
  <c r="DI9" i="19"/>
  <c r="DJ9" i="19"/>
  <c r="DK9" i="19"/>
  <c r="DL9" i="19"/>
  <c r="DM9" i="19"/>
  <c r="DN9" i="19"/>
  <c r="DO9" i="19"/>
  <c r="DP9" i="19"/>
  <c r="DQ9" i="19"/>
  <c r="DR9" i="19"/>
  <c r="DS9" i="19"/>
  <c r="DT9" i="19"/>
  <c r="C10" i="19"/>
  <c r="D10" i="19"/>
  <c r="E10" i="19"/>
  <c r="F10" i="19"/>
  <c r="G10" i="19"/>
  <c r="H10" i="19"/>
  <c r="I10" i="19"/>
  <c r="J10" i="19"/>
  <c r="K10" i="19"/>
  <c r="L10" i="19"/>
  <c r="M10" i="19"/>
  <c r="N10" i="19"/>
  <c r="O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AR10" i="19"/>
  <c r="AS10" i="19"/>
  <c r="AT10" i="19"/>
  <c r="AU10" i="19"/>
  <c r="AV10" i="19"/>
  <c r="AW10" i="19"/>
  <c r="AX10" i="19"/>
  <c r="AY10" i="19"/>
  <c r="AZ10" i="19"/>
  <c r="BA10" i="19"/>
  <c r="BB10" i="19"/>
  <c r="BC10" i="19"/>
  <c r="BD10" i="19"/>
  <c r="BE10" i="19"/>
  <c r="BF10" i="19"/>
  <c r="BG10" i="19"/>
  <c r="BH10" i="19"/>
  <c r="BI10" i="19"/>
  <c r="BJ10" i="19"/>
  <c r="BK10" i="19"/>
  <c r="BL10" i="19"/>
  <c r="BM10" i="19"/>
  <c r="BN10" i="19"/>
  <c r="BO10" i="19"/>
  <c r="BP10" i="19"/>
  <c r="BQ10" i="19"/>
  <c r="BR10" i="19"/>
  <c r="BS10" i="19"/>
  <c r="BT10" i="19"/>
  <c r="BU10" i="19"/>
  <c r="BV10" i="19"/>
  <c r="BW10" i="19"/>
  <c r="BX10" i="19"/>
  <c r="BY10" i="19"/>
  <c r="BZ10" i="19"/>
  <c r="CA10" i="19"/>
  <c r="CB10" i="19"/>
  <c r="CC10" i="19"/>
  <c r="CD10" i="19"/>
  <c r="CE10" i="19"/>
  <c r="CF10" i="19"/>
  <c r="CG10" i="19"/>
  <c r="CH10" i="19"/>
  <c r="CI10" i="19"/>
  <c r="CJ10" i="19"/>
  <c r="CK10" i="19"/>
  <c r="CL10" i="19"/>
  <c r="CM10" i="19"/>
  <c r="CN10" i="19"/>
  <c r="CO10" i="19"/>
  <c r="CP10" i="19"/>
  <c r="CQ10" i="19"/>
  <c r="CR10" i="19"/>
  <c r="CS10" i="19"/>
  <c r="CT10" i="19"/>
  <c r="CU10" i="19"/>
  <c r="CV10" i="19"/>
  <c r="CW10" i="19"/>
  <c r="CX10" i="19"/>
  <c r="CY10" i="19"/>
  <c r="CZ10" i="19"/>
  <c r="DA10" i="19"/>
  <c r="DB10" i="19"/>
  <c r="DC10" i="19"/>
  <c r="DD10" i="19"/>
  <c r="DE10" i="19"/>
  <c r="DF10" i="19"/>
  <c r="DG10" i="19"/>
  <c r="DH10" i="19"/>
  <c r="DI10" i="19"/>
  <c r="DJ10" i="19"/>
  <c r="DK10" i="19"/>
  <c r="DL10" i="19"/>
  <c r="DM10" i="19"/>
  <c r="DN10" i="19"/>
  <c r="DO10" i="19"/>
  <c r="DP10" i="19"/>
  <c r="DQ10" i="19"/>
  <c r="DR10" i="19"/>
  <c r="DS10" i="19"/>
  <c r="DT10" i="19"/>
  <c r="C11" i="19"/>
  <c r="D11" i="19"/>
  <c r="E11" i="19"/>
  <c r="F11" i="19"/>
  <c r="G11" i="19"/>
  <c r="H11" i="19"/>
  <c r="I11" i="19"/>
  <c r="J11" i="19"/>
  <c r="K11" i="19"/>
  <c r="L11" i="19"/>
  <c r="M11" i="19"/>
  <c r="N11" i="19"/>
  <c r="O11" i="19"/>
  <c r="P11" i="19"/>
  <c r="Q11" i="19"/>
  <c r="R11" i="19"/>
  <c r="S11" i="19"/>
  <c r="T11" i="19"/>
  <c r="U11" i="19"/>
  <c r="V11" i="19"/>
  <c r="W11" i="19"/>
  <c r="X11" i="19"/>
  <c r="Y11" i="19"/>
  <c r="Z11" i="19"/>
  <c r="AA11" i="19"/>
  <c r="AB11" i="19"/>
  <c r="AC11" i="19"/>
  <c r="AD11" i="19"/>
  <c r="AE11" i="19"/>
  <c r="AF11" i="19"/>
  <c r="AG11" i="19"/>
  <c r="AH11" i="19"/>
  <c r="AI11" i="19"/>
  <c r="AJ11" i="19"/>
  <c r="AK11" i="19"/>
  <c r="AL11" i="19"/>
  <c r="AM11" i="19"/>
  <c r="AN11" i="19"/>
  <c r="AO11" i="19"/>
  <c r="AP11" i="19"/>
  <c r="AQ11" i="19"/>
  <c r="AR11" i="19"/>
  <c r="AS11" i="19"/>
  <c r="AT11" i="19"/>
  <c r="AU11" i="19"/>
  <c r="AV11" i="19"/>
  <c r="AW11" i="19"/>
  <c r="AX11" i="19"/>
  <c r="AY11" i="19"/>
  <c r="AZ11" i="19"/>
  <c r="BA11" i="19"/>
  <c r="BB11" i="19"/>
  <c r="BC11" i="19"/>
  <c r="BD11" i="19"/>
  <c r="BE11" i="19"/>
  <c r="BF11" i="19"/>
  <c r="BG11" i="19"/>
  <c r="BH11" i="19"/>
  <c r="BI11" i="19"/>
  <c r="BJ11" i="19"/>
  <c r="BK11" i="19"/>
  <c r="BL11" i="19"/>
  <c r="BM11" i="19"/>
  <c r="BN11" i="19"/>
  <c r="BO11" i="19"/>
  <c r="BP11" i="19"/>
  <c r="BQ11" i="19"/>
  <c r="BR11" i="19"/>
  <c r="BS11" i="19"/>
  <c r="BT11" i="19"/>
  <c r="BU11" i="19"/>
  <c r="BV11" i="19"/>
  <c r="BW11" i="19"/>
  <c r="BX11" i="19"/>
  <c r="BY11" i="19"/>
  <c r="BZ11" i="19"/>
  <c r="CA11" i="19"/>
  <c r="CB11" i="19"/>
  <c r="CC11" i="19"/>
  <c r="CD11" i="19"/>
  <c r="CE11" i="19"/>
  <c r="CF11" i="19"/>
  <c r="CG11" i="19"/>
  <c r="CH11" i="19"/>
  <c r="CI11" i="19"/>
  <c r="CJ11" i="19"/>
  <c r="CK11" i="19"/>
  <c r="CL11" i="19"/>
  <c r="CM11" i="19"/>
  <c r="CN11" i="19"/>
  <c r="CO11" i="19"/>
  <c r="CP11" i="19"/>
  <c r="CQ11" i="19"/>
  <c r="CR11" i="19"/>
  <c r="CS11" i="19"/>
  <c r="CT11" i="19"/>
  <c r="CU11" i="19"/>
  <c r="CV11" i="19"/>
  <c r="CW11" i="19"/>
  <c r="CX11" i="19"/>
  <c r="CY11" i="19"/>
  <c r="CZ11" i="19"/>
  <c r="DA11" i="19"/>
  <c r="DB11" i="19"/>
  <c r="DC11" i="19"/>
  <c r="DD11" i="19"/>
  <c r="DE11" i="19"/>
  <c r="DF11" i="19"/>
  <c r="DG11" i="19"/>
  <c r="DH11" i="19"/>
  <c r="DI11" i="19"/>
  <c r="DJ11" i="19"/>
  <c r="DK11" i="19"/>
  <c r="DL11" i="19"/>
  <c r="DM11" i="19"/>
  <c r="DN11" i="19"/>
  <c r="DO11" i="19"/>
  <c r="DP11" i="19"/>
  <c r="DQ11" i="19"/>
  <c r="DR11" i="19"/>
  <c r="DS11" i="19"/>
  <c r="DT11" i="19"/>
  <c r="C12" i="19"/>
  <c r="D12" i="19"/>
  <c r="E12" i="19"/>
  <c r="F12" i="19"/>
  <c r="G12" i="19"/>
  <c r="H12" i="19"/>
  <c r="I12" i="19"/>
  <c r="J12" i="19"/>
  <c r="K12" i="19"/>
  <c r="L12" i="19"/>
  <c r="M12" i="19"/>
  <c r="N12" i="19"/>
  <c r="O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AR12" i="19"/>
  <c r="AS12" i="19"/>
  <c r="AT12" i="19"/>
  <c r="AU12" i="19"/>
  <c r="AV12" i="19"/>
  <c r="AW12" i="19"/>
  <c r="AX12" i="19"/>
  <c r="AY12" i="19"/>
  <c r="AZ12" i="19"/>
  <c r="BA12" i="19"/>
  <c r="BB12" i="19"/>
  <c r="BC12" i="19"/>
  <c r="BD12" i="19"/>
  <c r="BE12" i="19"/>
  <c r="BF12" i="19"/>
  <c r="BG12" i="19"/>
  <c r="BH12" i="19"/>
  <c r="BI12" i="19"/>
  <c r="BJ12" i="19"/>
  <c r="BK12" i="19"/>
  <c r="BL12" i="19"/>
  <c r="BM12" i="19"/>
  <c r="BN12" i="19"/>
  <c r="BO12" i="19"/>
  <c r="BP12" i="19"/>
  <c r="BQ12" i="19"/>
  <c r="BR12" i="19"/>
  <c r="BS12" i="19"/>
  <c r="BT12" i="19"/>
  <c r="BU12" i="19"/>
  <c r="BV12" i="19"/>
  <c r="BW12" i="19"/>
  <c r="BX12" i="19"/>
  <c r="BY12" i="19"/>
  <c r="BZ12" i="19"/>
  <c r="CA12" i="19"/>
  <c r="CB12" i="19"/>
  <c r="CC12" i="19"/>
  <c r="CD12" i="19"/>
  <c r="CE12" i="19"/>
  <c r="CF12" i="19"/>
  <c r="CG12" i="19"/>
  <c r="CH12" i="19"/>
  <c r="CI12" i="19"/>
  <c r="CJ12" i="19"/>
  <c r="CK12" i="19"/>
  <c r="CL12" i="19"/>
  <c r="CM12" i="19"/>
  <c r="CN12" i="19"/>
  <c r="CO12" i="19"/>
  <c r="CP12" i="19"/>
  <c r="CQ12" i="19"/>
  <c r="CR12" i="19"/>
  <c r="CS12" i="19"/>
  <c r="CT12" i="19"/>
  <c r="CU12" i="19"/>
  <c r="CV12" i="19"/>
  <c r="CW12" i="19"/>
  <c r="CX12" i="19"/>
  <c r="CY12" i="19"/>
  <c r="CZ12" i="19"/>
  <c r="DA12" i="19"/>
  <c r="DB12" i="19"/>
  <c r="DC12" i="19"/>
  <c r="DD12" i="19"/>
  <c r="DE12" i="19"/>
  <c r="DF12" i="19"/>
  <c r="DG12" i="19"/>
  <c r="DH12" i="19"/>
  <c r="DI12" i="19"/>
  <c r="DJ12" i="19"/>
  <c r="DK12" i="19"/>
  <c r="DL12" i="19"/>
  <c r="DM12" i="19"/>
  <c r="DN12" i="19"/>
  <c r="DO12" i="19"/>
  <c r="DP12" i="19"/>
  <c r="DQ12" i="19"/>
  <c r="DR12" i="19"/>
  <c r="DS12" i="19"/>
  <c r="DT12" i="19"/>
  <c r="C13" i="19"/>
  <c r="D13" i="19"/>
  <c r="E13" i="19"/>
  <c r="F13" i="19"/>
  <c r="G13" i="19"/>
  <c r="H13" i="19"/>
  <c r="I13" i="19"/>
  <c r="J13" i="19"/>
  <c r="K13" i="19"/>
  <c r="L13" i="19"/>
  <c r="M13" i="19"/>
  <c r="N13" i="19"/>
  <c r="O13" i="19"/>
  <c r="P13" i="19"/>
  <c r="Q13" i="19"/>
  <c r="R13" i="19"/>
  <c r="S13" i="19"/>
  <c r="T13" i="19"/>
  <c r="U13" i="19"/>
  <c r="V13" i="19"/>
  <c r="W13" i="19"/>
  <c r="X13" i="19"/>
  <c r="Y13" i="19"/>
  <c r="Z13" i="19"/>
  <c r="AA13" i="19"/>
  <c r="AB13" i="19"/>
  <c r="AC13" i="19"/>
  <c r="AD13" i="19"/>
  <c r="AE13" i="19"/>
  <c r="AF13" i="19"/>
  <c r="AG13" i="19"/>
  <c r="AH13" i="19"/>
  <c r="AI13" i="19"/>
  <c r="AJ13" i="19"/>
  <c r="AK13" i="19"/>
  <c r="AL13" i="19"/>
  <c r="AM13" i="19"/>
  <c r="AN13" i="19"/>
  <c r="AO13" i="19"/>
  <c r="AP13" i="19"/>
  <c r="AQ13" i="19"/>
  <c r="AR13" i="19"/>
  <c r="AS13" i="19"/>
  <c r="AT13" i="19"/>
  <c r="AU13" i="19"/>
  <c r="AV13" i="19"/>
  <c r="AW13" i="19"/>
  <c r="AX13" i="19"/>
  <c r="AY13" i="19"/>
  <c r="AZ13" i="19"/>
  <c r="BA13" i="19"/>
  <c r="BB13" i="19"/>
  <c r="BC13" i="19"/>
  <c r="BD13" i="19"/>
  <c r="BE13" i="19"/>
  <c r="BF13" i="19"/>
  <c r="BG13" i="19"/>
  <c r="BH13" i="19"/>
  <c r="BI13" i="19"/>
  <c r="BJ13" i="19"/>
  <c r="BK13" i="19"/>
  <c r="BL13" i="19"/>
  <c r="BM13" i="19"/>
  <c r="BN13" i="19"/>
  <c r="BO13" i="19"/>
  <c r="BP13" i="19"/>
  <c r="BQ13" i="19"/>
  <c r="BR13" i="19"/>
  <c r="BS13" i="19"/>
  <c r="BT13" i="19"/>
  <c r="BU13" i="19"/>
  <c r="BV13" i="19"/>
  <c r="BW13" i="19"/>
  <c r="BX13" i="19"/>
  <c r="BY13" i="19"/>
  <c r="BZ13" i="19"/>
  <c r="CA13" i="19"/>
  <c r="CB13" i="19"/>
  <c r="CC13" i="19"/>
  <c r="CD13" i="19"/>
  <c r="CE13" i="19"/>
  <c r="CF13" i="19"/>
  <c r="CG13" i="19"/>
  <c r="CH13" i="19"/>
  <c r="CI13" i="19"/>
  <c r="CJ13" i="19"/>
  <c r="CK13" i="19"/>
  <c r="CL13" i="19"/>
  <c r="CM13" i="19"/>
  <c r="CN13" i="19"/>
  <c r="CO13" i="19"/>
  <c r="CP13" i="19"/>
  <c r="CQ13" i="19"/>
  <c r="CR13" i="19"/>
  <c r="CS13" i="19"/>
  <c r="CT13" i="19"/>
  <c r="CU13" i="19"/>
  <c r="CV13" i="19"/>
  <c r="CW13" i="19"/>
  <c r="CX13" i="19"/>
  <c r="CY13" i="19"/>
  <c r="CZ13" i="19"/>
  <c r="DA13" i="19"/>
  <c r="DB13" i="19"/>
  <c r="DC13" i="19"/>
  <c r="DD13" i="19"/>
  <c r="DE13" i="19"/>
  <c r="DF13" i="19"/>
  <c r="DG13" i="19"/>
  <c r="DH13" i="19"/>
  <c r="DI13" i="19"/>
  <c r="DJ13" i="19"/>
  <c r="DK13" i="19"/>
  <c r="DL13" i="19"/>
  <c r="DM13" i="19"/>
  <c r="DN13" i="19"/>
  <c r="DO13" i="19"/>
  <c r="DP13" i="19"/>
  <c r="DQ13" i="19"/>
  <c r="DR13" i="19"/>
  <c r="DS13" i="19"/>
  <c r="DT13" i="19"/>
  <c r="C14" i="19"/>
  <c r="D14" i="19"/>
  <c r="E14" i="19"/>
  <c r="F14" i="19"/>
  <c r="G14" i="19"/>
  <c r="H14" i="19"/>
  <c r="I14" i="19"/>
  <c r="J14" i="19"/>
  <c r="K14" i="19"/>
  <c r="L14" i="19"/>
  <c r="M14" i="19"/>
  <c r="N14" i="19"/>
  <c r="O14" i="19"/>
  <c r="P14" i="19"/>
  <c r="Q14" i="19"/>
  <c r="R14" i="19"/>
  <c r="S14" i="19"/>
  <c r="T14" i="19"/>
  <c r="U14" i="19"/>
  <c r="V14" i="19"/>
  <c r="W14" i="19"/>
  <c r="X14" i="19"/>
  <c r="Y14" i="19"/>
  <c r="Z14" i="19"/>
  <c r="AA14" i="19"/>
  <c r="AB14" i="19"/>
  <c r="AC14" i="19"/>
  <c r="AD14" i="19"/>
  <c r="AE14" i="19"/>
  <c r="AF14" i="19"/>
  <c r="AG14" i="19"/>
  <c r="AH14" i="19"/>
  <c r="AI14" i="19"/>
  <c r="AJ14" i="19"/>
  <c r="AK14" i="19"/>
  <c r="AL14" i="19"/>
  <c r="AM14" i="19"/>
  <c r="AN14" i="19"/>
  <c r="AO14" i="19"/>
  <c r="AP14" i="19"/>
  <c r="AQ14" i="19"/>
  <c r="AR14" i="19"/>
  <c r="AS14" i="19"/>
  <c r="AT14" i="19"/>
  <c r="AU14" i="19"/>
  <c r="AV14" i="19"/>
  <c r="AW14" i="19"/>
  <c r="AX14" i="19"/>
  <c r="AY14" i="19"/>
  <c r="AZ14" i="19"/>
  <c r="BA14" i="19"/>
  <c r="BB14" i="19"/>
  <c r="BC14" i="19"/>
  <c r="BD14" i="19"/>
  <c r="BE14" i="19"/>
  <c r="BF14" i="19"/>
  <c r="BG14" i="19"/>
  <c r="BH14" i="19"/>
  <c r="BI14" i="19"/>
  <c r="BJ14" i="19"/>
  <c r="BK14" i="19"/>
  <c r="BL14" i="19"/>
  <c r="BM14" i="19"/>
  <c r="BN14" i="19"/>
  <c r="BO14" i="19"/>
  <c r="BP14" i="19"/>
  <c r="BQ14" i="19"/>
  <c r="BR14" i="19"/>
  <c r="BS14" i="19"/>
  <c r="BT14" i="19"/>
  <c r="BU14" i="19"/>
  <c r="BV14" i="19"/>
  <c r="BW14" i="19"/>
  <c r="BX14" i="19"/>
  <c r="BY14" i="19"/>
  <c r="BZ14" i="19"/>
  <c r="CA14" i="19"/>
  <c r="CB14" i="19"/>
  <c r="CC14" i="19"/>
  <c r="CD14" i="19"/>
  <c r="CE14" i="19"/>
  <c r="CF14" i="19"/>
  <c r="CG14" i="19"/>
  <c r="CH14" i="19"/>
  <c r="CI14" i="19"/>
  <c r="CJ14" i="19"/>
  <c r="CK14" i="19"/>
  <c r="CL14" i="19"/>
  <c r="CM14" i="19"/>
  <c r="CN14" i="19"/>
  <c r="CO14" i="19"/>
  <c r="CP14" i="19"/>
  <c r="CQ14" i="19"/>
  <c r="CR14" i="19"/>
  <c r="CS14" i="19"/>
  <c r="CT14" i="19"/>
  <c r="CU14" i="19"/>
  <c r="CV14" i="19"/>
  <c r="CW14" i="19"/>
  <c r="CX14" i="19"/>
  <c r="CY14" i="19"/>
  <c r="CZ14" i="19"/>
  <c r="DA14" i="19"/>
  <c r="DB14" i="19"/>
  <c r="DC14" i="19"/>
  <c r="DD14" i="19"/>
  <c r="DE14" i="19"/>
  <c r="DF14" i="19"/>
  <c r="DG14" i="19"/>
  <c r="DH14" i="19"/>
  <c r="DI14" i="19"/>
  <c r="DJ14" i="19"/>
  <c r="DK14" i="19"/>
  <c r="DL14" i="19"/>
  <c r="DM14" i="19"/>
  <c r="DN14" i="19"/>
  <c r="DO14" i="19"/>
  <c r="DP14" i="19"/>
  <c r="DQ14" i="19"/>
  <c r="DR14" i="19"/>
  <c r="DS14" i="19"/>
  <c r="DT14" i="19"/>
  <c r="C15" i="19"/>
  <c r="D15" i="19"/>
  <c r="E15" i="19"/>
  <c r="F15" i="19"/>
  <c r="G15" i="19"/>
  <c r="H15" i="19"/>
  <c r="I15" i="19"/>
  <c r="J15" i="19"/>
  <c r="K15" i="19"/>
  <c r="L15" i="19"/>
  <c r="M15" i="19"/>
  <c r="N15" i="19"/>
  <c r="O15" i="19"/>
  <c r="P15" i="19"/>
  <c r="Q15" i="19"/>
  <c r="R15" i="19"/>
  <c r="S15" i="19"/>
  <c r="T15" i="19"/>
  <c r="U15" i="19"/>
  <c r="V15" i="19"/>
  <c r="W15" i="19"/>
  <c r="X15" i="19"/>
  <c r="Y15" i="19"/>
  <c r="Z15" i="19"/>
  <c r="AA15" i="19"/>
  <c r="AB15" i="19"/>
  <c r="AC15" i="19"/>
  <c r="AD15" i="19"/>
  <c r="AE15" i="19"/>
  <c r="AF15" i="19"/>
  <c r="AG15" i="19"/>
  <c r="AH15" i="19"/>
  <c r="AI15" i="19"/>
  <c r="AJ15" i="19"/>
  <c r="AK15" i="19"/>
  <c r="AL15" i="19"/>
  <c r="AM15" i="19"/>
  <c r="AN15" i="19"/>
  <c r="AO15" i="19"/>
  <c r="AP15" i="19"/>
  <c r="AQ15" i="19"/>
  <c r="AR15" i="19"/>
  <c r="AS15" i="19"/>
  <c r="AT15" i="19"/>
  <c r="AU15" i="19"/>
  <c r="AV15" i="19"/>
  <c r="AW15" i="19"/>
  <c r="AX15" i="19"/>
  <c r="AY15" i="19"/>
  <c r="AZ15" i="19"/>
  <c r="BA15" i="19"/>
  <c r="BB15" i="19"/>
  <c r="BC15" i="19"/>
  <c r="BD15" i="19"/>
  <c r="BE15" i="19"/>
  <c r="BF15" i="19"/>
  <c r="BG15" i="19"/>
  <c r="BH15" i="19"/>
  <c r="BI15" i="19"/>
  <c r="BJ15" i="19"/>
  <c r="BK15" i="19"/>
  <c r="BL15" i="19"/>
  <c r="BM15" i="19"/>
  <c r="BN15" i="19"/>
  <c r="BO15" i="19"/>
  <c r="BP15" i="19"/>
  <c r="BQ15" i="19"/>
  <c r="BR15" i="19"/>
  <c r="BS15" i="19"/>
  <c r="BT15" i="19"/>
  <c r="BU15" i="19"/>
  <c r="BV15" i="19"/>
  <c r="BW15" i="19"/>
  <c r="BX15" i="19"/>
  <c r="BY15" i="19"/>
  <c r="BZ15" i="19"/>
  <c r="CA15" i="19"/>
  <c r="CB15" i="19"/>
  <c r="CC15" i="19"/>
  <c r="CD15" i="19"/>
  <c r="CE15" i="19"/>
  <c r="CF15" i="19"/>
  <c r="CG15" i="19"/>
  <c r="CH15" i="19"/>
  <c r="CI15" i="19"/>
  <c r="CJ15" i="19"/>
  <c r="CK15" i="19"/>
  <c r="CL15" i="19"/>
  <c r="CM15" i="19"/>
  <c r="CN15" i="19"/>
  <c r="CO15" i="19"/>
  <c r="CP15" i="19"/>
  <c r="CQ15" i="19"/>
  <c r="CR15" i="19"/>
  <c r="CS15" i="19"/>
  <c r="CT15" i="19"/>
  <c r="CU15" i="19"/>
  <c r="CV15" i="19"/>
  <c r="CW15" i="19"/>
  <c r="CX15" i="19"/>
  <c r="CY15" i="19"/>
  <c r="CZ15" i="19"/>
  <c r="DA15" i="19"/>
  <c r="DB15" i="19"/>
  <c r="DC15" i="19"/>
  <c r="DD15" i="19"/>
  <c r="DE15" i="19"/>
  <c r="DF15" i="19"/>
  <c r="DG15" i="19"/>
  <c r="DH15" i="19"/>
  <c r="DI15" i="19"/>
  <c r="DJ15" i="19"/>
  <c r="DK15" i="19"/>
  <c r="DL15" i="19"/>
  <c r="DM15" i="19"/>
  <c r="DN15" i="19"/>
  <c r="DO15" i="19"/>
  <c r="DP15" i="19"/>
  <c r="DQ15" i="19"/>
  <c r="DR15" i="19"/>
  <c r="DS15" i="19"/>
  <c r="DT15" i="19"/>
  <c r="C16" i="19"/>
  <c r="D16" i="19"/>
  <c r="E16" i="19"/>
  <c r="F16" i="19"/>
  <c r="G16" i="19"/>
  <c r="H16" i="19"/>
  <c r="I16" i="19"/>
  <c r="J16" i="19"/>
  <c r="K16" i="19"/>
  <c r="L16" i="19"/>
  <c r="M16" i="19"/>
  <c r="N16" i="19"/>
  <c r="O16" i="19"/>
  <c r="P16" i="19"/>
  <c r="Q16" i="19"/>
  <c r="R16" i="19"/>
  <c r="S16" i="19"/>
  <c r="T16" i="19"/>
  <c r="U16" i="19"/>
  <c r="V16" i="19"/>
  <c r="W16" i="19"/>
  <c r="X16" i="19"/>
  <c r="Y16" i="19"/>
  <c r="Z16" i="19"/>
  <c r="AA16" i="19"/>
  <c r="AB16" i="19"/>
  <c r="AC16" i="19"/>
  <c r="AD16" i="19"/>
  <c r="AE16" i="19"/>
  <c r="AF16" i="19"/>
  <c r="AG16" i="19"/>
  <c r="AH16" i="19"/>
  <c r="AI16" i="19"/>
  <c r="AJ16" i="19"/>
  <c r="AK16" i="19"/>
  <c r="AL16" i="19"/>
  <c r="AM16" i="19"/>
  <c r="AN16" i="19"/>
  <c r="AO16" i="19"/>
  <c r="AP16" i="19"/>
  <c r="AQ16" i="19"/>
  <c r="AR16" i="19"/>
  <c r="AS16" i="19"/>
  <c r="AT16" i="19"/>
  <c r="AU16" i="19"/>
  <c r="AV16" i="19"/>
  <c r="AW16" i="19"/>
  <c r="AX16" i="19"/>
  <c r="AY16" i="19"/>
  <c r="AZ16" i="19"/>
  <c r="BA16" i="19"/>
  <c r="BB16" i="19"/>
  <c r="BC16" i="19"/>
  <c r="BD16" i="19"/>
  <c r="BE16" i="19"/>
  <c r="BF16" i="19"/>
  <c r="BG16" i="19"/>
  <c r="BH16" i="19"/>
  <c r="BI16" i="19"/>
  <c r="BJ16" i="19"/>
  <c r="BK16" i="19"/>
  <c r="BL16" i="19"/>
  <c r="BM16" i="19"/>
  <c r="BN16" i="19"/>
  <c r="BO16" i="19"/>
  <c r="BP16" i="19"/>
  <c r="BQ16" i="19"/>
  <c r="BR16" i="19"/>
  <c r="BS16" i="19"/>
  <c r="BT16" i="19"/>
  <c r="BU16" i="19"/>
  <c r="BV16" i="19"/>
  <c r="BW16" i="19"/>
  <c r="BX16" i="19"/>
  <c r="BY16" i="19"/>
  <c r="BZ16" i="19"/>
  <c r="CA16" i="19"/>
  <c r="CB16" i="19"/>
  <c r="CC16" i="19"/>
  <c r="CD16" i="19"/>
  <c r="CE16" i="19"/>
  <c r="CF16" i="19"/>
  <c r="CG16" i="19"/>
  <c r="CH16" i="19"/>
  <c r="CI16" i="19"/>
  <c r="CJ16" i="19"/>
  <c r="CK16" i="19"/>
  <c r="CL16" i="19"/>
  <c r="CM16" i="19"/>
  <c r="CN16" i="19"/>
  <c r="CO16" i="19"/>
  <c r="CP16" i="19"/>
  <c r="CQ16" i="19"/>
  <c r="CR16" i="19"/>
  <c r="CS16" i="19"/>
  <c r="CT16" i="19"/>
  <c r="CU16" i="19"/>
  <c r="CV16" i="19"/>
  <c r="CW16" i="19"/>
  <c r="CX16" i="19"/>
  <c r="CY16" i="19"/>
  <c r="CZ16" i="19"/>
  <c r="DA16" i="19"/>
  <c r="DB16" i="19"/>
  <c r="DC16" i="19"/>
  <c r="DD16" i="19"/>
  <c r="DE16" i="19"/>
  <c r="DF16" i="19"/>
  <c r="DG16" i="19"/>
  <c r="DH16" i="19"/>
  <c r="DI16" i="19"/>
  <c r="DJ16" i="19"/>
  <c r="DK16" i="19"/>
  <c r="DL16" i="19"/>
  <c r="DM16" i="19"/>
  <c r="DN16" i="19"/>
  <c r="DO16" i="19"/>
  <c r="DP16" i="19"/>
  <c r="DQ16" i="19"/>
  <c r="DR16" i="19"/>
  <c r="DS16" i="19"/>
  <c r="DT16" i="19"/>
  <c r="C17" i="19"/>
  <c r="D17" i="19"/>
  <c r="E17" i="19"/>
  <c r="F17" i="19"/>
  <c r="G17" i="19"/>
  <c r="H17" i="19"/>
  <c r="I17" i="19"/>
  <c r="J17" i="19"/>
  <c r="K17" i="19"/>
  <c r="L17" i="19"/>
  <c r="M17" i="19"/>
  <c r="N17" i="19"/>
  <c r="O17" i="19"/>
  <c r="P17" i="19"/>
  <c r="Q17" i="19"/>
  <c r="R17" i="19"/>
  <c r="S17" i="19"/>
  <c r="T17" i="19"/>
  <c r="U17" i="19"/>
  <c r="V17" i="19"/>
  <c r="W17" i="19"/>
  <c r="X17" i="19"/>
  <c r="Y17" i="19"/>
  <c r="Z17" i="19"/>
  <c r="AA17" i="19"/>
  <c r="AB17" i="19"/>
  <c r="AC17" i="19"/>
  <c r="AD17" i="19"/>
  <c r="AE17" i="19"/>
  <c r="AF17" i="19"/>
  <c r="AG17" i="19"/>
  <c r="AH17" i="19"/>
  <c r="AI17" i="19"/>
  <c r="AJ17" i="19"/>
  <c r="AK17" i="19"/>
  <c r="AL17" i="19"/>
  <c r="AM17" i="19"/>
  <c r="AN17" i="19"/>
  <c r="AO17" i="19"/>
  <c r="AP17" i="19"/>
  <c r="AQ17" i="19"/>
  <c r="AR17" i="19"/>
  <c r="AS17" i="19"/>
  <c r="AT17" i="19"/>
  <c r="AU17" i="19"/>
  <c r="AV17" i="19"/>
  <c r="AW17" i="19"/>
  <c r="AX17" i="19"/>
  <c r="AY17" i="19"/>
  <c r="AZ17" i="19"/>
  <c r="BA17" i="19"/>
  <c r="BB17" i="19"/>
  <c r="BC17" i="19"/>
  <c r="BD17" i="19"/>
  <c r="BE17" i="19"/>
  <c r="BF17" i="19"/>
  <c r="BG17" i="19"/>
  <c r="BH17" i="19"/>
  <c r="BI17" i="19"/>
  <c r="BJ17" i="19"/>
  <c r="BK17" i="19"/>
  <c r="BL17" i="19"/>
  <c r="BM17" i="19"/>
  <c r="BN17" i="19"/>
  <c r="BO17" i="19"/>
  <c r="BP17" i="19"/>
  <c r="BQ17" i="19"/>
  <c r="BR17" i="19"/>
  <c r="BS17" i="19"/>
  <c r="BT17" i="19"/>
  <c r="BU17" i="19"/>
  <c r="BV17" i="19"/>
  <c r="BW17" i="19"/>
  <c r="BX17" i="19"/>
  <c r="BY17" i="19"/>
  <c r="BZ17" i="19"/>
  <c r="CA17" i="19"/>
  <c r="CB17" i="19"/>
  <c r="CC17" i="19"/>
  <c r="CD17" i="19"/>
  <c r="CE17" i="19"/>
  <c r="CF17" i="19"/>
  <c r="CG17" i="19"/>
  <c r="CH17" i="19"/>
  <c r="CI17" i="19"/>
  <c r="CJ17" i="19"/>
  <c r="CK17" i="19"/>
  <c r="CL17" i="19"/>
  <c r="CM17" i="19"/>
  <c r="CN17" i="19"/>
  <c r="CO17" i="19"/>
  <c r="CP17" i="19"/>
  <c r="CQ17" i="19"/>
  <c r="CR17" i="19"/>
  <c r="CS17" i="19"/>
  <c r="CT17" i="19"/>
  <c r="CU17" i="19"/>
  <c r="CV17" i="19"/>
  <c r="CW17" i="19"/>
  <c r="CX17" i="19"/>
  <c r="CY17" i="19"/>
  <c r="CZ17" i="19"/>
  <c r="DA17" i="19"/>
  <c r="DB17" i="19"/>
  <c r="DC17" i="19"/>
  <c r="DD17" i="19"/>
  <c r="DE17" i="19"/>
  <c r="DF17" i="19"/>
  <c r="DG17" i="19"/>
  <c r="DH17" i="19"/>
  <c r="DI17" i="19"/>
  <c r="DJ17" i="19"/>
  <c r="DK17" i="19"/>
  <c r="DL17" i="19"/>
  <c r="DM17" i="19"/>
  <c r="DN17" i="19"/>
  <c r="DO17" i="19"/>
  <c r="DP17" i="19"/>
  <c r="DQ17" i="19"/>
  <c r="DR17" i="19"/>
  <c r="DS17" i="19"/>
  <c r="DT17" i="19"/>
  <c r="C4" i="18"/>
  <c r="D4" i="18"/>
  <c r="E4" i="18"/>
  <c r="F4" i="18"/>
  <c r="G4" i="18"/>
  <c r="H4" i="18"/>
  <c r="I4" i="18"/>
  <c r="J4" i="18"/>
  <c r="K4" i="18"/>
  <c r="L4" i="18"/>
  <c r="M4" i="18"/>
  <c r="N4" i="18"/>
  <c r="O4" i="18"/>
  <c r="P4" i="18"/>
  <c r="Q4" i="18"/>
  <c r="R4" i="18"/>
  <c r="S4" i="18"/>
  <c r="T4" i="18"/>
  <c r="U4" i="18"/>
  <c r="V4" i="18"/>
  <c r="W4" i="18"/>
  <c r="X4" i="18"/>
  <c r="Y4" i="18"/>
  <c r="Z4" i="18"/>
  <c r="AA4" i="18"/>
  <c r="AB4" i="18"/>
  <c r="AC4" i="18"/>
  <c r="AD4" i="18"/>
  <c r="AE4" i="18"/>
  <c r="AF4" i="18"/>
  <c r="AG4" i="18"/>
  <c r="AH4" i="18"/>
  <c r="AI4" i="18"/>
  <c r="AJ4" i="18"/>
  <c r="AK4" i="18"/>
  <c r="AL4" i="18"/>
  <c r="AM4" i="18"/>
  <c r="AN4" i="18"/>
  <c r="AO4" i="18"/>
  <c r="AP4" i="18"/>
  <c r="AQ4" i="18"/>
  <c r="AR4" i="18"/>
  <c r="AS4" i="18"/>
  <c r="AT4" i="18"/>
  <c r="AU4" i="18"/>
  <c r="AV4" i="18"/>
  <c r="AW4" i="18"/>
  <c r="AX4" i="18"/>
  <c r="AY4" i="18"/>
  <c r="AZ4" i="18"/>
  <c r="BA4" i="18"/>
  <c r="BB4" i="18"/>
  <c r="BC4" i="18"/>
  <c r="BD4" i="18"/>
  <c r="BE4" i="18"/>
  <c r="BF4" i="18"/>
  <c r="BG4" i="18"/>
  <c r="BH4" i="18"/>
  <c r="BI4" i="18"/>
  <c r="BJ4" i="18"/>
  <c r="BK4" i="18"/>
  <c r="BL4" i="18"/>
  <c r="BM4" i="18"/>
  <c r="BN4" i="18"/>
  <c r="BO4" i="18"/>
  <c r="BP4" i="18"/>
  <c r="BQ4" i="18"/>
  <c r="BR4" i="18"/>
  <c r="BS4" i="18"/>
  <c r="BT4" i="18"/>
  <c r="BU4" i="18"/>
  <c r="BV4" i="18"/>
  <c r="BW4" i="18"/>
  <c r="BX4" i="18"/>
  <c r="BY4" i="18"/>
  <c r="BZ4" i="18"/>
  <c r="CA4" i="18"/>
  <c r="CB4" i="18"/>
  <c r="CC4" i="18"/>
  <c r="CD4" i="18"/>
  <c r="CE4" i="18"/>
  <c r="CF4" i="18"/>
  <c r="CG4" i="18"/>
  <c r="CH4" i="18"/>
  <c r="CI4" i="18"/>
  <c r="CJ4" i="18"/>
  <c r="CK4" i="18"/>
  <c r="CL4" i="18"/>
  <c r="CM4" i="18"/>
  <c r="CN4" i="18"/>
  <c r="CO4" i="18"/>
  <c r="CP4" i="18"/>
  <c r="CQ4" i="18"/>
  <c r="CR4" i="18"/>
  <c r="CS4" i="18"/>
  <c r="CT4" i="18"/>
  <c r="CU4" i="18"/>
  <c r="CV4" i="18"/>
  <c r="CW4" i="18"/>
  <c r="CX4" i="18"/>
  <c r="CY4" i="18"/>
  <c r="CZ4" i="18"/>
  <c r="DA4" i="18"/>
  <c r="DB4" i="18"/>
  <c r="DC4" i="18"/>
  <c r="DD4" i="18"/>
  <c r="DE4" i="18"/>
  <c r="DF4" i="18"/>
  <c r="DG4" i="18"/>
  <c r="DH4" i="18"/>
  <c r="DI4" i="18"/>
  <c r="DJ4" i="18"/>
  <c r="DK4" i="18"/>
  <c r="DL4" i="18"/>
  <c r="DM4" i="18"/>
  <c r="DN4" i="18"/>
  <c r="DO4" i="18"/>
  <c r="DP4" i="18"/>
  <c r="DQ4" i="18"/>
  <c r="DR4" i="18"/>
  <c r="DS4" i="18"/>
  <c r="DT4" i="18"/>
  <c r="C5" i="18"/>
  <c r="D5" i="18"/>
  <c r="E5" i="18"/>
  <c r="F5" i="18"/>
  <c r="G5" i="18"/>
  <c r="H5" i="18"/>
  <c r="I5" i="18"/>
  <c r="J5" i="18"/>
  <c r="K5" i="18"/>
  <c r="L5" i="18"/>
  <c r="M5" i="18"/>
  <c r="N5" i="18"/>
  <c r="O5" i="18"/>
  <c r="P5" i="18"/>
  <c r="Q5" i="18"/>
  <c r="R5" i="18"/>
  <c r="S5" i="18"/>
  <c r="T5" i="18"/>
  <c r="U5" i="18"/>
  <c r="V5" i="18"/>
  <c r="W5" i="18"/>
  <c r="X5" i="18"/>
  <c r="Y5" i="18"/>
  <c r="Z5" i="18"/>
  <c r="AA5" i="18"/>
  <c r="AB5" i="18"/>
  <c r="AC5" i="18"/>
  <c r="AD5" i="18"/>
  <c r="AE5" i="18"/>
  <c r="AF5" i="18"/>
  <c r="AG5" i="18"/>
  <c r="AH5" i="18"/>
  <c r="AI5" i="18"/>
  <c r="AJ5" i="18"/>
  <c r="AK5" i="18"/>
  <c r="AL5" i="18"/>
  <c r="AM5" i="18"/>
  <c r="AN5" i="18"/>
  <c r="AO5" i="18"/>
  <c r="AP5" i="18"/>
  <c r="AQ5" i="18"/>
  <c r="AR5" i="18"/>
  <c r="AS5" i="18"/>
  <c r="AT5" i="18"/>
  <c r="AU5" i="18"/>
  <c r="AV5" i="18"/>
  <c r="AW5" i="18"/>
  <c r="AX5" i="18"/>
  <c r="AY5" i="18"/>
  <c r="AZ5" i="18"/>
  <c r="BA5" i="18"/>
  <c r="BB5" i="18"/>
  <c r="BC5" i="18"/>
  <c r="BD5" i="18"/>
  <c r="BE5" i="18"/>
  <c r="BF5" i="18"/>
  <c r="BG5" i="18"/>
  <c r="BH5" i="18"/>
  <c r="BI5" i="18"/>
  <c r="BJ5" i="18"/>
  <c r="BK5" i="18"/>
  <c r="BL5" i="18"/>
  <c r="BM5" i="18"/>
  <c r="BN5" i="18"/>
  <c r="BO5" i="18"/>
  <c r="BP5" i="18"/>
  <c r="BQ5" i="18"/>
  <c r="BR5" i="18"/>
  <c r="BS5" i="18"/>
  <c r="BT5" i="18"/>
  <c r="BU5" i="18"/>
  <c r="BV5" i="18"/>
  <c r="BW5" i="18"/>
  <c r="BX5" i="18"/>
  <c r="BY5" i="18"/>
  <c r="BZ5" i="18"/>
  <c r="CA5" i="18"/>
  <c r="CB5" i="18"/>
  <c r="CC5" i="18"/>
  <c r="CD5" i="18"/>
  <c r="CE5" i="18"/>
  <c r="CF5" i="18"/>
  <c r="CG5" i="18"/>
  <c r="CH5" i="18"/>
  <c r="CI5" i="18"/>
  <c r="CJ5" i="18"/>
  <c r="CK5" i="18"/>
  <c r="CL5" i="18"/>
  <c r="CM5" i="18"/>
  <c r="CN5" i="18"/>
  <c r="CO5" i="18"/>
  <c r="CP5" i="18"/>
  <c r="CQ5" i="18"/>
  <c r="CR5" i="18"/>
  <c r="CS5" i="18"/>
  <c r="CT5" i="18"/>
  <c r="CU5" i="18"/>
  <c r="CV5" i="18"/>
  <c r="CW5" i="18"/>
  <c r="CX5" i="18"/>
  <c r="CY5" i="18"/>
  <c r="CZ5" i="18"/>
  <c r="DA5" i="18"/>
  <c r="DB5" i="18"/>
  <c r="DC5" i="18"/>
  <c r="DD5" i="18"/>
  <c r="DE5" i="18"/>
  <c r="DF5" i="18"/>
  <c r="DG5" i="18"/>
  <c r="DH5" i="18"/>
  <c r="DI5" i="18"/>
  <c r="DJ5" i="18"/>
  <c r="DK5" i="18"/>
  <c r="DL5" i="18"/>
  <c r="DM5" i="18"/>
  <c r="DN5" i="18"/>
  <c r="DO5" i="18"/>
  <c r="DP5" i="18"/>
  <c r="DQ5" i="18"/>
  <c r="DR5" i="18"/>
  <c r="DS5" i="18"/>
  <c r="DT5" i="18"/>
  <c r="C6" i="18"/>
  <c r="D6" i="18"/>
  <c r="E6" i="18"/>
  <c r="F6" i="18"/>
  <c r="G6" i="18"/>
  <c r="H6" i="18"/>
  <c r="I6" i="18"/>
  <c r="J6" i="18"/>
  <c r="K6" i="18"/>
  <c r="L6" i="18"/>
  <c r="M6" i="18"/>
  <c r="N6" i="18"/>
  <c r="O6" i="18"/>
  <c r="P6" i="18"/>
  <c r="Q6" i="18"/>
  <c r="R6" i="18"/>
  <c r="S6" i="18"/>
  <c r="T6" i="18"/>
  <c r="U6" i="18"/>
  <c r="V6" i="18"/>
  <c r="W6" i="18"/>
  <c r="X6" i="18"/>
  <c r="Y6" i="18"/>
  <c r="Z6" i="18"/>
  <c r="AA6" i="18"/>
  <c r="AB6" i="18"/>
  <c r="AC6" i="18"/>
  <c r="AD6" i="18"/>
  <c r="AE6" i="18"/>
  <c r="AF6" i="18"/>
  <c r="AG6" i="18"/>
  <c r="AH6" i="18"/>
  <c r="AI6" i="18"/>
  <c r="AJ6" i="18"/>
  <c r="AK6" i="18"/>
  <c r="AL6" i="18"/>
  <c r="AM6" i="18"/>
  <c r="AN6" i="18"/>
  <c r="AO6" i="18"/>
  <c r="AP6" i="18"/>
  <c r="AQ6" i="18"/>
  <c r="AR6" i="18"/>
  <c r="AS6" i="18"/>
  <c r="AT6" i="18"/>
  <c r="AU6" i="18"/>
  <c r="AV6" i="18"/>
  <c r="AW6" i="18"/>
  <c r="AX6" i="18"/>
  <c r="AY6" i="18"/>
  <c r="AZ6" i="18"/>
  <c r="BA6" i="18"/>
  <c r="BB6" i="18"/>
  <c r="BC6" i="18"/>
  <c r="BD6" i="18"/>
  <c r="BE6" i="18"/>
  <c r="BF6" i="18"/>
  <c r="BG6" i="18"/>
  <c r="BH6" i="18"/>
  <c r="BI6" i="18"/>
  <c r="BJ6" i="18"/>
  <c r="BK6" i="18"/>
  <c r="BL6" i="18"/>
  <c r="BM6" i="18"/>
  <c r="BN6" i="18"/>
  <c r="BO6" i="18"/>
  <c r="BP6" i="18"/>
  <c r="BQ6" i="18"/>
  <c r="BR6" i="18"/>
  <c r="BS6" i="18"/>
  <c r="BT6" i="18"/>
  <c r="BU6" i="18"/>
  <c r="BV6" i="18"/>
  <c r="BW6" i="18"/>
  <c r="BX6" i="18"/>
  <c r="BY6" i="18"/>
  <c r="BZ6" i="18"/>
  <c r="CA6" i="18"/>
  <c r="CB6" i="18"/>
  <c r="CC6" i="18"/>
  <c r="CD6" i="18"/>
  <c r="CE6" i="18"/>
  <c r="CF6" i="18"/>
  <c r="CG6" i="18"/>
  <c r="CH6" i="18"/>
  <c r="CI6" i="18"/>
  <c r="CJ6" i="18"/>
  <c r="CK6" i="18"/>
  <c r="CL6" i="18"/>
  <c r="CM6" i="18"/>
  <c r="CN6" i="18"/>
  <c r="CO6" i="18"/>
  <c r="CP6" i="18"/>
  <c r="CQ6" i="18"/>
  <c r="CR6" i="18"/>
  <c r="CS6" i="18"/>
  <c r="CT6" i="18"/>
  <c r="CU6" i="18"/>
  <c r="CV6" i="18"/>
  <c r="CW6" i="18"/>
  <c r="CX6" i="18"/>
  <c r="CY6" i="18"/>
  <c r="CZ6" i="18"/>
  <c r="DA6" i="18"/>
  <c r="DB6" i="18"/>
  <c r="DC6" i="18"/>
  <c r="DD6" i="18"/>
  <c r="DE6" i="18"/>
  <c r="DF6" i="18"/>
  <c r="DG6" i="18"/>
  <c r="DH6" i="18"/>
  <c r="DI6" i="18"/>
  <c r="DJ6" i="18"/>
  <c r="DK6" i="18"/>
  <c r="DL6" i="18"/>
  <c r="DM6" i="18"/>
  <c r="DN6" i="18"/>
  <c r="DO6" i="18"/>
  <c r="DP6" i="18"/>
  <c r="DQ6" i="18"/>
  <c r="DR6" i="18"/>
  <c r="DS6" i="18"/>
  <c r="DT6" i="18"/>
  <c r="C7" i="18"/>
  <c r="D7" i="18"/>
  <c r="E7" i="18"/>
  <c r="F7" i="18"/>
  <c r="G7" i="18"/>
  <c r="H7" i="18"/>
  <c r="I7" i="18"/>
  <c r="J7" i="18"/>
  <c r="K7" i="18"/>
  <c r="L7" i="18"/>
  <c r="M7" i="18"/>
  <c r="N7" i="18"/>
  <c r="O7" i="18"/>
  <c r="P7" i="18"/>
  <c r="Q7" i="18"/>
  <c r="R7" i="18"/>
  <c r="S7" i="18"/>
  <c r="T7" i="18"/>
  <c r="U7" i="18"/>
  <c r="V7" i="18"/>
  <c r="W7" i="18"/>
  <c r="X7" i="18"/>
  <c r="Y7" i="18"/>
  <c r="Z7" i="18"/>
  <c r="AA7" i="18"/>
  <c r="AB7" i="18"/>
  <c r="AC7" i="18"/>
  <c r="AD7" i="18"/>
  <c r="AE7" i="18"/>
  <c r="AF7" i="18"/>
  <c r="AG7" i="18"/>
  <c r="AH7" i="18"/>
  <c r="AI7" i="18"/>
  <c r="AJ7" i="18"/>
  <c r="AK7" i="18"/>
  <c r="AL7" i="18"/>
  <c r="AM7" i="18"/>
  <c r="AN7" i="18"/>
  <c r="AO7" i="18"/>
  <c r="AP7" i="18"/>
  <c r="AQ7" i="18"/>
  <c r="AR7" i="18"/>
  <c r="AS7" i="18"/>
  <c r="AT7" i="18"/>
  <c r="AU7" i="18"/>
  <c r="AV7" i="18"/>
  <c r="AW7" i="18"/>
  <c r="AX7" i="18"/>
  <c r="AY7" i="18"/>
  <c r="AZ7" i="18"/>
  <c r="BA7" i="18"/>
  <c r="BB7" i="18"/>
  <c r="BC7" i="18"/>
  <c r="BD7" i="18"/>
  <c r="BE7" i="18"/>
  <c r="BF7" i="18"/>
  <c r="BG7" i="18"/>
  <c r="BH7" i="18"/>
  <c r="BI7" i="18"/>
  <c r="BJ7" i="18"/>
  <c r="BK7" i="18"/>
  <c r="BL7" i="18"/>
  <c r="BM7" i="18"/>
  <c r="BN7" i="18"/>
  <c r="BO7" i="18"/>
  <c r="BP7" i="18"/>
  <c r="BQ7" i="18"/>
  <c r="BR7" i="18"/>
  <c r="BS7" i="18"/>
  <c r="BT7" i="18"/>
  <c r="BU7" i="18"/>
  <c r="BV7" i="18"/>
  <c r="BW7" i="18"/>
  <c r="BX7" i="18"/>
  <c r="BY7" i="18"/>
  <c r="BZ7" i="18"/>
  <c r="CA7" i="18"/>
  <c r="CB7" i="18"/>
  <c r="CC7" i="18"/>
  <c r="CD7" i="18"/>
  <c r="CE7" i="18"/>
  <c r="CF7" i="18"/>
  <c r="CG7" i="18"/>
  <c r="CH7" i="18"/>
  <c r="CI7" i="18"/>
  <c r="CJ7" i="18"/>
  <c r="CK7" i="18"/>
  <c r="CL7" i="18"/>
  <c r="CM7" i="18"/>
  <c r="CN7" i="18"/>
  <c r="CO7" i="18"/>
  <c r="CP7" i="18"/>
  <c r="CQ7" i="18"/>
  <c r="CR7" i="18"/>
  <c r="CS7" i="18"/>
  <c r="CT7" i="18"/>
  <c r="CU7" i="18"/>
  <c r="CV7" i="18"/>
  <c r="CW7" i="18"/>
  <c r="CX7" i="18"/>
  <c r="CY7" i="18"/>
  <c r="CZ7" i="18"/>
  <c r="DA7" i="18"/>
  <c r="DB7" i="18"/>
  <c r="DC7" i="18"/>
  <c r="DD7" i="18"/>
  <c r="DE7" i="18"/>
  <c r="DF7" i="18"/>
  <c r="DG7" i="18"/>
  <c r="DH7" i="18"/>
  <c r="DI7" i="18"/>
  <c r="DJ7" i="18"/>
  <c r="DK7" i="18"/>
  <c r="DL7" i="18"/>
  <c r="DM7" i="18"/>
  <c r="DN7" i="18"/>
  <c r="DO7" i="18"/>
  <c r="DP7" i="18"/>
  <c r="DQ7" i="18"/>
  <c r="DR7" i="18"/>
  <c r="DS7" i="18"/>
  <c r="DT7" i="18"/>
  <c r="C8" i="18"/>
  <c r="D8" i="18"/>
  <c r="E8" i="18"/>
  <c r="F8" i="18"/>
  <c r="G8" i="18"/>
  <c r="H8" i="18"/>
  <c r="I8" i="18"/>
  <c r="J8" i="18"/>
  <c r="K8" i="18"/>
  <c r="L8" i="18"/>
  <c r="M8" i="18"/>
  <c r="N8" i="18"/>
  <c r="O8" i="18"/>
  <c r="P8" i="18"/>
  <c r="Q8" i="18"/>
  <c r="R8" i="18"/>
  <c r="S8" i="18"/>
  <c r="T8" i="18"/>
  <c r="U8" i="18"/>
  <c r="V8" i="18"/>
  <c r="W8" i="18"/>
  <c r="X8" i="18"/>
  <c r="Y8" i="18"/>
  <c r="Z8" i="18"/>
  <c r="AA8" i="18"/>
  <c r="AB8" i="18"/>
  <c r="AC8" i="18"/>
  <c r="AD8" i="18"/>
  <c r="AE8" i="18"/>
  <c r="AF8" i="18"/>
  <c r="AG8" i="18"/>
  <c r="AH8" i="18"/>
  <c r="AI8" i="18"/>
  <c r="AJ8" i="18"/>
  <c r="AK8" i="18"/>
  <c r="AL8" i="18"/>
  <c r="AM8" i="18"/>
  <c r="AN8" i="18"/>
  <c r="AO8" i="18"/>
  <c r="AP8" i="18"/>
  <c r="AQ8" i="18"/>
  <c r="AR8" i="18"/>
  <c r="AS8" i="18"/>
  <c r="AT8" i="18"/>
  <c r="AU8" i="18"/>
  <c r="AV8" i="18"/>
  <c r="AW8" i="18"/>
  <c r="AX8" i="18"/>
  <c r="AY8" i="18"/>
  <c r="AZ8" i="18"/>
  <c r="BA8" i="18"/>
  <c r="BB8" i="18"/>
  <c r="BC8" i="18"/>
  <c r="BD8" i="18"/>
  <c r="BE8" i="18"/>
  <c r="BF8" i="18"/>
  <c r="BG8" i="18"/>
  <c r="BH8" i="18"/>
  <c r="BI8" i="18"/>
  <c r="BJ8" i="18"/>
  <c r="BK8" i="18"/>
  <c r="BL8" i="18"/>
  <c r="BM8" i="18"/>
  <c r="BN8" i="18"/>
  <c r="BO8" i="18"/>
  <c r="BP8" i="18"/>
  <c r="BQ8" i="18"/>
  <c r="BR8" i="18"/>
  <c r="BS8" i="18"/>
  <c r="BT8" i="18"/>
  <c r="BU8" i="18"/>
  <c r="BV8" i="18"/>
  <c r="BW8" i="18"/>
  <c r="BX8" i="18"/>
  <c r="BY8" i="18"/>
  <c r="BZ8" i="18"/>
  <c r="CA8" i="18"/>
  <c r="CB8" i="18"/>
  <c r="CC8" i="18"/>
  <c r="CD8" i="18"/>
  <c r="CE8" i="18"/>
  <c r="CF8" i="18"/>
  <c r="CG8" i="18"/>
  <c r="CH8" i="18"/>
  <c r="CI8" i="18"/>
  <c r="CJ8" i="18"/>
  <c r="CK8" i="18"/>
  <c r="CL8" i="18"/>
  <c r="CM8" i="18"/>
  <c r="CN8" i="18"/>
  <c r="CO8" i="18"/>
  <c r="CP8" i="18"/>
  <c r="CQ8" i="18"/>
  <c r="CR8" i="18"/>
  <c r="CS8" i="18"/>
  <c r="CT8" i="18"/>
  <c r="CU8" i="18"/>
  <c r="CV8" i="18"/>
  <c r="CW8" i="18"/>
  <c r="CX8" i="18"/>
  <c r="CY8" i="18"/>
  <c r="CZ8" i="18"/>
  <c r="DA8" i="18"/>
  <c r="DB8" i="18"/>
  <c r="DC8" i="18"/>
  <c r="DD8" i="18"/>
  <c r="DE8" i="18"/>
  <c r="DF8" i="18"/>
  <c r="DG8" i="18"/>
  <c r="DH8" i="18"/>
  <c r="DI8" i="18"/>
  <c r="DJ8" i="18"/>
  <c r="DK8" i="18"/>
  <c r="DL8" i="18"/>
  <c r="DM8" i="18"/>
  <c r="DN8" i="18"/>
  <c r="DO8" i="18"/>
  <c r="DP8" i="18"/>
  <c r="DQ8" i="18"/>
  <c r="DR8" i="18"/>
  <c r="DS8" i="18"/>
  <c r="DT8" i="18"/>
  <c r="C9" i="18"/>
  <c r="D9" i="18"/>
  <c r="E9" i="18"/>
  <c r="F9" i="18"/>
  <c r="G9" i="18"/>
  <c r="H9" i="18"/>
  <c r="I9" i="18"/>
  <c r="J9" i="18"/>
  <c r="K9" i="18"/>
  <c r="L9" i="18"/>
  <c r="M9" i="18"/>
  <c r="N9" i="18"/>
  <c r="O9" i="18"/>
  <c r="P9" i="18"/>
  <c r="Q9" i="18"/>
  <c r="R9" i="18"/>
  <c r="S9" i="18"/>
  <c r="T9" i="18"/>
  <c r="U9" i="18"/>
  <c r="V9" i="18"/>
  <c r="W9" i="18"/>
  <c r="X9" i="18"/>
  <c r="Y9" i="18"/>
  <c r="Z9" i="18"/>
  <c r="AA9" i="18"/>
  <c r="AB9" i="18"/>
  <c r="AC9" i="18"/>
  <c r="AD9" i="18"/>
  <c r="AE9" i="18"/>
  <c r="AF9" i="18"/>
  <c r="AG9" i="18"/>
  <c r="AH9" i="18"/>
  <c r="AI9" i="18"/>
  <c r="AJ9" i="18"/>
  <c r="AK9" i="18"/>
  <c r="AL9" i="18"/>
  <c r="AM9" i="18"/>
  <c r="AN9" i="18"/>
  <c r="AO9" i="18"/>
  <c r="AP9" i="18"/>
  <c r="AQ9" i="18"/>
  <c r="AR9" i="18"/>
  <c r="AS9" i="18"/>
  <c r="AT9" i="18"/>
  <c r="AU9" i="18"/>
  <c r="AV9" i="18"/>
  <c r="AW9" i="18"/>
  <c r="AX9" i="18"/>
  <c r="AY9" i="18"/>
  <c r="AZ9" i="18"/>
  <c r="BA9" i="18"/>
  <c r="BB9" i="18"/>
  <c r="BC9" i="18"/>
  <c r="BD9" i="18"/>
  <c r="BE9" i="18"/>
  <c r="BF9" i="18"/>
  <c r="BG9" i="18"/>
  <c r="BH9" i="18"/>
  <c r="BI9" i="18"/>
  <c r="BJ9" i="18"/>
  <c r="BK9" i="18"/>
  <c r="BL9" i="18"/>
  <c r="BM9" i="18"/>
  <c r="BN9" i="18"/>
  <c r="BO9" i="18"/>
  <c r="BP9" i="18"/>
  <c r="BQ9" i="18"/>
  <c r="BR9" i="18"/>
  <c r="BS9" i="18"/>
  <c r="BT9" i="18"/>
  <c r="BU9" i="18"/>
  <c r="BV9" i="18"/>
  <c r="BW9" i="18"/>
  <c r="BX9" i="18"/>
  <c r="BY9" i="18"/>
  <c r="BZ9" i="18"/>
  <c r="CA9" i="18"/>
  <c r="CB9" i="18"/>
  <c r="CC9" i="18"/>
  <c r="CD9" i="18"/>
  <c r="CE9" i="18"/>
  <c r="CF9" i="18"/>
  <c r="CG9" i="18"/>
  <c r="CH9" i="18"/>
  <c r="CI9" i="18"/>
  <c r="CJ9" i="18"/>
  <c r="CK9" i="18"/>
  <c r="CL9" i="18"/>
  <c r="CM9" i="18"/>
  <c r="CN9" i="18"/>
  <c r="CO9" i="18"/>
  <c r="CP9" i="18"/>
  <c r="CQ9" i="18"/>
  <c r="CR9" i="18"/>
  <c r="CS9" i="18"/>
  <c r="CT9" i="18"/>
  <c r="CU9" i="18"/>
  <c r="CV9" i="18"/>
  <c r="CW9" i="18"/>
  <c r="CX9" i="18"/>
  <c r="CY9" i="18"/>
  <c r="CZ9" i="18"/>
  <c r="DA9" i="18"/>
  <c r="DB9" i="18"/>
  <c r="DC9" i="18"/>
  <c r="DD9" i="18"/>
  <c r="DE9" i="18"/>
  <c r="DF9" i="18"/>
  <c r="DG9" i="18"/>
  <c r="DH9" i="18"/>
  <c r="DI9" i="18"/>
  <c r="DJ9" i="18"/>
  <c r="DK9" i="18"/>
  <c r="DL9" i="18"/>
  <c r="DM9" i="18"/>
  <c r="DN9" i="18"/>
  <c r="DO9" i="18"/>
  <c r="DP9" i="18"/>
  <c r="DQ9" i="18"/>
  <c r="DR9" i="18"/>
  <c r="DS9" i="18"/>
  <c r="DT9" i="18"/>
  <c r="C10" i="18"/>
  <c r="D10" i="18"/>
  <c r="E10" i="18"/>
  <c r="F10" i="18"/>
  <c r="G10" i="18"/>
  <c r="H10" i="18"/>
  <c r="I10" i="18"/>
  <c r="J10" i="18"/>
  <c r="K10" i="18"/>
  <c r="L10" i="18"/>
  <c r="M10" i="18"/>
  <c r="N10" i="18"/>
  <c r="O10" i="18"/>
  <c r="P10" i="18"/>
  <c r="Q10" i="18"/>
  <c r="R10" i="18"/>
  <c r="S10" i="18"/>
  <c r="T10" i="18"/>
  <c r="U10" i="18"/>
  <c r="V10" i="18"/>
  <c r="W10" i="18"/>
  <c r="X10" i="18"/>
  <c r="Y10" i="18"/>
  <c r="Z10" i="18"/>
  <c r="AA10" i="18"/>
  <c r="AB10" i="18"/>
  <c r="AC10" i="18"/>
  <c r="AD10" i="18"/>
  <c r="AE10" i="18"/>
  <c r="AF10" i="18"/>
  <c r="AG10" i="18"/>
  <c r="AH10" i="18"/>
  <c r="AI10" i="18"/>
  <c r="AJ10" i="18"/>
  <c r="AK10" i="18"/>
  <c r="AL10" i="18"/>
  <c r="AM10" i="18"/>
  <c r="AN10" i="18"/>
  <c r="AO10" i="18"/>
  <c r="AP10" i="18"/>
  <c r="AQ10" i="18"/>
  <c r="AR10" i="18"/>
  <c r="AS10" i="18"/>
  <c r="AT10" i="18"/>
  <c r="AU10" i="18"/>
  <c r="AV10" i="18"/>
  <c r="AW10" i="18"/>
  <c r="AX10" i="18"/>
  <c r="AY10" i="18"/>
  <c r="AZ10" i="18"/>
  <c r="BA10" i="18"/>
  <c r="BB10" i="18"/>
  <c r="BC10" i="18"/>
  <c r="BD10" i="18"/>
  <c r="BE10" i="18"/>
  <c r="BF10" i="18"/>
  <c r="BG10" i="18"/>
  <c r="BH10" i="18"/>
  <c r="BI10" i="18"/>
  <c r="BJ10" i="18"/>
  <c r="BK10" i="18"/>
  <c r="BL10" i="18"/>
  <c r="BM10" i="18"/>
  <c r="BN10" i="18"/>
  <c r="BO10" i="18"/>
  <c r="BP10" i="18"/>
  <c r="BQ10" i="18"/>
  <c r="BR10" i="18"/>
  <c r="BS10" i="18"/>
  <c r="BT10" i="18"/>
  <c r="BU10" i="18"/>
  <c r="BV10" i="18"/>
  <c r="BW10" i="18"/>
  <c r="BX10" i="18"/>
  <c r="BY10" i="18"/>
  <c r="BZ10" i="18"/>
  <c r="CA10" i="18"/>
  <c r="CB10" i="18"/>
  <c r="CC10" i="18"/>
  <c r="CD10" i="18"/>
  <c r="CE10" i="18"/>
  <c r="CF10" i="18"/>
  <c r="CG10" i="18"/>
  <c r="CH10" i="18"/>
  <c r="CI10" i="18"/>
  <c r="CJ10" i="18"/>
  <c r="CK10" i="18"/>
  <c r="CL10" i="18"/>
  <c r="CM10" i="18"/>
  <c r="CN10" i="18"/>
  <c r="CO10" i="18"/>
  <c r="CP10" i="18"/>
  <c r="CQ10" i="18"/>
  <c r="CR10" i="18"/>
  <c r="CS10" i="18"/>
  <c r="CT10" i="18"/>
  <c r="CU10" i="18"/>
  <c r="CV10" i="18"/>
  <c r="CW10" i="18"/>
  <c r="CX10" i="18"/>
  <c r="CY10" i="18"/>
  <c r="CZ10" i="18"/>
  <c r="DA10" i="18"/>
  <c r="DB10" i="18"/>
  <c r="DC10" i="18"/>
  <c r="DD10" i="18"/>
  <c r="DE10" i="18"/>
  <c r="DF10" i="18"/>
  <c r="DG10" i="18"/>
  <c r="DH10" i="18"/>
  <c r="DI10" i="18"/>
  <c r="DJ10" i="18"/>
  <c r="DK10" i="18"/>
  <c r="DL10" i="18"/>
  <c r="DM10" i="18"/>
  <c r="DN10" i="18"/>
  <c r="DO10" i="18"/>
  <c r="DP10" i="18"/>
  <c r="DQ10" i="18"/>
  <c r="DR10" i="18"/>
  <c r="DS10" i="18"/>
  <c r="DT10" i="18"/>
  <c r="C11" i="18"/>
  <c r="D11" i="18"/>
  <c r="E11" i="18"/>
  <c r="F11" i="18"/>
  <c r="G11" i="18"/>
  <c r="H11" i="18"/>
  <c r="I11" i="18"/>
  <c r="J11" i="18"/>
  <c r="K11" i="18"/>
  <c r="L11" i="18"/>
  <c r="M11" i="18"/>
  <c r="N11" i="18"/>
  <c r="O11" i="18"/>
  <c r="P11" i="18"/>
  <c r="Q11" i="18"/>
  <c r="R11" i="18"/>
  <c r="S11" i="18"/>
  <c r="T11" i="18"/>
  <c r="U11" i="18"/>
  <c r="V11" i="18"/>
  <c r="W11" i="18"/>
  <c r="X11" i="18"/>
  <c r="Y11" i="18"/>
  <c r="Z11" i="18"/>
  <c r="AA11" i="18"/>
  <c r="AB11" i="18"/>
  <c r="AC11" i="18"/>
  <c r="AD11" i="18"/>
  <c r="AE11" i="18"/>
  <c r="AF11" i="18"/>
  <c r="AG11" i="18"/>
  <c r="AH11" i="18"/>
  <c r="AI11" i="18"/>
  <c r="AJ11" i="18"/>
  <c r="AK11" i="18"/>
  <c r="AL11" i="18"/>
  <c r="AM11" i="18"/>
  <c r="AN11" i="18"/>
  <c r="AO11" i="18"/>
  <c r="AP11" i="18"/>
  <c r="AQ11" i="18"/>
  <c r="AR11" i="18"/>
  <c r="AS11" i="18"/>
  <c r="AT11" i="18"/>
  <c r="AU11" i="18"/>
  <c r="AV11" i="18"/>
  <c r="AW11" i="18"/>
  <c r="AX11" i="18"/>
  <c r="AY11" i="18"/>
  <c r="AZ11" i="18"/>
  <c r="BA11" i="18"/>
  <c r="BB11" i="18"/>
  <c r="BC11" i="18"/>
  <c r="BD11" i="18"/>
  <c r="BE11" i="18"/>
  <c r="BF11" i="18"/>
  <c r="BG11" i="18"/>
  <c r="BH11" i="18"/>
  <c r="BI11" i="18"/>
  <c r="BJ11" i="18"/>
  <c r="BK11" i="18"/>
  <c r="BL11" i="18"/>
  <c r="BM11" i="18"/>
  <c r="BN11" i="18"/>
  <c r="BO11" i="18"/>
  <c r="BP11" i="18"/>
  <c r="BQ11" i="18"/>
  <c r="BR11" i="18"/>
  <c r="BS11" i="18"/>
  <c r="BT11" i="18"/>
  <c r="BU11" i="18"/>
  <c r="BV11" i="18"/>
  <c r="BW11" i="18"/>
  <c r="BX11" i="18"/>
  <c r="BY11" i="18"/>
  <c r="BZ11" i="18"/>
  <c r="CA11" i="18"/>
  <c r="CB11" i="18"/>
  <c r="CC11" i="18"/>
  <c r="CD11" i="18"/>
  <c r="CE11" i="18"/>
  <c r="CF11" i="18"/>
  <c r="CG11" i="18"/>
  <c r="CH11" i="18"/>
  <c r="CI11" i="18"/>
  <c r="CJ11" i="18"/>
  <c r="CK11" i="18"/>
  <c r="CL11" i="18"/>
  <c r="CM11" i="18"/>
  <c r="CN11" i="18"/>
  <c r="CO11" i="18"/>
  <c r="CP11" i="18"/>
  <c r="CQ11" i="18"/>
  <c r="CR11" i="18"/>
  <c r="CS11" i="18"/>
  <c r="CT11" i="18"/>
  <c r="CU11" i="18"/>
  <c r="CV11" i="18"/>
  <c r="CW11" i="18"/>
  <c r="CX11" i="18"/>
  <c r="CY11" i="18"/>
  <c r="CZ11" i="18"/>
  <c r="DA11" i="18"/>
  <c r="DB11" i="18"/>
  <c r="DC11" i="18"/>
  <c r="DD11" i="18"/>
  <c r="DE11" i="18"/>
  <c r="DF11" i="18"/>
  <c r="DG11" i="18"/>
  <c r="DH11" i="18"/>
  <c r="DI11" i="18"/>
  <c r="DJ11" i="18"/>
  <c r="DK11" i="18"/>
  <c r="DL11" i="18"/>
  <c r="DM11" i="18"/>
  <c r="DN11" i="18"/>
  <c r="DO11" i="18"/>
  <c r="DP11" i="18"/>
  <c r="DQ11" i="18"/>
  <c r="DR11" i="18"/>
  <c r="DS11" i="18"/>
  <c r="DT11" i="18"/>
  <c r="C12" i="18"/>
  <c r="D12" i="18"/>
  <c r="E12" i="18"/>
  <c r="F12" i="18"/>
  <c r="G12" i="18"/>
  <c r="H12" i="18"/>
  <c r="I12" i="18"/>
  <c r="J12" i="18"/>
  <c r="K12" i="18"/>
  <c r="L12" i="18"/>
  <c r="M12" i="18"/>
  <c r="N12" i="18"/>
  <c r="O12" i="18"/>
  <c r="P12" i="18"/>
  <c r="Q12" i="18"/>
  <c r="R12" i="18"/>
  <c r="S12" i="18"/>
  <c r="T12" i="18"/>
  <c r="U12" i="18"/>
  <c r="V12" i="18"/>
  <c r="W12" i="18"/>
  <c r="X12" i="18"/>
  <c r="Y12" i="18"/>
  <c r="Z12" i="18"/>
  <c r="AA12" i="18"/>
  <c r="AB12" i="18"/>
  <c r="AC12" i="18"/>
  <c r="AD12" i="18"/>
  <c r="AE12" i="18"/>
  <c r="AF12" i="18"/>
  <c r="AG12" i="18"/>
  <c r="AH12" i="18"/>
  <c r="AI12" i="18"/>
  <c r="AJ12" i="18"/>
  <c r="AK12" i="18"/>
  <c r="AL12" i="18"/>
  <c r="AM12" i="18"/>
  <c r="AN12" i="18"/>
  <c r="AO12" i="18"/>
  <c r="AP12" i="18"/>
  <c r="AQ12" i="18"/>
  <c r="AR12" i="18"/>
  <c r="AS12" i="18"/>
  <c r="AT12" i="18"/>
  <c r="AU12" i="18"/>
  <c r="AV12" i="18"/>
  <c r="AW12" i="18"/>
  <c r="AX12" i="18"/>
  <c r="AY12" i="18"/>
  <c r="AZ12" i="18"/>
  <c r="BA12" i="18"/>
  <c r="BB12" i="18"/>
  <c r="BC12" i="18"/>
  <c r="BD12" i="18"/>
  <c r="BE12" i="18"/>
  <c r="BF12" i="18"/>
  <c r="BG12" i="18"/>
  <c r="BH12" i="18"/>
  <c r="BI12" i="18"/>
  <c r="BJ12" i="18"/>
  <c r="BK12" i="18"/>
  <c r="BL12" i="18"/>
  <c r="BM12" i="18"/>
  <c r="BN12" i="18"/>
  <c r="BO12" i="18"/>
  <c r="BP12" i="18"/>
  <c r="BQ12" i="18"/>
  <c r="BR12" i="18"/>
  <c r="BS12" i="18"/>
  <c r="BT12" i="18"/>
  <c r="BU12" i="18"/>
  <c r="BV12" i="18"/>
  <c r="BW12" i="18"/>
  <c r="BX12" i="18"/>
  <c r="BY12" i="18"/>
  <c r="BZ12" i="18"/>
  <c r="CA12" i="18"/>
  <c r="CB12" i="18"/>
  <c r="CC12" i="18"/>
  <c r="CD12" i="18"/>
  <c r="CE12" i="18"/>
  <c r="CF12" i="18"/>
  <c r="CG12" i="18"/>
  <c r="CH12" i="18"/>
  <c r="CI12" i="18"/>
  <c r="CJ12" i="18"/>
  <c r="CK12" i="18"/>
  <c r="CL12" i="18"/>
  <c r="CM12" i="18"/>
  <c r="CN12" i="18"/>
  <c r="CO12" i="18"/>
  <c r="CP12" i="18"/>
  <c r="CQ12" i="18"/>
  <c r="CR12" i="18"/>
  <c r="CS12" i="18"/>
  <c r="CT12" i="18"/>
  <c r="CU12" i="18"/>
  <c r="CV12" i="18"/>
  <c r="CW12" i="18"/>
  <c r="CX12" i="18"/>
  <c r="CY12" i="18"/>
  <c r="CZ12" i="18"/>
  <c r="DA12" i="18"/>
  <c r="DB12" i="18"/>
  <c r="DC12" i="18"/>
  <c r="DD12" i="18"/>
  <c r="DE12" i="18"/>
  <c r="DF12" i="18"/>
  <c r="DG12" i="18"/>
  <c r="DH12" i="18"/>
  <c r="DI12" i="18"/>
  <c r="DJ12" i="18"/>
  <c r="DK12" i="18"/>
  <c r="DL12" i="18"/>
  <c r="DM12" i="18"/>
  <c r="DN12" i="18"/>
  <c r="DO12" i="18"/>
  <c r="DP12" i="18"/>
  <c r="DQ12" i="18"/>
  <c r="DR12" i="18"/>
  <c r="DS12" i="18"/>
  <c r="DT12" i="18"/>
  <c r="C13" i="18"/>
  <c r="D13" i="18"/>
  <c r="E13" i="18"/>
  <c r="F13" i="18"/>
  <c r="G13" i="18"/>
  <c r="H13" i="18"/>
  <c r="I13" i="18"/>
  <c r="J13" i="18"/>
  <c r="K13" i="18"/>
  <c r="L13" i="18"/>
  <c r="M13" i="18"/>
  <c r="N13" i="18"/>
  <c r="O13" i="18"/>
  <c r="P13" i="18"/>
  <c r="Q13" i="18"/>
  <c r="R13" i="18"/>
  <c r="S13" i="18"/>
  <c r="T13" i="18"/>
  <c r="U13" i="18"/>
  <c r="V13" i="18"/>
  <c r="W13" i="18"/>
  <c r="X13" i="18"/>
  <c r="Y13" i="18"/>
  <c r="Z13" i="18"/>
  <c r="AA13" i="18"/>
  <c r="AB13" i="18"/>
  <c r="AC13" i="18"/>
  <c r="AD13" i="18"/>
  <c r="AE13" i="18"/>
  <c r="AF13" i="18"/>
  <c r="AG13" i="18"/>
  <c r="AH13" i="18"/>
  <c r="AI13" i="18"/>
  <c r="AJ13" i="18"/>
  <c r="AK13" i="18"/>
  <c r="AL13" i="18"/>
  <c r="AM13" i="18"/>
  <c r="AN13" i="18"/>
  <c r="AO13" i="18"/>
  <c r="AP13" i="18"/>
  <c r="AQ13" i="18"/>
  <c r="AR13" i="18"/>
  <c r="AS13" i="18"/>
  <c r="AT13" i="18"/>
  <c r="AU13" i="18"/>
  <c r="AV13" i="18"/>
  <c r="AW13" i="18"/>
  <c r="AX13" i="18"/>
  <c r="AY13" i="18"/>
  <c r="AZ13" i="18"/>
  <c r="BA13" i="18"/>
  <c r="BB13" i="18"/>
  <c r="BC13" i="18"/>
  <c r="BD13" i="18"/>
  <c r="BE13" i="18"/>
  <c r="BF13" i="18"/>
  <c r="BG13" i="18"/>
  <c r="BH13" i="18"/>
  <c r="BI13" i="18"/>
  <c r="BJ13" i="18"/>
  <c r="BK13" i="18"/>
  <c r="BL13" i="18"/>
  <c r="BM13" i="18"/>
  <c r="BN13" i="18"/>
  <c r="BO13" i="18"/>
  <c r="BP13" i="18"/>
  <c r="BQ13" i="18"/>
  <c r="BR13" i="18"/>
  <c r="BS13" i="18"/>
  <c r="BT13" i="18"/>
  <c r="BU13" i="18"/>
  <c r="BV13" i="18"/>
  <c r="BW13" i="18"/>
  <c r="BX13" i="18"/>
  <c r="BY13" i="18"/>
  <c r="BZ13" i="18"/>
  <c r="CA13" i="18"/>
  <c r="CB13" i="18"/>
  <c r="CC13" i="18"/>
  <c r="CD13" i="18"/>
  <c r="CE13" i="18"/>
  <c r="CF13" i="18"/>
  <c r="CG13" i="18"/>
  <c r="CH13" i="18"/>
  <c r="CI13" i="18"/>
  <c r="CJ13" i="18"/>
  <c r="CK13" i="18"/>
  <c r="CL13" i="18"/>
  <c r="CM13" i="18"/>
  <c r="CN13" i="18"/>
  <c r="CO13" i="18"/>
  <c r="CP13" i="18"/>
  <c r="CQ13" i="18"/>
  <c r="CR13" i="18"/>
  <c r="CS13" i="18"/>
  <c r="CT13" i="18"/>
  <c r="CU13" i="18"/>
  <c r="CV13" i="18"/>
  <c r="CW13" i="18"/>
  <c r="CX13" i="18"/>
  <c r="CY13" i="18"/>
  <c r="CZ13" i="18"/>
  <c r="DA13" i="18"/>
  <c r="DB13" i="18"/>
  <c r="DC13" i="18"/>
  <c r="DD13" i="18"/>
  <c r="DE13" i="18"/>
  <c r="DF13" i="18"/>
  <c r="DG13" i="18"/>
  <c r="DH13" i="18"/>
  <c r="DI13" i="18"/>
  <c r="DJ13" i="18"/>
  <c r="DK13" i="18"/>
  <c r="DL13" i="18"/>
  <c r="DM13" i="18"/>
  <c r="DN13" i="18"/>
  <c r="DO13" i="18"/>
  <c r="DP13" i="18"/>
  <c r="DQ13" i="18"/>
  <c r="DR13" i="18"/>
  <c r="DS13" i="18"/>
  <c r="DT13" i="18"/>
  <c r="C14" i="18"/>
  <c r="D14" i="18"/>
  <c r="E14" i="18"/>
  <c r="F14" i="18"/>
  <c r="G14" i="18"/>
  <c r="H14" i="18"/>
  <c r="I14" i="18"/>
  <c r="J14" i="18"/>
  <c r="K14" i="18"/>
  <c r="L14" i="18"/>
  <c r="M14" i="18"/>
  <c r="N14" i="18"/>
  <c r="O14" i="18"/>
  <c r="P14" i="18"/>
  <c r="Q14" i="18"/>
  <c r="R14" i="18"/>
  <c r="S14" i="18"/>
  <c r="T14" i="18"/>
  <c r="U14" i="18"/>
  <c r="V14" i="18"/>
  <c r="W14" i="18"/>
  <c r="X14" i="18"/>
  <c r="Y14" i="18"/>
  <c r="Z14" i="18"/>
  <c r="AA14" i="18"/>
  <c r="AB14" i="18"/>
  <c r="AC14" i="18"/>
  <c r="AD14" i="18"/>
  <c r="AE14" i="18"/>
  <c r="AF14" i="18"/>
  <c r="AG14" i="18"/>
  <c r="AH14" i="18"/>
  <c r="AI14" i="18"/>
  <c r="AJ14" i="18"/>
  <c r="AK14" i="18"/>
  <c r="AL14" i="18"/>
  <c r="AM14" i="18"/>
  <c r="AN14" i="18"/>
  <c r="AO14" i="18"/>
  <c r="AP14" i="18"/>
  <c r="AQ14" i="18"/>
  <c r="AR14" i="18"/>
  <c r="AS14" i="18"/>
  <c r="AT14" i="18"/>
  <c r="AU14" i="18"/>
  <c r="AV14" i="18"/>
  <c r="AW14" i="18"/>
  <c r="AX14" i="18"/>
  <c r="AY14" i="18"/>
  <c r="AZ14" i="18"/>
  <c r="BA14" i="18"/>
  <c r="BB14" i="18"/>
  <c r="BC14" i="18"/>
  <c r="BD14" i="18"/>
  <c r="BE14" i="18"/>
  <c r="BF14" i="18"/>
  <c r="BG14" i="18"/>
  <c r="BH14" i="18"/>
  <c r="BI14" i="18"/>
  <c r="BJ14" i="18"/>
  <c r="BK14" i="18"/>
  <c r="BL14" i="18"/>
  <c r="BM14" i="18"/>
  <c r="BN14" i="18"/>
  <c r="BO14" i="18"/>
  <c r="BP14" i="18"/>
  <c r="BQ14" i="18"/>
  <c r="BR14" i="18"/>
  <c r="BS14" i="18"/>
  <c r="BT14" i="18"/>
  <c r="BU14" i="18"/>
  <c r="BV14" i="18"/>
  <c r="BW14" i="18"/>
  <c r="BX14" i="18"/>
  <c r="BY14" i="18"/>
  <c r="BZ14" i="18"/>
  <c r="CA14" i="18"/>
  <c r="CB14" i="18"/>
  <c r="CC14" i="18"/>
  <c r="CD14" i="18"/>
  <c r="CE14" i="18"/>
  <c r="CF14" i="18"/>
  <c r="CG14" i="18"/>
  <c r="CH14" i="18"/>
  <c r="CI14" i="18"/>
  <c r="CJ14" i="18"/>
  <c r="CK14" i="18"/>
  <c r="CL14" i="18"/>
  <c r="CM14" i="18"/>
  <c r="CN14" i="18"/>
  <c r="CO14" i="18"/>
  <c r="CP14" i="18"/>
  <c r="CQ14" i="18"/>
  <c r="CR14" i="18"/>
  <c r="CS14" i="18"/>
  <c r="CT14" i="18"/>
  <c r="CU14" i="18"/>
  <c r="CV14" i="18"/>
  <c r="CW14" i="18"/>
  <c r="CX14" i="18"/>
  <c r="CY14" i="18"/>
  <c r="CZ14" i="18"/>
  <c r="DA14" i="18"/>
  <c r="DB14" i="18"/>
  <c r="DC14" i="18"/>
  <c r="DD14" i="18"/>
  <c r="DE14" i="18"/>
  <c r="DF14" i="18"/>
  <c r="DG14" i="18"/>
  <c r="DH14" i="18"/>
  <c r="DI14" i="18"/>
  <c r="DJ14" i="18"/>
  <c r="DK14" i="18"/>
  <c r="DL14" i="18"/>
  <c r="DM14" i="18"/>
  <c r="DN14" i="18"/>
  <c r="DO14" i="18"/>
  <c r="DP14" i="18"/>
  <c r="DQ14" i="18"/>
  <c r="DR14" i="18"/>
  <c r="DS14" i="18"/>
  <c r="DT14" i="18"/>
  <c r="C15" i="18"/>
  <c r="D15" i="18"/>
  <c r="E15" i="18"/>
  <c r="F15" i="18"/>
  <c r="G15" i="18"/>
  <c r="H15" i="18"/>
  <c r="I15" i="18"/>
  <c r="J15" i="18"/>
  <c r="K15" i="18"/>
  <c r="L15" i="18"/>
  <c r="M15" i="18"/>
  <c r="N15" i="18"/>
  <c r="O15" i="18"/>
  <c r="P15" i="18"/>
  <c r="Q15" i="18"/>
  <c r="R15" i="18"/>
  <c r="S15" i="18"/>
  <c r="T15" i="18"/>
  <c r="U15" i="18"/>
  <c r="V15" i="18"/>
  <c r="W15" i="18"/>
  <c r="X15" i="18"/>
  <c r="Y15" i="18"/>
  <c r="Z15" i="18"/>
  <c r="AA15" i="18"/>
  <c r="AB15" i="18"/>
  <c r="AC15" i="18"/>
  <c r="AD15" i="18"/>
  <c r="AE15" i="18"/>
  <c r="AF15" i="18"/>
  <c r="AG15" i="18"/>
  <c r="AH15" i="18"/>
  <c r="AI15" i="18"/>
  <c r="AJ15" i="18"/>
  <c r="AK15" i="18"/>
  <c r="AL15" i="18"/>
  <c r="AM15" i="18"/>
  <c r="AN15" i="18"/>
  <c r="AO15" i="18"/>
  <c r="AP15" i="18"/>
  <c r="AQ15" i="18"/>
  <c r="AR15" i="18"/>
  <c r="AS15" i="18"/>
  <c r="AT15" i="18"/>
  <c r="AU15" i="18"/>
  <c r="AV15" i="18"/>
  <c r="AW15" i="18"/>
  <c r="AX15" i="18"/>
  <c r="AY15" i="18"/>
  <c r="AZ15" i="18"/>
  <c r="BA15" i="18"/>
  <c r="BB15" i="18"/>
  <c r="BC15" i="18"/>
  <c r="BD15" i="18"/>
  <c r="BE15" i="18"/>
  <c r="BF15" i="18"/>
  <c r="BG15" i="18"/>
  <c r="BH15" i="18"/>
  <c r="BI15" i="18"/>
  <c r="BJ15" i="18"/>
  <c r="BK15" i="18"/>
  <c r="BL15" i="18"/>
  <c r="BM15" i="18"/>
  <c r="BN15" i="18"/>
  <c r="BO15" i="18"/>
  <c r="BP15" i="18"/>
  <c r="BQ15" i="18"/>
  <c r="BR15" i="18"/>
  <c r="BS15" i="18"/>
  <c r="BT15" i="18"/>
  <c r="BU15" i="18"/>
  <c r="BV15" i="18"/>
  <c r="BW15" i="18"/>
  <c r="BX15" i="18"/>
  <c r="BY15" i="18"/>
  <c r="BZ15" i="18"/>
  <c r="CA15" i="18"/>
  <c r="CB15" i="18"/>
  <c r="CC15" i="18"/>
  <c r="CD15" i="18"/>
  <c r="CE15" i="18"/>
  <c r="CF15" i="18"/>
  <c r="CG15" i="18"/>
  <c r="CH15" i="18"/>
  <c r="CI15" i="18"/>
  <c r="CJ15" i="18"/>
  <c r="CK15" i="18"/>
  <c r="CL15" i="18"/>
  <c r="CM15" i="18"/>
  <c r="CN15" i="18"/>
  <c r="CO15" i="18"/>
  <c r="CP15" i="18"/>
  <c r="CQ15" i="18"/>
  <c r="CR15" i="18"/>
  <c r="CS15" i="18"/>
  <c r="CT15" i="18"/>
  <c r="CU15" i="18"/>
  <c r="CV15" i="18"/>
  <c r="CW15" i="18"/>
  <c r="CX15" i="18"/>
  <c r="CY15" i="18"/>
  <c r="CZ15" i="18"/>
  <c r="DA15" i="18"/>
  <c r="DB15" i="18"/>
  <c r="DC15" i="18"/>
  <c r="DD15" i="18"/>
  <c r="DE15" i="18"/>
  <c r="DF15" i="18"/>
  <c r="DG15" i="18"/>
  <c r="DH15" i="18"/>
  <c r="DI15" i="18"/>
  <c r="DJ15" i="18"/>
  <c r="DK15" i="18"/>
  <c r="DL15" i="18"/>
  <c r="DM15" i="18"/>
  <c r="DN15" i="18"/>
  <c r="DO15" i="18"/>
  <c r="DP15" i="18"/>
  <c r="DQ15" i="18"/>
  <c r="DR15" i="18"/>
  <c r="DS15" i="18"/>
  <c r="DT15" i="18"/>
  <c r="C16" i="18"/>
  <c r="D16" i="18"/>
  <c r="E16" i="18"/>
  <c r="F16" i="18"/>
  <c r="G16" i="18"/>
  <c r="H16" i="18"/>
  <c r="I16" i="18"/>
  <c r="J16" i="18"/>
  <c r="K16" i="18"/>
  <c r="L16" i="18"/>
  <c r="M16" i="18"/>
  <c r="N16" i="18"/>
  <c r="O16" i="18"/>
  <c r="P16" i="18"/>
  <c r="Q16" i="18"/>
  <c r="R16" i="18"/>
  <c r="S16" i="18"/>
  <c r="T16" i="18"/>
  <c r="U16" i="18"/>
  <c r="V16" i="18"/>
  <c r="W16" i="18"/>
  <c r="X16" i="18"/>
  <c r="Y16" i="18"/>
  <c r="Z16" i="18"/>
  <c r="AA16" i="18"/>
  <c r="AB16" i="18"/>
  <c r="AC16" i="18"/>
  <c r="AD16" i="18"/>
  <c r="AE16" i="18"/>
  <c r="AF16" i="18"/>
  <c r="AG16" i="18"/>
  <c r="AH16" i="18"/>
  <c r="AI16" i="18"/>
  <c r="AJ16" i="18"/>
  <c r="AK16" i="18"/>
  <c r="AL16" i="18"/>
  <c r="AM16" i="18"/>
  <c r="AN16" i="18"/>
  <c r="AO16" i="18"/>
  <c r="AP16" i="18"/>
  <c r="AQ16" i="18"/>
  <c r="AR16" i="18"/>
  <c r="AS16" i="18"/>
  <c r="AT16" i="18"/>
  <c r="AU16" i="18"/>
  <c r="AV16" i="18"/>
  <c r="AW16" i="18"/>
  <c r="AX16" i="18"/>
  <c r="AY16" i="18"/>
  <c r="AZ16" i="18"/>
  <c r="BA16" i="18"/>
  <c r="BB16" i="18"/>
  <c r="BC16" i="18"/>
  <c r="BD16" i="18"/>
  <c r="BE16" i="18"/>
  <c r="BF16" i="18"/>
  <c r="BG16" i="18"/>
  <c r="BH16" i="18"/>
  <c r="BI16" i="18"/>
  <c r="BJ16" i="18"/>
  <c r="BK16" i="18"/>
  <c r="BL16" i="18"/>
  <c r="BM16" i="18"/>
  <c r="BN16" i="18"/>
  <c r="BO16" i="18"/>
  <c r="BP16" i="18"/>
  <c r="BQ16" i="18"/>
  <c r="BR16" i="18"/>
  <c r="BS16" i="18"/>
  <c r="BT16" i="18"/>
  <c r="BU16" i="18"/>
  <c r="BV16" i="18"/>
  <c r="BW16" i="18"/>
  <c r="BX16" i="18"/>
  <c r="BY16" i="18"/>
  <c r="BZ16" i="18"/>
  <c r="CA16" i="18"/>
  <c r="CB16" i="18"/>
  <c r="CC16" i="18"/>
  <c r="CD16" i="18"/>
  <c r="CE16" i="18"/>
  <c r="CF16" i="18"/>
  <c r="CG16" i="18"/>
  <c r="CH16" i="18"/>
  <c r="CI16" i="18"/>
  <c r="CJ16" i="18"/>
  <c r="CK16" i="18"/>
  <c r="CL16" i="18"/>
  <c r="CM16" i="18"/>
  <c r="CN16" i="18"/>
  <c r="CO16" i="18"/>
  <c r="CP16" i="18"/>
  <c r="CQ16" i="18"/>
  <c r="CR16" i="18"/>
  <c r="CS16" i="18"/>
  <c r="CT16" i="18"/>
  <c r="CU16" i="18"/>
  <c r="CV16" i="18"/>
  <c r="CW16" i="18"/>
  <c r="CX16" i="18"/>
  <c r="CY16" i="18"/>
  <c r="CZ16" i="18"/>
  <c r="DA16" i="18"/>
  <c r="DB16" i="18"/>
  <c r="DC16" i="18"/>
  <c r="DD16" i="18"/>
  <c r="DE16" i="18"/>
  <c r="DF16" i="18"/>
  <c r="DG16" i="18"/>
  <c r="DH16" i="18"/>
  <c r="DI16" i="18"/>
  <c r="DJ16" i="18"/>
  <c r="DK16" i="18"/>
  <c r="DL16" i="18"/>
  <c r="DM16" i="18"/>
  <c r="DN16" i="18"/>
  <c r="DO16" i="18"/>
  <c r="DP16" i="18"/>
  <c r="DQ16" i="18"/>
  <c r="DR16" i="18"/>
  <c r="DS16" i="18"/>
  <c r="DT16" i="18"/>
  <c r="C17" i="18"/>
  <c r="D17" i="18"/>
  <c r="E17" i="18"/>
  <c r="F17" i="18"/>
  <c r="G17" i="18"/>
  <c r="H17" i="18"/>
  <c r="I17" i="18"/>
  <c r="J17" i="18"/>
  <c r="K17" i="18"/>
  <c r="L17" i="18"/>
  <c r="M17" i="18"/>
  <c r="N17" i="18"/>
  <c r="O17" i="18"/>
  <c r="P17" i="18"/>
  <c r="Q17" i="18"/>
  <c r="R17" i="18"/>
  <c r="S17" i="18"/>
  <c r="T17" i="18"/>
  <c r="U17" i="18"/>
  <c r="V17" i="18"/>
  <c r="W17" i="18"/>
  <c r="X17" i="18"/>
  <c r="Y17" i="18"/>
  <c r="Z17" i="18"/>
  <c r="AA17" i="18"/>
  <c r="AB17" i="18"/>
  <c r="AC17" i="18"/>
  <c r="AD17" i="18"/>
  <c r="AE17" i="18"/>
  <c r="AF17" i="18"/>
  <c r="AG17" i="18"/>
  <c r="AH17" i="18"/>
  <c r="AI17" i="18"/>
  <c r="AJ17" i="18"/>
  <c r="AK17" i="18"/>
  <c r="AL17" i="18"/>
  <c r="AM17" i="18"/>
  <c r="AN17" i="18"/>
  <c r="AO17" i="18"/>
  <c r="AP17" i="18"/>
  <c r="AQ17" i="18"/>
  <c r="AR17" i="18"/>
  <c r="AS17" i="18"/>
  <c r="AT17" i="18"/>
  <c r="AU17" i="18"/>
  <c r="AV17" i="18"/>
  <c r="AW17" i="18"/>
  <c r="AX17" i="18"/>
  <c r="AY17" i="18"/>
  <c r="AZ17" i="18"/>
  <c r="BA17" i="18"/>
  <c r="BB17" i="18"/>
  <c r="BC17" i="18"/>
  <c r="BD17" i="18"/>
  <c r="BE17" i="18"/>
  <c r="BF17" i="18"/>
  <c r="BG17" i="18"/>
  <c r="BH17" i="18"/>
  <c r="BI17" i="18"/>
  <c r="BJ17" i="18"/>
  <c r="BK17" i="18"/>
  <c r="BL17" i="18"/>
  <c r="BM17" i="18"/>
  <c r="BN17" i="18"/>
  <c r="BO17" i="18"/>
  <c r="BP17" i="18"/>
  <c r="BQ17" i="18"/>
  <c r="BR17" i="18"/>
  <c r="BS17" i="18"/>
  <c r="BT17" i="18"/>
  <c r="BU17" i="18"/>
  <c r="BV17" i="18"/>
  <c r="BW17" i="18"/>
  <c r="BX17" i="18"/>
  <c r="BY17" i="18"/>
  <c r="BZ17" i="18"/>
  <c r="CA17" i="18"/>
  <c r="CB17" i="18"/>
  <c r="CC17" i="18"/>
  <c r="CD17" i="18"/>
  <c r="CE17" i="18"/>
  <c r="CF17" i="18"/>
  <c r="CG17" i="18"/>
  <c r="CH17" i="18"/>
  <c r="CI17" i="18"/>
  <c r="CJ17" i="18"/>
  <c r="CK17" i="18"/>
  <c r="CL17" i="18"/>
  <c r="CM17" i="18"/>
  <c r="CN17" i="18"/>
  <c r="CO17" i="18"/>
  <c r="CP17" i="18"/>
  <c r="CQ17" i="18"/>
  <c r="CR17" i="18"/>
  <c r="CS17" i="18"/>
  <c r="CT17" i="18"/>
  <c r="CU17" i="18"/>
  <c r="CV17" i="18"/>
  <c r="CW17" i="18"/>
  <c r="CX17" i="18"/>
  <c r="CY17" i="18"/>
  <c r="CZ17" i="18"/>
  <c r="DA17" i="18"/>
  <c r="DB17" i="18"/>
  <c r="DC17" i="18"/>
  <c r="DD17" i="18"/>
  <c r="DE17" i="18"/>
  <c r="DF17" i="18"/>
  <c r="DG17" i="18"/>
  <c r="DH17" i="18"/>
  <c r="DI17" i="18"/>
  <c r="DJ17" i="18"/>
  <c r="DK17" i="18"/>
  <c r="DL17" i="18"/>
  <c r="DM17" i="18"/>
  <c r="DN17" i="18"/>
  <c r="DO17" i="18"/>
  <c r="DP17" i="18"/>
  <c r="DQ17" i="18"/>
  <c r="DR17" i="18"/>
  <c r="DS17" i="18"/>
  <c r="DT17" i="18"/>
  <c r="C18" i="18"/>
  <c r="D18" i="18"/>
  <c r="E18" i="18"/>
  <c r="F18" i="18"/>
  <c r="G18" i="18"/>
  <c r="H18" i="18"/>
  <c r="I18" i="18"/>
  <c r="J18" i="18"/>
  <c r="K18" i="18"/>
  <c r="L18" i="18"/>
  <c r="M18" i="18"/>
  <c r="N18" i="18"/>
  <c r="O18" i="18"/>
  <c r="P18" i="18"/>
  <c r="Q18" i="18"/>
  <c r="R18" i="18"/>
  <c r="S18" i="18"/>
  <c r="T18" i="18"/>
  <c r="U18" i="18"/>
  <c r="V18" i="18"/>
  <c r="W18" i="18"/>
  <c r="X18" i="18"/>
  <c r="Y18" i="18"/>
  <c r="Z18" i="18"/>
  <c r="AA18" i="18"/>
  <c r="AB18" i="18"/>
  <c r="AC18" i="18"/>
  <c r="AD18" i="18"/>
  <c r="AE18" i="18"/>
  <c r="AF18" i="18"/>
  <c r="AG18" i="18"/>
  <c r="AH18" i="18"/>
  <c r="AI18" i="18"/>
  <c r="AJ18" i="18"/>
  <c r="AK18" i="18"/>
  <c r="AL18" i="18"/>
  <c r="AM18" i="18"/>
  <c r="AN18" i="18"/>
  <c r="AO18" i="18"/>
  <c r="AP18" i="18"/>
  <c r="AQ18" i="18"/>
  <c r="AR18" i="18"/>
  <c r="AS18" i="18"/>
  <c r="AT18" i="18"/>
  <c r="AU18" i="18"/>
  <c r="AV18" i="18"/>
  <c r="AW18" i="18"/>
  <c r="AX18" i="18"/>
  <c r="AY18" i="18"/>
  <c r="AZ18" i="18"/>
  <c r="BA18" i="18"/>
  <c r="BB18" i="18"/>
  <c r="BC18" i="18"/>
  <c r="BD18" i="18"/>
  <c r="BE18" i="18"/>
  <c r="BF18" i="18"/>
  <c r="BG18" i="18"/>
  <c r="BH18" i="18"/>
  <c r="BI18" i="18"/>
  <c r="BJ18" i="18"/>
  <c r="BK18" i="18"/>
  <c r="BL18" i="18"/>
  <c r="BM18" i="18"/>
  <c r="BN18" i="18"/>
  <c r="BO18" i="18"/>
  <c r="BP18" i="18"/>
  <c r="BQ18" i="18"/>
  <c r="BR18" i="18"/>
  <c r="BS18" i="18"/>
  <c r="BT18" i="18"/>
  <c r="BU18" i="18"/>
  <c r="BV18" i="18"/>
  <c r="BW18" i="18"/>
  <c r="BX18" i="18"/>
  <c r="BY18" i="18"/>
  <c r="BZ18" i="18"/>
  <c r="CA18" i="18"/>
  <c r="CB18" i="18"/>
  <c r="CC18" i="18"/>
  <c r="CD18" i="18"/>
  <c r="CE18" i="18"/>
  <c r="CF18" i="18"/>
  <c r="CG18" i="18"/>
  <c r="CH18" i="18"/>
  <c r="CI18" i="18"/>
  <c r="CJ18" i="18"/>
  <c r="CK18" i="18"/>
  <c r="CL18" i="18"/>
  <c r="CM18" i="18"/>
  <c r="CN18" i="18"/>
  <c r="CO18" i="18"/>
  <c r="CP18" i="18"/>
  <c r="CQ18" i="18"/>
  <c r="CR18" i="18"/>
  <c r="CS18" i="18"/>
  <c r="CT18" i="18"/>
  <c r="CU18" i="18"/>
  <c r="CV18" i="18"/>
  <c r="CW18" i="18"/>
  <c r="CX18" i="18"/>
  <c r="CY18" i="18"/>
  <c r="CZ18" i="18"/>
  <c r="DA18" i="18"/>
  <c r="DB18" i="18"/>
  <c r="DC18" i="18"/>
  <c r="DD18" i="18"/>
  <c r="DE18" i="18"/>
  <c r="DF18" i="18"/>
  <c r="DG18" i="18"/>
  <c r="DH18" i="18"/>
  <c r="DI18" i="18"/>
  <c r="DJ18" i="18"/>
  <c r="DK18" i="18"/>
  <c r="DL18" i="18"/>
  <c r="DM18" i="18"/>
  <c r="DN18" i="18"/>
  <c r="DO18" i="18"/>
  <c r="DP18" i="18"/>
  <c r="DQ18" i="18"/>
  <c r="DR18" i="18"/>
  <c r="DS18" i="18"/>
  <c r="DT18" i="18"/>
  <c r="C19" i="18"/>
  <c r="D19" i="18"/>
  <c r="E19" i="18"/>
  <c r="F19" i="18"/>
  <c r="G19" i="18"/>
  <c r="H19" i="18"/>
  <c r="I19" i="18"/>
  <c r="J19" i="18"/>
  <c r="K19" i="18"/>
  <c r="L19" i="18"/>
  <c r="M19" i="18"/>
  <c r="N19" i="18"/>
  <c r="O19" i="18"/>
  <c r="P19" i="18"/>
  <c r="Q19" i="18"/>
  <c r="R19" i="18"/>
  <c r="S19" i="18"/>
  <c r="T19" i="18"/>
  <c r="U19" i="18"/>
  <c r="V19" i="18"/>
  <c r="W19" i="18"/>
  <c r="X19" i="18"/>
  <c r="Y19" i="18"/>
  <c r="Z19" i="18"/>
  <c r="AA19" i="18"/>
  <c r="AB19" i="18"/>
  <c r="AC19" i="18"/>
  <c r="AD19" i="18"/>
  <c r="AE19" i="18"/>
  <c r="AF19" i="18"/>
  <c r="AG19" i="18"/>
  <c r="AH19" i="18"/>
  <c r="AI19" i="18"/>
  <c r="AJ19" i="18"/>
  <c r="AK19" i="18"/>
  <c r="AL19" i="18"/>
  <c r="AM19" i="18"/>
  <c r="AN19" i="18"/>
  <c r="AO19" i="18"/>
  <c r="AP19" i="18"/>
  <c r="AQ19" i="18"/>
  <c r="AR19" i="18"/>
  <c r="AS19" i="18"/>
  <c r="AT19" i="18"/>
  <c r="AU19" i="18"/>
  <c r="AV19" i="18"/>
  <c r="AW19" i="18"/>
  <c r="AX19" i="18"/>
  <c r="AY19" i="18"/>
  <c r="AZ19" i="18"/>
  <c r="BA19" i="18"/>
  <c r="BB19" i="18"/>
  <c r="BC19" i="18"/>
  <c r="BD19" i="18"/>
  <c r="BE19" i="18"/>
  <c r="BF19" i="18"/>
  <c r="BG19" i="18"/>
  <c r="BH19" i="18"/>
  <c r="BI19" i="18"/>
  <c r="BJ19" i="18"/>
  <c r="BK19" i="18"/>
  <c r="BL19" i="18"/>
  <c r="BM19" i="18"/>
  <c r="BN19" i="18"/>
  <c r="BO19" i="18"/>
  <c r="BP19" i="18"/>
  <c r="BQ19" i="18"/>
  <c r="BR19" i="18"/>
  <c r="BS19" i="18"/>
  <c r="BT19" i="18"/>
  <c r="BU19" i="18"/>
  <c r="BV19" i="18"/>
  <c r="BW19" i="18"/>
  <c r="BX19" i="18"/>
  <c r="BY19" i="18"/>
  <c r="BZ19" i="18"/>
  <c r="CA19" i="18"/>
  <c r="CB19" i="18"/>
  <c r="CC19" i="18"/>
  <c r="CD19" i="18"/>
  <c r="CE19" i="18"/>
  <c r="CF19" i="18"/>
  <c r="CG19" i="18"/>
  <c r="CH19" i="18"/>
  <c r="CI19" i="18"/>
  <c r="CJ19" i="18"/>
  <c r="CK19" i="18"/>
  <c r="CL19" i="18"/>
  <c r="CM19" i="18"/>
  <c r="CN19" i="18"/>
  <c r="CO19" i="18"/>
  <c r="CP19" i="18"/>
  <c r="CQ19" i="18"/>
  <c r="CR19" i="18"/>
  <c r="CS19" i="18"/>
  <c r="CT19" i="18"/>
  <c r="CU19" i="18"/>
  <c r="CV19" i="18"/>
  <c r="CW19" i="18"/>
  <c r="CX19" i="18"/>
  <c r="CY19" i="18"/>
  <c r="CZ19" i="18"/>
  <c r="DA19" i="18"/>
  <c r="DB19" i="18"/>
  <c r="DC19" i="18"/>
  <c r="DD19" i="18"/>
  <c r="DE19" i="18"/>
  <c r="DF19" i="18"/>
  <c r="DG19" i="18"/>
  <c r="DH19" i="18"/>
  <c r="DI19" i="18"/>
  <c r="DJ19" i="18"/>
  <c r="DK19" i="18"/>
  <c r="DL19" i="18"/>
  <c r="DM19" i="18"/>
  <c r="DN19" i="18"/>
  <c r="DO19" i="18"/>
  <c r="DP19" i="18"/>
  <c r="DQ19" i="18"/>
  <c r="DR19" i="18"/>
  <c r="DS19" i="18"/>
  <c r="DT19" i="18"/>
  <c r="B4" i="16"/>
  <c r="C4" i="16"/>
  <c r="D4" i="16"/>
  <c r="E4" i="16"/>
  <c r="F4" i="16"/>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BL4" i="16"/>
  <c r="BM4" i="16"/>
  <c r="BN4" i="16"/>
  <c r="BO4" i="16"/>
  <c r="BP4" i="16"/>
  <c r="BQ4" i="16"/>
  <c r="BR4" i="16"/>
  <c r="BS4" i="16"/>
  <c r="BT4" i="16"/>
  <c r="BU4" i="16"/>
  <c r="BV4" i="16"/>
  <c r="BW4" i="16"/>
  <c r="BX4" i="16"/>
  <c r="BY4" i="16"/>
  <c r="BZ4" i="16"/>
  <c r="CA4" i="16"/>
  <c r="CB4" i="16"/>
  <c r="CC4" i="16"/>
  <c r="CD4" i="16"/>
  <c r="CE4" i="16"/>
  <c r="CF4" i="16"/>
  <c r="CG4" i="16"/>
  <c r="CH4" i="16"/>
  <c r="CI4" i="16"/>
  <c r="CJ4" i="16"/>
  <c r="CK4" i="16"/>
  <c r="CL4" i="16"/>
  <c r="CM4" i="16"/>
  <c r="CN4" i="16"/>
  <c r="CO4" i="16"/>
  <c r="CP4" i="16"/>
  <c r="CQ4" i="16"/>
  <c r="CR4" i="16"/>
  <c r="CS4" i="16"/>
  <c r="CT4" i="16"/>
  <c r="CU4" i="16"/>
  <c r="CV4" i="16"/>
  <c r="CW4" i="16"/>
  <c r="CX4" i="16"/>
  <c r="CY4" i="16"/>
  <c r="CZ4" i="16"/>
  <c r="DA4" i="16"/>
  <c r="DB4" i="16"/>
  <c r="DC4" i="16"/>
  <c r="DD4" i="16"/>
  <c r="DE4" i="16"/>
  <c r="DF4" i="16"/>
  <c r="DG4" i="16"/>
  <c r="DH4" i="16"/>
  <c r="DI4" i="16"/>
  <c r="DJ4" i="16"/>
  <c r="DK4" i="16"/>
  <c r="DL4" i="16"/>
  <c r="DM4" i="16"/>
  <c r="DN4" i="16"/>
  <c r="DO4" i="16"/>
  <c r="DP4" i="16"/>
  <c r="DQ4" i="16"/>
  <c r="DR4" i="16"/>
  <c r="B5" i="16"/>
  <c r="C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BL5" i="16"/>
  <c r="BM5" i="16"/>
  <c r="BN5" i="16"/>
  <c r="BO5" i="16"/>
  <c r="BP5" i="16"/>
  <c r="BQ5" i="16"/>
  <c r="BR5" i="16"/>
  <c r="BS5" i="16"/>
  <c r="BT5" i="16"/>
  <c r="BU5" i="16"/>
  <c r="BV5" i="16"/>
  <c r="BW5" i="16"/>
  <c r="BX5" i="16"/>
  <c r="BY5" i="16"/>
  <c r="BZ5" i="16"/>
  <c r="CA5" i="16"/>
  <c r="CB5" i="16"/>
  <c r="CC5" i="16"/>
  <c r="CD5" i="16"/>
  <c r="CE5" i="16"/>
  <c r="CF5" i="16"/>
  <c r="CG5" i="16"/>
  <c r="CH5" i="16"/>
  <c r="CI5" i="16"/>
  <c r="CJ5" i="16"/>
  <c r="CK5" i="16"/>
  <c r="CL5" i="16"/>
  <c r="CM5" i="16"/>
  <c r="CN5" i="16"/>
  <c r="CO5" i="16"/>
  <c r="CP5" i="16"/>
  <c r="CQ5" i="16"/>
  <c r="CR5" i="16"/>
  <c r="CS5" i="16"/>
  <c r="CT5" i="16"/>
  <c r="CU5" i="16"/>
  <c r="CV5" i="16"/>
  <c r="CW5" i="16"/>
  <c r="CX5" i="16"/>
  <c r="CY5" i="16"/>
  <c r="CZ5" i="16"/>
  <c r="DA5" i="16"/>
  <c r="DB5" i="16"/>
  <c r="DC5" i="16"/>
  <c r="DD5" i="16"/>
  <c r="DE5" i="16"/>
  <c r="DF5" i="16"/>
  <c r="DG5" i="16"/>
  <c r="DH5" i="16"/>
  <c r="DI5" i="16"/>
  <c r="DJ5" i="16"/>
  <c r="DK5" i="16"/>
  <c r="DL5" i="16"/>
  <c r="DM5" i="16"/>
  <c r="DN5" i="16"/>
  <c r="DO5" i="16"/>
  <c r="DP5" i="16"/>
  <c r="DQ5" i="16"/>
  <c r="DR5" i="16"/>
  <c r="B6" i="16"/>
  <c r="C6"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BL6" i="16"/>
  <c r="BM6" i="16"/>
  <c r="BN6" i="16"/>
  <c r="BO6" i="16"/>
  <c r="BP6" i="16"/>
  <c r="BQ6" i="16"/>
  <c r="BR6" i="16"/>
  <c r="BS6" i="16"/>
  <c r="BT6" i="16"/>
  <c r="BU6" i="16"/>
  <c r="BV6" i="16"/>
  <c r="BW6" i="16"/>
  <c r="BX6" i="16"/>
  <c r="BY6" i="16"/>
  <c r="BZ6" i="16"/>
  <c r="CA6" i="16"/>
  <c r="CB6" i="16"/>
  <c r="CC6" i="16"/>
  <c r="CD6" i="16"/>
  <c r="CE6" i="16"/>
  <c r="CF6" i="16"/>
  <c r="CG6" i="16"/>
  <c r="CH6" i="16"/>
  <c r="CI6" i="16"/>
  <c r="CJ6" i="16"/>
  <c r="CK6" i="16"/>
  <c r="CL6" i="16"/>
  <c r="CM6" i="16"/>
  <c r="CN6" i="16"/>
  <c r="CO6" i="16"/>
  <c r="CP6" i="16"/>
  <c r="CQ6" i="16"/>
  <c r="CR6" i="16"/>
  <c r="CS6" i="16"/>
  <c r="CT6" i="16"/>
  <c r="CU6" i="16"/>
  <c r="CV6" i="16"/>
  <c r="CW6" i="16"/>
  <c r="CX6" i="16"/>
  <c r="CY6" i="16"/>
  <c r="CZ6" i="16"/>
  <c r="DA6" i="16"/>
  <c r="DB6" i="16"/>
  <c r="DC6" i="16"/>
  <c r="DD6" i="16"/>
  <c r="DE6" i="16"/>
  <c r="DF6" i="16"/>
  <c r="DG6" i="16"/>
  <c r="DH6" i="16"/>
  <c r="DI6" i="16"/>
  <c r="DJ6" i="16"/>
  <c r="DK6" i="16"/>
  <c r="DL6" i="16"/>
  <c r="DM6" i="16"/>
  <c r="DN6" i="16"/>
  <c r="DO6" i="16"/>
  <c r="DP6" i="16"/>
  <c r="DQ6" i="16"/>
  <c r="DR6" i="16"/>
  <c r="B7" i="16"/>
  <c r="C7"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BL7" i="16"/>
  <c r="BM7" i="16"/>
  <c r="BN7" i="16"/>
  <c r="BO7" i="16"/>
  <c r="BP7" i="16"/>
  <c r="BQ7" i="16"/>
  <c r="BR7" i="16"/>
  <c r="BS7" i="16"/>
  <c r="BT7" i="16"/>
  <c r="BU7" i="16"/>
  <c r="BV7" i="16"/>
  <c r="BW7" i="16"/>
  <c r="BX7" i="16"/>
  <c r="BY7" i="16"/>
  <c r="BZ7" i="16"/>
  <c r="CA7" i="16"/>
  <c r="CB7" i="16"/>
  <c r="CC7" i="16"/>
  <c r="CD7" i="16"/>
  <c r="CE7" i="16"/>
  <c r="CF7" i="16"/>
  <c r="CG7" i="16"/>
  <c r="CH7" i="16"/>
  <c r="CI7" i="16"/>
  <c r="CJ7" i="16"/>
  <c r="CK7" i="16"/>
  <c r="CL7" i="16"/>
  <c r="CM7" i="16"/>
  <c r="CN7" i="16"/>
  <c r="CO7" i="16"/>
  <c r="CP7" i="16"/>
  <c r="CQ7" i="16"/>
  <c r="CR7" i="16"/>
  <c r="CS7" i="16"/>
  <c r="CT7" i="16"/>
  <c r="CU7" i="16"/>
  <c r="CV7" i="16"/>
  <c r="CW7" i="16"/>
  <c r="CX7" i="16"/>
  <c r="CY7" i="16"/>
  <c r="CZ7" i="16"/>
  <c r="DA7" i="16"/>
  <c r="DB7" i="16"/>
  <c r="DC7" i="16"/>
  <c r="DD7" i="16"/>
  <c r="DE7" i="16"/>
  <c r="DF7" i="16"/>
  <c r="DG7" i="16"/>
  <c r="DH7" i="16"/>
  <c r="DI7" i="16"/>
  <c r="DJ7" i="16"/>
  <c r="DK7" i="16"/>
  <c r="DL7" i="16"/>
  <c r="DM7" i="16"/>
  <c r="DN7" i="16"/>
  <c r="DO7" i="16"/>
  <c r="DP7" i="16"/>
  <c r="DQ7" i="16"/>
  <c r="DR7" i="16"/>
  <c r="B8" i="16"/>
  <c r="C8"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BL8" i="16"/>
  <c r="BM8" i="16"/>
  <c r="BN8" i="16"/>
  <c r="BO8" i="16"/>
  <c r="BP8" i="16"/>
  <c r="BQ8" i="16"/>
  <c r="BR8" i="16"/>
  <c r="BS8" i="16"/>
  <c r="BT8" i="16"/>
  <c r="BU8" i="16"/>
  <c r="BV8" i="16"/>
  <c r="BW8" i="16"/>
  <c r="BX8" i="16"/>
  <c r="BY8" i="16"/>
  <c r="BZ8" i="16"/>
  <c r="CA8" i="16"/>
  <c r="CB8" i="16"/>
  <c r="CC8" i="16"/>
  <c r="CD8" i="16"/>
  <c r="CE8" i="16"/>
  <c r="CF8" i="16"/>
  <c r="CG8" i="16"/>
  <c r="CH8" i="16"/>
  <c r="CI8" i="16"/>
  <c r="CJ8" i="16"/>
  <c r="CK8" i="16"/>
  <c r="CL8" i="16"/>
  <c r="CM8" i="16"/>
  <c r="CN8" i="16"/>
  <c r="CO8" i="16"/>
  <c r="CP8" i="16"/>
  <c r="CQ8" i="16"/>
  <c r="CR8" i="16"/>
  <c r="CS8" i="16"/>
  <c r="CT8" i="16"/>
  <c r="CU8" i="16"/>
  <c r="CV8" i="16"/>
  <c r="CW8" i="16"/>
  <c r="CX8" i="16"/>
  <c r="CY8" i="16"/>
  <c r="CZ8" i="16"/>
  <c r="DA8" i="16"/>
  <c r="DB8" i="16"/>
  <c r="DC8" i="16"/>
  <c r="DD8" i="16"/>
  <c r="DE8" i="16"/>
  <c r="DF8" i="16"/>
  <c r="DG8" i="16"/>
  <c r="DH8" i="16"/>
  <c r="DI8" i="16"/>
  <c r="DJ8" i="16"/>
  <c r="DK8" i="16"/>
  <c r="DL8" i="16"/>
  <c r="DM8" i="16"/>
  <c r="DN8" i="16"/>
  <c r="DO8" i="16"/>
  <c r="DP8" i="16"/>
  <c r="DQ8" i="16"/>
  <c r="DR8" i="16"/>
  <c r="B9" i="16"/>
  <c r="C9"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BL9" i="16"/>
  <c r="BM9" i="16"/>
  <c r="BN9" i="16"/>
  <c r="BO9" i="16"/>
  <c r="BP9" i="16"/>
  <c r="BQ9" i="16"/>
  <c r="BR9" i="16"/>
  <c r="BS9" i="16"/>
  <c r="BT9" i="16"/>
  <c r="BU9" i="16"/>
  <c r="BV9" i="16"/>
  <c r="BW9" i="16"/>
  <c r="BX9" i="16"/>
  <c r="BY9" i="16"/>
  <c r="BZ9" i="16"/>
  <c r="CA9" i="16"/>
  <c r="CB9" i="16"/>
  <c r="CC9" i="16"/>
  <c r="CD9" i="16"/>
  <c r="CE9" i="16"/>
  <c r="CF9" i="16"/>
  <c r="CG9" i="16"/>
  <c r="CH9" i="16"/>
  <c r="CI9" i="16"/>
  <c r="CJ9" i="16"/>
  <c r="CK9" i="16"/>
  <c r="CL9" i="16"/>
  <c r="CM9" i="16"/>
  <c r="CN9" i="16"/>
  <c r="CO9" i="16"/>
  <c r="CP9" i="16"/>
  <c r="CQ9" i="16"/>
  <c r="CR9" i="16"/>
  <c r="CS9" i="16"/>
  <c r="CT9" i="16"/>
  <c r="CU9" i="16"/>
  <c r="CV9" i="16"/>
  <c r="CW9" i="16"/>
  <c r="CX9" i="16"/>
  <c r="CY9" i="16"/>
  <c r="CZ9" i="16"/>
  <c r="DA9" i="16"/>
  <c r="DB9" i="16"/>
  <c r="DC9" i="16"/>
  <c r="DD9" i="16"/>
  <c r="DE9" i="16"/>
  <c r="DF9" i="16"/>
  <c r="DG9" i="16"/>
  <c r="DH9" i="16"/>
  <c r="DI9" i="16"/>
  <c r="DJ9" i="16"/>
  <c r="DK9" i="16"/>
  <c r="DL9" i="16"/>
  <c r="DM9" i="16"/>
  <c r="DN9" i="16"/>
  <c r="DO9" i="16"/>
  <c r="DP9" i="16"/>
  <c r="DQ9" i="16"/>
  <c r="DR9" i="16"/>
  <c r="B10" i="16"/>
  <c r="C10"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BL10" i="16"/>
  <c r="BM10" i="16"/>
  <c r="BN10" i="16"/>
  <c r="BO10" i="16"/>
  <c r="BP10" i="16"/>
  <c r="BQ10" i="16"/>
  <c r="BR10" i="16"/>
  <c r="BS10" i="16"/>
  <c r="BT10" i="16"/>
  <c r="BU10" i="16"/>
  <c r="BV10" i="16"/>
  <c r="BW10" i="16"/>
  <c r="BX10" i="16"/>
  <c r="BY10" i="16"/>
  <c r="BZ10" i="16"/>
  <c r="CA10" i="16"/>
  <c r="CB10" i="16"/>
  <c r="CC10" i="16"/>
  <c r="CD10" i="16"/>
  <c r="CE10" i="16"/>
  <c r="CF10" i="16"/>
  <c r="CG10" i="16"/>
  <c r="CH10" i="16"/>
  <c r="CI10" i="16"/>
  <c r="CJ10" i="16"/>
  <c r="CK10" i="16"/>
  <c r="CL10" i="16"/>
  <c r="CM10" i="16"/>
  <c r="CN10" i="16"/>
  <c r="CO10" i="16"/>
  <c r="CP10" i="16"/>
  <c r="CQ10" i="16"/>
  <c r="CR10" i="16"/>
  <c r="CS10" i="16"/>
  <c r="CT10" i="16"/>
  <c r="CU10" i="16"/>
  <c r="CV10" i="16"/>
  <c r="CW10" i="16"/>
  <c r="CX10" i="16"/>
  <c r="CY10" i="16"/>
  <c r="CZ10" i="16"/>
  <c r="DA10" i="16"/>
  <c r="DB10" i="16"/>
  <c r="DC10" i="16"/>
  <c r="DD10" i="16"/>
  <c r="DE10" i="16"/>
  <c r="DF10" i="16"/>
  <c r="DG10" i="16"/>
  <c r="DH10" i="16"/>
  <c r="DI10" i="16"/>
  <c r="DJ10" i="16"/>
  <c r="DK10" i="16"/>
  <c r="DL10" i="16"/>
  <c r="DM10" i="16"/>
  <c r="DN10" i="16"/>
  <c r="DO10" i="16"/>
  <c r="DP10" i="16"/>
  <c r="DQ10" i="16"/>
  <c r="DR10" i="16"/>
  <c r="B11" i="16"/>
  <c r="C11"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BL11" i="16"/>
  <c r="BM11" i="16"/>
  <c r="BN11" i="16"/>
  <c r="BO11" i="16"/>
  <c r="BP11" i="16"/>
  <c r="BQ11" i="16"/>
  <c r="BR11" i="16"/>
  <c r="BS11" i="16"/>
  <c r="BT11" i="16"/>
  <c r="BU11" i="16"/>
  <c r="BV11" i="16"/>
  <c r="BW11" i="16"/>
  <c r="BX11" i="16"/>
  <c r="BY11" i="16"/>
  <c r="BZ11" i="16"/>
  <c r="CA11" i="16"/>
  <c r="CB11" i="16"/>
  <c r="CC11" i="16"/>
  <c r="CD11" i="16"/>
  <c r="CE11" i="16"/>
  <c r="CF11" i="16"/>
  <c r="CG11" i="16"/>
  <c r="CH11" i="16"/>
  <c r="CI11" i="16"/>
  <c r="CJ11" i="16"/>
  <c r="CK11" i="16"/>
  <c r="CL11" i="16"/>
  <c r="CM11" i="16"/>
  <c r="CN11" i="16"/>
  <c r="CO11" i="16"/>
  <c r="CP11" i="16"/>
  <c r="CQ11" i="16"/>
  <c r="CR11" i="16"/>
  <c r="CS11" i="16"/>
  <c r="CT11" i="16"/>
  <c r="CU11" i="16"/>
  <c r="CV11" i="16"/>
  <c r="CW11" i="16"/>
  <c r="CX11" i="16"/>
  <c r="CY11" i="16"/>
  <c r="CZ11" i="16"/>
  <c r="DA11" i="16"/>
  <c r="DB11" i="16"/>
  <c r="DC11" i="16"/>
  <c r="DD11" i="16"/>
  <c r="DE11" i="16"/>
  <c r="DF11" i="16"/>
  <c r="DG11" i="16"/>
  <c r="DH11" i="16"/>
  <c r="DI11" i="16"/>
  <c r="DJ11" i="16"/>
  <c r="DK11" i="16"/>
  <c r="DL11" i="16"/>
  <c r="DM11" i="16"/>
  <c r="DN11" i="16"/>
  <c r="DO11" i="16"/>
  <c r="DP11" i="16"/>
  <c r="DQ11" i="16"/>
  <c r="DR11" i="16"/>
  <c r="B12" i="16"/>
  <c r="C12"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BL12" i="16"/>
  <c r="BM12" i="16"/>
  <c r="BN12" i="16"/>
  <c r="BO12" i="16"/>
  <c r="BP12" i="16"/>
  <c r="BQ12" i="16"/>
  <c r="BR12" i="16"/>
  <c r="BS12" i="16"/>
  <c r="BT12" i="16"/>
  <c r="BU12" i="16"/>
  <c r="BV12" i="16"/>
  <c r="BW12" i="16"/>
  <c r="BX12" i="16"/>
  <c r="BY12" i="16"/>
  <c r="BZ12" i="16"/>
  <c r="CA12" i="16"/>
  <c r="CB12" i="16"/>
  <c r="CC12" i="16"/>
  <c r="CD12" i="16"/>
  <c r="CE12" i="16"/>
  <c r="CF12" i="16"/>
  <c r="CG12" i="16"/>
  <c r="CH12" i="16"/>
  <c r="CI12" i="16"/>
  <c r="CJ12" i="16"/>
  <c r="CK12" i="16"/>
  <c r="CL12" i="16"/>
  <c r="CM12" i="16"/>
  <c r="CN12" i="16"/>
  <c r="CO12" i="16"/>
  <c r="CP12" i="16"/>
  <c r="CQ12" i="16"/>
  <c r="CR12" i="16"/>
  <c r="CS12" i="16"/>
  <c r="CT12" i="16"/>
  <c r="CU12" i="16"/>
  <c r="CV12" i="16"/>
  <c r="CW12" i="16"/>
  <c r="CX12" i="16"/>
  <c r="CY12" i="16"/>
  <c r="CZ12" i="16"/>
  <c r="DA12" i="16"/>
  <c r="DB12" i="16"/>
  <c r="DC12" i="16"/>
  <c r="DD12" i="16"/>
  <c r="DE12" i="16"/>
  <c r="DF12" i="16"/>
  <c r="DG12" i="16"/>
  <c r="DH12" i="16"/>
  <c r="DI12" i="16"/>
  <c r="DJ12" i="16"/>
  <c r="DK12" i="16"/>
  <c r="DL12" i="16"/>
  <c r="DM12" i="16"/>
  <c r="DN12" i="16"/>
  <c r="DO12" i="16"/>
  <c r="DP12" i="16"/>
  <c r="DQ12" i="16"/>
  <c r="DR12" i="16"/>
  <c r="B13" i="16"/>
  <c r="C13" i="16"/>
  <c r="D13" i="16"/>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BL13" i="16"/>
  <c r="BM13" i="16"/>
  <c r="BN13" i="16"/>
  <c r="BO13" i="16"/>
  <c r="BP13" i="16"/>
  <c r="BQ13" i="16"/>
  <c r="BR13" i="16"/>
  <c r="BS13" i="16"/>
  <c r="BT13" i="16"/>
  <c r="BU13" i="16"/>
  <c r="BV13" i="16"/>
  <c r="BW13" i="16"/>
  <c r="BX13" i="16"/>
  <c r="BY13" i="16"/>
  <c r="BZ13" i="16"/>
  <c r="CA13" i="16"/>
  <c r="CB13" i="16"/>
  <c r="CC13" i="16"/>
  <c r="CD13" i="16"/>
  <c r="CE13" i="16"/>
  <c r="CF13" i="16"/>
  <c r="CG13" i="16"/>
  <c r="CH13" i="16"/>
  <c r="CI13" i="16"/>
  <c r="CJ13" i="16"/>
  <c r="CK13" i="16"/>
  <c r="CL13" i="16"/>
  <c r="CM13" i="16"/>
  <c r="CN13" i="16"/>
  <c r="CO13" i="16"/>
  <c r="CP13" i="16"/>
  <c r="CQ13" i="16"/>
  <c r="CR13" i="16"/>
  <c r="CS13" i="16"/>
  <c r="CT13" i="16"/>
  <c r="CU13" i="16"/>
  <c r="CV13" i="16"/>
  <c r="CW13" i="16"/>
  <c r="CX13" i="16"/>
  <c r="CY13" i="16"/>
  <c r="CZ13" i="16"/>
  <c r="DA13" i="16"/>
  <c r="DB13" i="16"/>
  <c r="DC13" i="16"/>
  <c r="DD13" i="16"/>
  <c r="DE13" i="16"/>
  <c r="DF13" i="16"/>
  <c r="DG13" i="16"/>
  <c r="DH13" i="16"/>
  <c r="DI13" i="16"/>
  <c r="DJ13" i="16"/>
  <c r="DK13" i="16"/>
  <c r="DL13" i="16"/>
  <c r="DM13" i="16"/>
  <c r="DN13" i="16"/>
  <c r="DO13" i="16"/>
  <c r="DP13" i="16"/>
  <c r="DQ13" i="16"/>
  <c r="DR13" i="16"/>
  <c r="B14" i="16"/>
  <c r="C14"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BL14" i="16"/>
  <c r="BM14" i="16"/>
  <c r="BN14" i="16"/>
  <c r="BO14" i="16"/>
  <c r="BP14" i="16"/>
  <c r="BQ14" i="16"/>
  <c r="BR14" i="16"/>
  <c r="BS14" i="16"/>
  <c r="BT14" i="16"/>
  <c r="BU14" i="16"/>
  <c r="BV14" i="16"/>
  <c r="BW14" i="16"/>
  <c r="BX14" i="16"/>
  <c r="BY14" i="16"/>
  <c r="BZ14" i="16"/>
  <c r="CA14" i="16"/>
  <c r="CB14" i="16"/>
  <c r="CC14" i="16"/>
  <c r="CD14" i="16"/>
  <c r="CE14" i="16"/>
  <c r="CF14" i="16"/>
  <c r="CG14" i="16"/>
  <c r="CH14" i="16"/>
  <c r="CI14" i="16"/>
  <c r="CJ14" i="16"/>
  <c r="CK14" i="16"/>
  <c r="CL14" i="16"/>
  <c r="CM14" i="16"/>
  <c r="CN14" i="16"/>
  <c r="CO14" i="16"/>
  <c r="CP14" i="16"/>
  <c r="CQ14" i="16"/>
  <c r="CR14" i="16"/>
  <c r="CS14" i="16"/>
  <c r="CT14" i="16"/>
  <c r="CU14" i="16"/>
  <c r="CV14" i="16"/>
  <c r="CW14" i="16"/>
  <c r="CX14" i="16"/>
  <c r="CY14" i="16"/>
  <c r="CZ14" i="16"/>
  <c r="DA14" i="16"/>
  <c r="DB14" i="16"/>
  <c r="DC14" i="16"/>
  <c r="DD14" i="16"/>
  <c r="DE14" i="16"/>
  <c r="DF14" i="16"/>
  <c r="DG14" i="16"/>
  <c r="DH14" i="16"/>
  <c r="DI14" i="16"/>
  <c r="DJ14" i="16"/>
  <c r="DK14" i="16"/>
  <c r="DL14" i="16"/>
  <c r="DM14" i="16"/>
  <c r="DN14" i="16"/>
  <c r="DO14" i="16"/>
  <c r="DP14" i="16"/>
  <c r="DQ14" i="16"/>
  <c r="DR14" i="16"/>
  <c r="B15" i="16"/>
  <c r="C15"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BL15" i="16"/>
  <c r="BM15" i="16"/>
  <c r="BN15" i="16"/>
  <c r="BO15" i="16"/>
  <c r="BP15" i="16"/>
  <c r="BQ15" i="16"/>
  <c r="BR15" i="16"/>
  <c r="BS15" i="16"/>
  <c r="BT15" i="16"/>
  <c r="BU15" i="16"/>
  <c r="BV15" i="16"/>
  <c r="BW15" i="16"/>
  <c r="BX15" i="16"/>
  <c r="BY15" i="16"/>
  <c r="BZ15" i="16"/>
  <c r="CA15" i="16"/>
  <c r="CB15" i="16"/>
  <c r="CC15" i="16"/>
  <c r="CD15" i="16"/>
  <c r="CE15" i="16"/>
  <c r="CF15" i="16"/>
  <c r="CG15" i="16"/>
  <c r="CH15" i="16"/>
  <c r="CI15" i="16"/>
  <c r="CJ15" i="16"/>
  <c r="CK15" i="16"/>
  <c r="CL15" i="16"/>
  <c r="CM15" i="16"/>
  <c r="CN15" i="16"/>
  <c r="CO15" i="16"/>
  <c r="CP15" i="16"/>
  <c r="CQ15" i="16"/>
  <c r="CR15" i="16"/>
  <c r="CS15" i="16"/>
  <c r="CT15" i="16"/>
  <c r="CU15" i="16"/>
  <c r="CV15" i="16"/>
  <c r="CW15" i="16"/>
  <c r="CX15" i="16"/>
  <c r="CY15" i="16"/>
  <c r="CZ15" i="16"/>
  <c r="DA15" i="16"/>
  <c r="DB15" i="16"/>
  <c r="DC15" i="16"/>
  <c r="DD15" i="16"/>
  <c r="DE15" i="16"/>
  <c r="DF15" i="16"/>
  <c r="DG15" i="16"/>
  <c r="DH15" i="16"/>
  <c r="DI15" i="16"/>
  <c r="DJ15" i="16"/>
  <c r="DK15" i="16"/>
  <c r="DL15" i="16"/>
  <c r="DM15" i="16"/>
  <c r="DN15" i="16"/>
  <c r="DO15" i="16"/>
  <c r="DP15" i="16"/>
  <c r="DQ15" i="16"/>
  <c r="DR15" i="16"/>
  <c r="B16" i="16"/>
  <c r="C16" i="16"/>
  <c r="D16" i="16"/>
  <c r="E16" i="16"/>
  <c r="F16" i="16"/>
  <c r="G16" i="16"/>
  <c r="H16" i="16"/>
  <c r="I16" i="16"/>
  <c r="J16" i="16"/>
  <c r="K16" i="16"/>
  <c r="L16" i="16"/>
  <c r="M16" i="16"/>
  <c r="N16" i="16"/>
  <c r="O16" i="16"/>
  <c r="P16" i="16"/>
  <c r="Q16" i="16"/>
  <c r="R16" i="16"/>
  <c r="S16" i="16"/>
  <c r="T16" i="16"/>
  <c r="U16" i="16"/>
  <c r="V16" i="16"/>
  <c r="W16" i="16"/>
  <c r="X16" i="16"/>
  <c r="Y16" i="16"/>
  <c r="Z16" i="16"/>
  <c r="AA16" i="16"/>
  <c r="AB16" i="16"/>
  <c r="AC16" i="16"/>
  <c r="AD16" i="16"/>
  <c r="AE16" i="16"/>
  <c r="AF16" i="16"/>
  <c r="AG16" i="16"/>
  <c r="AH16" i="16"/>
  <c r="AI16" i="16"/>
  <c r="AJ16" i="16"/>
  <c r="AK16" i="16"/>
  <c r="AL16" i="16"/>
  <c r="AM16" i="16"/>
  <c r="AN16" i="16"/>
  <c r="AO16" i="16"/>
  <c r="AP16" i="16"/>
  <c r="AQ16" i="16"/>
  <c r="AR16" i="16"/>
  <c r="AS16" i="16"/>
  <c r="AT16" i="16"/>
  <c r="AU16" i="16"/>
  <c r="AV16" i="16"/>
  <c r="AW16" i="16"/>
  <c r="AX16" i="16"/>
  <c r="AY16" i="16"/>
  <c r="AZ16" i="16"/>
  <c r="BA16" i="16"/>
  <c r="BB16" i="16"/>
  <c r="BC16" i="16"/>
  <c r="BD16" i="16"/>
  <c r="BE16" i="16"/>
  <c r="BF16" i="16"/>
  <c r="BG16" i="16"/>
  <c r="BH16" i="16"/>
  <c r="BI16" i="16"/>
  <c r="BJ16" i="16"/>
  <c r="BK16" i="16"/>
  <c r="BL16" i="16"/>
  <c r="BM16" i="16"/>
  <c r="BN16" i="16"/>
  <c r="BO16" i="16"/>
  <c r="BP16" i="16"/>
  <c r="BQ16" i="16"/>
  <c r="BR16" i="16"/>
  <c r="BS16" i="16"/>
  <c r="BT16" i="16"/>
  <c r="BU16" i="16"/>
  <c r="BV16" i="16"/>
  <c r="BW16" i="16"/>
  <c r="BX16" i="16"/>
  <c r="BY16" i="16"/>
  <c r="BZ16" i="16"/>
  <c r="CA16" i="16"/>
  <c r="CB16" i="16"/>
  <c r="CC16" i="16"/>
  <c r="CD16" i="16"/>
  <c r="CE16" i="16"/>
  <c r="CF16" i="16"/>
  <c r="CG16" i="16"/>
  <c r="CH16" i="16"/>
  <c r="CI16" i="16"/>
  <c r="CJ16" i="16"/>
  <c r="CK16" i="16"/>
  <c r="CL16" i="16"/>
  <c r="CM16" i="16"/>
  <c r="CN16" i="16"/>
  <c r="CO16" i="16"/>
  <c r="CP16" i="16"/>
  <c r="CQ16" i="16"/>
  <c r="CR16" i="16"/>
  <c r="CS16" i="16"/>
  <c r="CT16" i="16"/>
  <c r="CU16" i="16"/>
  <c r="CV16" i="16"/>
  <c r="CW16" i="16"/>
  <c r="CX16" i="16"/>
  <c r="CY16" i="16"/>
  <c r="CZ16" i="16"/>
  <c r="DA16" i="16"/>
  <c r="DB16" i="16"/>
  <c r="DC16" i="16"/>
  <c r="DD16" i="16"/>
  <c r="DE16" i="16"/>
  <c r="DF16" i="16"/>
  <c r="DG16" i="16"/>
  <c r="DH16" i="16"/>
  <c r="DI16" i="16"/>
  <c r="DJ16" i="16"/>
  <c r="DK16" i="16"/>
  <c r="DL16" i="16"/>
  <c r="DM16" i="16"/>
  <c r="DN16" i="16"/>
  <c r="DO16" i="16"/>
  <c r="DP16" i="16"/>
  <c r="DQ16" i="16"/>
  <c r="DR16" i="16"/>
  <c r="B17" i="16"/>
  <c r="C17" i="16"/>
  <c r="D17" i="16"/>
  <c r="E17" i="16"/>
  <c r="F17" i="16"/>
  <c r="G17" i="16"/>
  <c r="H17" i="16"/>
  <c r="I17" i="16"/>
  <c r="J17" i="16"/>
  <c r="K17" i="16"/>
  <c r="L17" i="16"/>
  <c r="M17" i="16"/>
  <c r="N17" i="16"/>
  <c r="O17" i="16"/>
  <c r="P17" i="16"/>
  <c r="Q17" i="16"/>
  <c r="R17" i="16"/>
  <c r="S17" i="16"/>
  <c r="T17" i="16"/>
  <c r="U17" i="16"/>
  <c r="V17" i="16"/>
  <c r="W17" i="16"/>
  <c r="X17" i="16"/>
  <c r="Y17" i="16"/>
  <c r="Z17" i="16"/>
  <c r="AA17" i="16"/>
  <c r="AB17" i="16"/>
  <c r="AC17" i="16"/>
  <c r="AD17" i="16"/>
  <c r="AE17" i="16"/>
  <c r="AF17" i="16"/>
  <c r="AG17" i="16"/>
  <c r="AH17" i="16"/>
  <c r="AI17" i="16"/>
  <c r="AJ17" i="16"/>
  <c r="AK17" i="16"/>
  <c r="AL17" i="16"/>
  <c r="AM17" i="16"/>
  <c r="AN17" i="16"/>
  <c r="AO17" i="16"/>
  <c r="AP17" i="16"/>
  <c r="AQ17" i="16"/>
  <c r="AR17" i="16"/>
  <c r="AS17" i="16"/>
  <c r="AT17" i="16"/>
  <c r="AU17" i="16"/>
  <c r="AV17" i="16"/>
  <c r="AW17" i="16"/>
  <c r="AX17" i="16"/>
  <c r="AY17" i="16"/>
  <c r="AZ17" i="16"/>
  <c r="BA17" i="16"/>
  <c r="BB17" i="16"/>
  <c r="BC17" i="16"/>
  <c r="BD17" i="16"/>
  <c r="BE17" i="16"/>
  <c r="BF17" i="16"/>
  <c r="BG17" i="16"/>
  <c r="BH17" i="16"/>
  <c r="BI17" i="16"/>
  <c r="BJ17" i="16"/>
  <c r="BK17" i="16"/>
  <c r="BL17" i="16"/>
  <c r="BM17" i="16"/>
  <c r="BN17" i="16"/>
  <c r="BO17" i="16"/>
  <c r="BP17" i="16"/>
  <c r="BQ17" i="16"/>
  <c r="BR17" i="16"/>
  <c r="BS17" i="16"/>
  <c r="BT17" i="16"/>
  <c r="BU17" i="16"/>
  <c r="BV17" i="16"/>
  <c r="BW17" i="16"/>
  <c r="BX17" i="16"/>
  <c r="BY17" i="16"/>
  <c r="BZ17" i="16"/>
  <c r="CA17" i="16"/>
  <c r="CB17" i="16"/>
  <c r="CC17" i="16"/>
  <c r="CD17" i="16"/>
  <c r="CE17" i="16"/>
  <c r="CF17" i="16"/>
  <c r="CG17" i="16"/>
  <c r="CH17" i="16"/>
  <c r="CI17" i="16"/>
  <c r="CJ17" i="16"/>
  <c r="CK17" i="16"/>
  <c r="CL17" i="16"/>
  <c r="CM17" i="16"/>
  <c r="CN17" i="16"/>
  <c r="CO17" i="16"/>
  <c r="CP17" i="16"/>
  <c r="CQ17" i="16"/>
  <c r="CR17" i="16"/>
  <c r="CS17" i="16"/>
  <c r="CT17" i="16"/>
  <c r="CU17" i="16"/>
  <c r="CV17" i="16"/>
  <c r="CW17" i="16"/>
  <c r="CX17" i="16"/>
  <c r="CY17" i="16"/>
  <c r="CZ17" i="16"/>
  <c r="DA17" i="16"/>
  <c r="DB17" i="16"/>
  <c r="DC17" i="16"/>
  <c r="DD17" i="16"/>
  <c r="DE17" i="16"/>
  <c r="DF17" i="16"/>
  <c r="DG17" i="16"/>
  <c r="DH17" i="16"/>
  <c r="DI17" i="16"/>
  <c r="DJ17" i="16"/>
  <c r="DK17" i="16"/>
  <c r="DL17" i="16"/>
  <c r="DM17" i="16"/>
  <c r="DN17" i="16"/>
  <c r="DO17" i="16"/>
  <c r="DP17" i="16"/>
  <c r="DQ17" i="16"/>
  <c r="DR17" i="16"/>
  <c r="B18" i="16"/>
  <c r="C18" i="16"/>
  <c r="D18" i="16"/>
  <c r="E18" i="16"/>
  <c r="F18" i="16"/>
  <c r="G18" i="16"/>
  <c r="H18" i="16"/>
  <c r="I18" i="16"/>
  <c r="J18" i="16"/>
  <c r="K18" i="16"/>
  <c r="L18" i="16"/>
  <c r="M18" i="16"/>
  <c r="N18" i="16"/>
  <c r="O18" i="16"/>
  <c r="P18" i="16"/>
  <c r="Q18" i="16"/>
  <c r="R18" i="16"/>
  <c r="S18" i="16"/>
  <c r="T18" i="16"/>
  <c r="U18" i="16"/>
  <c r="V18" i="16"/>
  <c r="W18" i="16"/>
  <c r="X18" i="16"/>
  <c r="Y18" i="16"/>
  <c r="Z18" i="16"/>
  <c r="AA18" i="16"/>
  <c r="AB18" i="16"/>
  <c r="AC18" i="16"/>
  <c r="AD18" i="16"/>
  <c r="AE18" i="16"/>
  <c r="AF18" i="16"/>
  <c r="AG18" i="16"/>
  <c r="AH18" i="16"/>
  <c r="AI18" i="16"/>
  <c r="AJ18" i="16"/>
  <c r="AK18" i="16"/>
  <c r="AL18" i="16"/>
  <c r="AM18" i="16"/>
  <c r="AN18" i="16"/>
  <c r="AO18" i="16"/>
  <c r="AP18" i="16"/>
  <c r="AQ18" i="16"/>
  <c r="AR18" i="16"/>
  <c r="AS18" i="16"/>
  <c r="AT18" i="16"/>
  <c r="AU18" i="16"/>
  <c r="AV18" i="16"/>
  <c r="AW18" i="16"/>
  <c r="AX18" i="16"/>
  <c r="AY18" i="16"/>
  <c r="AZ18" i="16"/>
  <c r="BA18" i="16"/>
  <c r="BB18" i="16"/>
  <c r="BC18" i="16"/>
  <c r="BD18" i="16"/>
  <c r="BE18" i="16"/>
  <c r="BF18" i="16"/>
  <c r="BG18" i="16"/>
  <c r="BH18" i="16"/>
  <c r="BI18" i="16"/>
  <c r="BJ18" i="16"/>
  <c r="BK18" i="16"/>
  <c r="BL18" i="16"/>
  <c r="BM18" i="16"/>
  <c r="BN18" i="16"/>
  <c r="BO18" i="16"/>
  <c r="BP18" i="16"/>
  <c r="BQ18" i="16"/>
  <c r="BR18" i="16"/>
  <c r="BS18" i="16"/>
  <c r="BT18" i="16"/>
  <c r="BU18" i="16"/>
  <c r="BV18" i="16"/>
  <c r="BW18" i="16"/>
  <c r="BX18" i="16"/>
  <c r="BY18" i="16"/>
  <c r="BZ18" i="16"/>
  <c r="CA18" i="16"/>
  <c r="CB18" i="16"/>
  <c r="CC18" i="16"/>
  <c r="CD18" i="16"/>
  <c r="CE18" i="16"/>
  <c r="CF18" i="16"/>
  <c r="CG18" i="16"/>
  <c r="CH18" i="16"/>
  <c r="CI18" i="16"/>
  <c r="CJ18" i="16"/>
  <c r="CK18" i="16"/>
  <c r="CL18" i="16"/>
  <c r="CM18" i="16"/>
  <c r="CN18" i="16"/>
  <c r="CO18" i="16"/>
  <c r="CP18" i="16"/>
  <c r="CQ18" i="16"/>
  <c r="CR18" i="16"/>
  <c r="CS18" i="16"/>
  <c r="CT18" i="16"/>
  <c r="CU18" i="16"/>
  <c r="CV18" i="16"/>
  <c r="CW18" i="16"/>
  <c r="CX18" i="16"/>
  <c r="CY18" i="16"/>
  <c r="CZ18" i="16"/>
  <c r="DA18" i="16"/>
  <c r="DB18" i="16"/>
  <c r="DC18" i="16"/>
  <c r="DD18" i="16"/>
  <c r="DE18" i="16"/>
  <c r="DF18" i="16"/>
  <c r="DG18" i="16"/>
  <c r="DH18" i="16"/>
  <c r="DI18" i="16"/>
  <c r="DJ18" i="16"/>
  <c r="DK18" i="16"/>
  <c r="DL18" i="16"/>
  <c r="DM18" i="16"/>
  <c r="DN18" i="16"/>
  <c r="DO18" i="16"/>
  <c r="DP18" i="16"/>
  <c r="DQ18" i="16"/>
  <c r="DR18" i="16"/>
  <c r="B19" i="16"/>
  <c r="C19" i="16"/>
  <c r="D19" i="16"/>
  <c r="E19" i="16"/>
  <c r="F19" i="16"/>
  <c r="G19" i="16"/>
  <c r="H19" i="16"/>
  <c r="I19" i="16"/>
  <c r="J19" i="16"/>
  <c r="K19" i="16"/>
  <c r="L19" i="16"/>
  <c r="M19" i="16"/>
  <c r="N19" i="16"/>
  <c r="O19" i="16"/>
  <c r="P19" i="16"/>
  <c r="Q19" i="16"/>
  <c r="R19" i="16"/>
  <c r="S19" i="16"/>
  <c r="T19" i="16"/>
  <c r="U19" i="16"/>
  <c r="V19" i="16"/>
  <c r="W19" i="16"/>
  <c r="X19" i="16"/>
  <c r="Y19" i="16"/>
  <c r="Z19" i="16"/>
  <c r="AA19" i="16"/>
  <c r="AB19" i="16"/>
  <c r="AC19" i="16"/>
  <c r="AD19" i="16"/>
  <c r="AE19" i="16"/>
  <c r="AF19" i="16"/>
  <c r="AG19" i="16"/>
  <c r="AH19" i="16"/>
  <c r="AI19" i="16"/>
  <c r="AJ19" i="16"/>
  <c r="AK19" i="16"/>
  <c r="AL19" i="16"/>
  <c r="AM19" i="16"/>
  <c r="AN19" i="16"/>
  <c r="AO19" i="16"/>
  <c r="AP19" i="16"/>
  <c r="AQ19" i="16"/>
  <c r="AR19" i="16"/>
  <c r="AS19" i="16"/>
  <c r="AT19" i="16"/>
  <c r="AU19" i="16"/>
  <c r="AV19" i="16"/>
  <c r="AW19" i="16"/>
  <c r="AX19" i="16"/>
  <c r="AY19" i="16"/>
  <c r="AZ19" i="16"/>
  <c r="BA19" i="16"/>
  <c r="BB19" i="16"/>
  <c r="BC19" i="16"/>
  <c r="BD19" i="16"/>
  <c r="BE19" i="16"/>
  <c r="BF19" i="16"/>
  <c r="BG19" i="16"/>
  <c r="BH19" i="16"/>
  <c r="BI19" i="16"/>
  <c r="BJ19" i="16"/>
  <c r="BK19" i="16"/>
  <c r="BL19" i="16"/>
  <c r="BM19" i="16"/>
  <c r="BN19" i="16"/>
  <c r="BO19" i="16"/>
  <c r="BP19" i="16"/>
  <c r="BQ19" i="16"/>
  <c r="BR19" i="16"/>
  <c r="BS19" i="16"/>
  <c r="BT19" i="16"/>
  <c r="BU19" i="16"/>
  <c r="BV19" i="16"/>
  <c r="BW19" i="16"/>
  <c r="BX19" i="16"/>
  <c r="BY19" i="16"/>
  <c r="BZ19" i="16"/>
  <c r="CA19" i="16"/>
  <c r="CB19" i="16"/>
  <c r="CC19" i="16"/>
  <c r="CD19" i="16"/>
  <c r="CE19" i="16"/>
  <c r="CF19" i="16"/>
  <c r="CG19" i="16"/>
  <c r="CH19" i="16"/>
  <c r="CI19" i="16"/>
  <c r="CJ19" i="16"/>
  <c r="CK19" i="16"/>
  <c r="CL19" i="16"/>
  <c r="CM19" i="16"/>
  <c r="CN19" i="16"/>
  <c r="CO19" i="16"/>
  <c r="CP19" i="16"/>
  <c r="CQ19" i="16"/>
  <c r="CR19" i="16"/>
  <c r="CS19" i="16"/>
  <c r="CT19" i="16"/>
  <c r="CU19" i="16"/>
  <c r="CV19" i="16"/>
  <c r="CW19" i="16"/>
  <c r="CX19" i="16"/>
  <c r="CY19" i="16"/>
  <c r="CZ19" i="16"/>
  <c r="DA19" i="16"/>
  <c r="DB19" i="16"/>
  <c r="DC19" i="16"/>
  <c r="DD19" i="16"/>
  <c r="DE19" i="16"/>
  <c r="DF19" i="16"/>
  <c r="DG19" i="16"/>
  <c r="DH19" i="16"/>
  <c r="DI19" i="16"/>
  <c r="DJ19" i="16"/>
  <c r="DK19" i="16"/>
  <c r="DL19" i="16"/>
  <c r="DM19" i="16"/>
  <c r="DN19" i="16"/>
  <c r="DO19" i="16"/>
  <c r="DP19" i="16"/>
  <c r="DQ19" i="16"/>
  <c r="DR19" i="16"/>
  <c r="B20" i="16"/>
  <c r="C20" i="16"/>
  <c r="D20" i="16"/>
  <c r="E20" i="16"/>
  <c r="F20" i="16"/>
  <c r="G20" i="16"/>
  <c r="H20" i="16"/>
  <c r="I20" i="16"/>
  <c r="J20" i="16"/>
  <c r="K20" i="16"/>
  <c r="L20" i="16"/>
  <c r="M20" i="16"/>
  <c r="N20" i="16"/>
  <c r="O20" i="16"/>
  <c r="P20" i="16"/>
  <c r="Q20" i="16"/>
  <c r="R20" i="16"/>
  <c r="S20" i="16"/>
  <c r="T20" i="16"/>
  <c r="U20" i="16"/>
  <c r="V20" i="16"/>
  <c r="W20" i="16"/>
  <c r="X20" i="16"/>
  <c r="Y20" i="16"/>
  <c r="Z20" i="16"/>
  <c r="AA20" i="16"/>
  <c r="AB20" i="16"/>
  <c r="AC20" i="16"/>
  <c r="AD20" i="16"/>
  <c r="AE20" i="16"/>
  <c r="AF20" i="16"/>
  <c r="AG20" i="16"/>
  <c r="AH20" i="16"/>
  <c r="AI20" i="16"/>
  <c r="AJ20" i="16"/>
  <c r="AK20" i="16"/>
  <c r="AL20" i="16"/>
  <c r="AM20" i="16"/>
  <c r="AN20" i="16"/>
  <c r="AO20" i="16"/>
  <c r="AP20" i="16"/>
  <c r="AQ20" i="16"/>
  <c r="AR20" i="16"/>
  <c r="AS20" i="16"/>
  <c r="AT20" i="16"/>
  <c r="AU20" i="16"/>
  <c r="AV20" i="16"/>
  <c r="AW20" i="16"/>
  <c r="AX20" i="16"/>
  <c r="AY20" i="16"/>
  <c r="AZ20" i="16"/>
  <c r="BA20" i="16"/>
  <c r="BB20" i="16"/>
  <c r="BC20" i="16"/>
  <c r="BD20" i="16"/>
  <c r="BE20" i="16"/>
  <c r="BF20" i="16"/>
  <c r="BG20" i="16"/>
  <c r="BH20" i="16"/>
  <c r="BI20" i="16"/>
  <c r="BJ20" i="16"/>
  <c r="BK20" i="16"/>
  <c r="BL20" i="16"/>
  <c r="BM20" i="16"/>
  <c r="BN20" i="16"/>
  <c r="BO20" i="16"/>
  <c r="BP20" i="16"/>
  <c r="BQ20" i="16"/>
  <c r="BR20" i="16"/>
  <c r="BS20" i="16"/>
  <c r="BT20" i="16"/>
  <c r="BU20" i="16"/>
  <c r="BV20" i="16"/>
  <c r="BW20" i="16"/>
  <c r="BX20" i="16"/>
  <c r="BY20" i="16"/>
  <c r="BZ20" i="16"/>
  <c r="CA20" i="16"/>
  <c r="CB20" i="16"/>
  <c r="CC20" i="16"/>
  <c r="CD20" i="16"/>
  <c r="CE20" i="16"/>
  <c r="CF20" i="16"/>
  <c r="CG20" i="16"/>
  <c r="CH20" i="16"/>
  <c r="CI20" i="16"/>
  <c r="CJ20" i="16"/>
  <c r="CK20" i="16"/>
  <c r="CL20" i="16"/>
  <c r="CM20" i="16"/>
  <c r="CN20" i="16"/>
  <c r="CO20" i="16"/>
  <c r="CP20" i="16"/>
  <c r="CQ20" i="16"/>
  <c r="CR20" i="16"/>
  <c r="CS20" i="16"/>
  <c r="CT20" i="16"/>
  <c r="CU20" i="16"/>
  <c r="CV20" i="16"/>
  <c r="CW20" i="16"/>
  <c r="CX20" i="16"/>
  <c r="CY20" i="16"/>
  <c r="CZ20" i="16"/>
  <c r="DA20" i="16"/>
  <c r="DB20" i="16"/>
  <c r="DC20" i="16"/>
  <c r="DD20" i="16"/>
  <c r="DE20" i="16"/>
  <c r="DF20" i="16"/>
  <c r="DG20" i="16"/>
  <c r="DH20" i="16"/>
  <c r="DI20" i="16"/>
  <c r="DJ20" i="16"/>
  <c r="DK20" i="16"/>
  <c r="DL20" i="16"/>
  <c r="DM20" i="16"/>
  <c r="DN20" i="16"/>
  <c r="DO20" i="16"/>
  <c r="DP20" i="16"/>
  <c r="DQ20" i="16"/>
  <c r="DR20" i="16"/>
  <c r="B21" i="16"/>
  <c r="C21" i="16"/>
  <c r="D21" i="16"/>
  <c r="E21" i="16"/>
  <c r="F21" i="16"/>
  <c r="G21" i="16"/>
  <c r="H21" i="16"/>
  <c r="I21" i="16"/>
  <c r="J21" i="16"/>
  <c r="K21" i="16"/>
  <c r="L21" i="16"/>
  <c r="M21" i="16"/>
  <c r="N21" i="16"/>
  <c r="O21" i="16"/>
  <c r="P21" i="16"/>
  <c r="Q21" i="16"/>
  <c r="R21" i="16"/>
  <c r="S21" i="16"/>
  <c r="T21" i="16"/>
  <c r="U21" i="16"/>
  <c r="V21" i="16"/>
  <c r="W21" i="16"/>
  <c r="X21" i="16"/>
  <c r="Y21" i="16"/>
  <c r="Z21" i="16"/>
  <c r="AA21" i="16"/>
  <c r="AB21" i="16"/>
  <c r="AC21" i="16"/>
  <c r="AD21" i="16"/>
  <c r="AE21" i="16"/>
  <c r="AF21" i="16"/>
  <c r="AG21" i="16"/>
  <c r="AH21" i="16"/>
  <c r="AI21" i="16"/>
  <c r="AJ21" i="16"/>
  <c r="AK21" i="16"/>
  <c r="AL21" i="16"/>
  <c r="AM21" i="16"/>
  <c r="AN21" i="16"/>
  <c r="AO21" i="16"/>
  <c r="AP21" i="16"/>
  <c r="AQ21" i="16"/>
  <c r="AR21" i="16"/>
  <c r="AS21" i="16"/>
  <c r="AT21" i="16"/>
  <c r="AU21" i="16"/>
  <c r="AV21" i="16"/>
  <c r="AW21" i="16"/>
  <c r="AX21" i="16"/>
  <c r="AY21" i="16"/>
  <c r="AZ21" i="16"/>
  <c r="BA21" i="16"/>
  <c r="BB21" i="16"/>
  <c r="BC21" i="16"/>
  <c r="BD21" i="16"/>
  <c r="BE21" i="16"/>
  <c r="BF21" i="16"/>
  <c r="BG21" i="16"/>
  <c r="BH21" i="16"/>
  <c r="BI21" i="16"/>
  <c r="BJ21" i="16"/>
  <c r="BK21" i="16"/>
  <c r="BL21" i="16"/>
  <c r="BM21" i="16"/>
  <c r="BN21" i="16"/>
  <c r="BO21" i="16"/>
  <c r="BP21" i="16"/>
  <c r="BQ21" i="16"/>
  <c r="BR21" i="16"/>
  <c r="BS21" i="16"/>
  <c r="BT21" i="16"/>
  <c r="BU21" i="16"/>
  <c r="BV21" i="16"/>
  <c r="BW21" i="16"/>
  <c r="BX21" i="16"/>
  <c r="BY21" i="16"/>
  <c r="BZ21" i="16"/>
  <c r="CA21" i="16"/>
  <c r="CB21" i="16"/>
  <c r="CC21" i="16"/>
  <c r="CD21" i="16"/>
  <c r="CE21" i="16"/>
  <c r="CF21" i="16"/>
  <c r="CG21" i="16"/>
  <c r="CH21" i="16"/>
  <c r="CI21" i="16"/>
  <c r="CJ21" i="16"/>
  <c r="CK21" i="16"/>
  <c r="CL21" i="16"/>
  <c r="CM21" i="16"/>
  <c r="CN21" i="16"/>
  <c r="CO21" i="16"/>
  <c r="CP21" i="16"/>
  <c r="CQ21" i="16"/>
  <c r="CR21" i="16"/>
  <c r="CS21" i="16"/>
  <c r="CT21" i="16"/>
  <c r="CU21" i="16"/>
  <c r="CV21" i="16"/>
  <c r="CW21" i="16"/>
  <c r="CX21" i="16"/>
  <c r="CY21" i="16"/>
  <c r="CZ21" i="16"/>
  <c r="DA21" i="16"/>
  <c r="DB21" i="16"/>
  <c r="DC21" i="16"/>
  <c r="DD21" i="16"/>
  <c r="DE21" i="16"/>
  <c r="DF21" i="16"/>
  <c r="DG21" i="16"/>
  <c r="DH21" i="16"/>
  <c r="DI21" i="16"/>
  <c r="DJ21" i="16"/>
  <c r="DK21" i="16"/>
  <c r="DL21" i="16"/>
  <c r="DM21" i="16"/>
  <c r="DN21" i="16"/>
  <c r="DO21" i="16"/>
  <c r="DP21" i="16"/>
  <c r="DQ21" i="16"/>
  <c r="DR21" i="16"/>
  <c r="B22" i="16"/>
  <c r="C22" i="16"/>
  <c r="D22" i="16"/>
  <c r="E22" i="16"/>
  <c r="F22" i="16"/>
  <c r="G22" i="16"/>
  <c r="H22" i="16"/>
  <c r="I22" i="16"/>
  <c r="J22" i="16"/>
  <c r="K22" i="16"/>
  <c r="L22" i="16"/>
  <c r="M22" i="16"/>
  <c r="N22" i="16"/>
  <c r="O22" i="16"/>
  <c r="P22" i="16"/>
  <c r="Q22" i="16"/>
  <c r="R22" i="16"/>
  <c r="S22" i="16"/>
  <c r="T22" i="16"/>
  <c r="U22" i="16"/>
  <c r="V22" i="16"/>
  <c r="W22" i="16"/>
  <c r="X22" i="16"/>
  <c r="Y22" i="16"/>
  <c r="Z22" i="16"/>
  <c r="AA22" i="16"/>
  <c r="AB22" i="16"/>
  <c r="AC22" i="16"/>
  <c r="AD22" i="16"/>
  <c r="AE22" i="16"/>
  <c r="AF22" i="16"/>
  <c r="AG22" i="16"/>
  <c r="AH22" i="16"/>
  <c r="AI22" i="16"/>
  <c r="AJ22" i="16"/>
  <c r="AK22" i="16"/>
  <c r="AL22" i="16"/>
  <c r="AM22" i="16"/>
  <c r="AN22" i="16"/>
  <c r="AO22" i="16"/>
  <c r="AP22" i="16"/>
  <c r="AQ22" i="16"/>
  <c r="AR22" i="16"/>
  <c r="AS22" i="16"/>
  <c r="AT22" i="16"/>
  <c r="AU22" i="16"/>
  <c r="AV22" i="16"/>
  <c r="AW22" i="16"/>
  <c r="AX22" i="16"/>
  <c r="AY22" i="16"/>
  <c r="AZ22" i="16"/>
  <c r="BA22" i="16"/>
  <c r="BB22" i="16"/>
  <c r="BC22" i="16"/>
  <c r="BD22" i="16"/>
  <c r="BE22" i="16"/>
  <c r="BF22" i="16"/>
  <c r="BG22" i="16"/>
  <c r="BH22" i="16"/>
  <c r="BI22" i="16"/>
  <c r="BJ22" i="16"/>
  <c r="BK22" i="16"/>
  <c r="BL22" i="16"/>
  <c r="BM22" i="16"/>
  <c r="BN22" i="16"/>
  <c r="BO22" i="16"/>
  <c r="BP22" i="16"/>
  <c r="BQ22" i="16"/>
  <c r="BR22" i="16"/>
  <c r="BS22" i="16"/>
  <c r="BT22" i="16"/>
  <c r="BU22" i="16"/>
  <c r="BV22" i="16"/>
  <c r="BW22" i="16"/>
  <c r="BX22" i="16"/>
  <c r="BY22" i="16"/>
  <c r="BZ22" i="16"/>
  <c r="CA22" i="16"/>
  <c r="CB22" i="16"/>
  <c r="CC22" i="16"/>
  <c r="CD22" i="16"/>
  <c r="CE22" i="16"/>
  <c r="CF22" i="16"/>
  <c r="CG22" i="16"/>
  <c r="CH22" i="16"/>
  <c r="CI22" i="16"/>
  <c r="CJ22" i="16"/>
  <c r="CK22" i="16"/>
  <c r="CL22" i="16"/>
  <c r="CM22" i="16"/>
  <c r="CN22" i="16"/>
  <c r="CO22" i="16"/>
  <c r="CP22" i="16"/>
  <c r="CQ22" i="16"/>
  <c r="CR22" i="16"/>
  <c r="CS22" i="16"/>
  <c r="CT22" i="16"/>
  <c r="CU22" i="16"/>
  <c r="CV22" i="16"/>
  <c r="CW22" i="16"/>
  <c r="CX22" i="16"/>
  <c r="CY22" i="16"/>
  <c r="CZ22" i="16"/>
  <c r="DA22" i="16"/>
  <c r="DB22" i="16"/>
  <c r="DC22" i="16"/>
  <c r="DD22" i="16"/>
  <c r="DE22" i="16"/>
  <c r="DF22" i="16"/>
  <c r="DG22" i="16"/>
  <c r="DH22" i="16"/>
  <c r="DI22" i="16"/>
  <c r="DJ22" i="16"/>
  <c r="DK22" i="16"/>
  <c r="DL22" i="16"/>
  <c r="DM22" i="16"/>
  <c r="DN22" i="16"/>
  <c r="DO22" i="16"/>
  <c r="DP22" i="16"/>
  <c r="DQ22" i="16"/>
  <c r="DR22" i="16"/>
  <c r="B23" i="16"/>
  <c r="C23" i="16"/>
  <c r="D23" i="16"/>
  <c r="E23" i="16"/>
  <c r="F23" i="16"/>
  <c r="G23" i="16"/>
  <c r="H23" i="16"/>
  <c r="I23" i="16"/>
  <c r="J23" i="16"/>
  <c r="K23" i="16"/>
  <c r="L23" i="16"/>
  <c r="M23" i="16"/>
  <c r="N23" i="16"/>
  <c r="O23" i="16"/>
  <c r="P23" i="16"/>
  <c r="Q23" i="16"/>
  <c r="R23" i="16"/>
  <c r="S23" i="16"/>
  <c r="T23" i="16"/>
  <c r="U23" i="16"/>
  <c r="V23" i="16"/>
  <c r="W23" i="16"/>
  <c r="X23" i="16"/>
  <c r="Y23" i="16"/>
  <c r="Z23" i="16"/>
  <c r="AA23" i="16"/>
  <c r="AB23" i="16"/>
  <c r="AC23" i="16"/>
  <c r="AD23" i="16"/>
  <c r="AE23" i="16"/>
  <c r="AF23" i="16"/>
  <c r="AG23" i="16"/>
  <c r="AH23" i="16"/>
  <c r="AI23" i="16"/>
  <c r="AJ23" i="16"/>
  <c r="AK23" i="16"/>
  <c r="AL23" i="16"/>
  <c r="AM23" i="16"/>
  <c r="AN23" i="16"/>
  <c r="AO23" i="16"/>
  <c r="AP23" i="16"/>
  <c r="AQ23" i="16"/>
  <c r="AR23" i="16"/>
  <c r="AS23" i="16"/>
  <c r="AT23" i="16"/>
  <c r="AU23" i="16"/>
  <c r="AV23" i="16"/>
  <c r="AW23" i="16"/>
  <c r="AX23" i="16"/>
  <c r="AY23" i="16"/>
  <c r="AZ23" i="16"/>
  <c r="BA23" i="16"/>
  <c r="BB23" i="16"/>
  <c r="BC23" i="16"/>
  <c r="BD23" i="16"/>
  <c r="BE23" i="16"/>
  <c r="BF23" i="16"/>
  <c r="BG23" i="16"/>
  <c r="BH23" i="16"/>
  <c r="BI23" i="16"/>
  <c r="BJ23" i="16"/>
  <c r="BK23" i="16"/>
  <c r="BL23" i="16"/>
  <c r="BM23" i="16"/>
  <c r="BN23" i="16"/>
  <c r="BO23" i="16"/>
  <c r="BP23" i="16"/>
  <c r="BQ23" i="16"/>
  <c r="BR23" i="16"/>
  <c r="BS23" i="16"/>
  <c r="BT23" i="16"/>
  <c r="BU23" i="16"/>
  <c r="BV23" i="16"/>
  <c r="BW23" i="16"/>
  <c r="BX23" i="16"/>
  <c r="BY23" i="16"/>
  <c r="BZ23" i="16"/>
  <c r="CA23" i="16"/>
  <c r="CB23" i="16"/>
  <c r="CC23" i="16"/>
  <c r="CD23" i="16"/>
  <c r="CE23" i="16"/>
  <c r="CF23" i="16"/>
  <c r="CG23" i="16"/>
  <c r="CH23" i="16"/>
  <c r="CI23" i="16"/>
  <c r="CJ23" i="16"/>
  <c r="CK23" i="16"/>
  <c r="CL23" i="16"/>
  <c r="CM23" i="16"/>
  <c r="CN23" i="16"/>
  <c r="CO23" i="16"/>
  <c r="CP23" i="16"/>
  <c r="CQ23" i="16"/>
  <c r="CR23" i="16"/>
  <c r="CS23" i="16"/>
  <c r="CT23" i="16"/>
  <c r="CU23" i="16"/>
  <c r="CV23" i="16"/>
  <c r="CW23" i="16"/>
  <c r="CX23" i="16"/>
  <c r="CY23" i="16"/>
  <c r="CZ23" i="16"/>
  <c r="DA23" i="16"/>
  <c r="DB23" i="16"/>
  <c r="DC23" i="16"/>
  <c r="DD23" i="16"/>
  <c r="DE23" i="16"/>
  <c r="DF23" i="16"/>
  <c r="DG23" i="16"/>
  <c r="DH23" i="16"/>
  <c r="DI23" i="16"/>
  <c r="DJ23" i="16"/>
  <c r="DK23" i="16"/>
  <c r="DL23" i="16"/>
  <c r="DM23" i="16"/>
  <c r="DN23" i="16"/>
  <c r="DO23" i="16"/>
  <c r="DP23" i="16"/>
  <c r="DQ23" i="16"/>
  <c r="DR23" i="16"/>
  <c r="B24" i="16"/>
  <c r="C24" i="16"/>
  <c r="D24" i="16"/>
  <c r="E24" i="16"/>
  <c r="F24" i="16"/>
  <c r="G24" i="16"/>
  <c r="H24" i="16"/>
  <c r="I24" i="16"/>
  <c r="J24" i="16"/>
  <c r="K24" i="16"/>
  <c r="L24" i="16"/>
  <c r="M24" i="16"/>
  <c r="N24" i="16"/>
  <c r="O24" i="16"/>
  <c r="P24" i="16"/>
  <c r="Q24" i="16"/>
  <c r="R24" i="16"/>
  <c r="S24" i="16"/>
  <c r="T24" i="16"/>
  <c r="U24" i="16"/>
  <c r="V24" i="16"/>
  <c r="W24" i="16"/>
  <c r="X24" i="16"/>
  <c r="Y24" i="16"/>
  <c r="Z24" i="16"/>
  <c r="AA24" i="16"/>
  <c r="AB24" i="16"/>
  <c r="AC24" i="16"/>
  <c r="AD24" i="16"/>
  <c r="AE24" i="16"/>
  <c r="AF24" i="16"/>
  <c r="AG24" i="16"/>
  <c r="AH24" i="16"/>
  <c r="AI24" i="16"/>
  <c r="AJ24" i="16"/>
  <c r="AK24" i="16"/>
  <c r="AL24" i="16"/>
  <c r="AM24" i="16"/>
  <c r="AN24" i="16"/>
  <c r="AO24" i="16"/>
  <c r="AP24" i="16"/>
  <c r="AQ24" i="16"/>
  <c r="AR24" i="16"/>
  <c r="AS24" i="16"/>
  <c r="AT24" i="16"/>
  <c r="AU24" i="16"/>
  <c r="AV24" i="16"/>
  <c r="AW24" i="16"/>
  <c r="AX24" i="16"/>
  <c r="AY24" i="16"/>
  <c r="AZ24" i="16"/>
  <c r="BA24" i="16"/>
  <c r="BB24" i="16"/>
  <c r="BC24" i="16"/>
  <c r="BD24" i="16"/>
  <c r="BE24" i="16"/>
  <c r="BF24" i="16"/>
  <c r="BG24" i="16"/>
  <c r="BH24" i="16"/>
  <c r="BI24" i="16"/>
  <c r="BJ24" i="16"/>
  <c r="BK24" i="16"/>
  <c r="BL24" i="16"/>
  <c r="BM24" i="16"/>
  <c r="BN24" i="16"/>
  <c r="BO24" i="16"/>
  <c r="BP24" i="16"/>
  <c r="BQ24" i="16"/>
  <c r="BR24" i="16"/>
  <c r="BS24" i="16"/>
  <c r="BT24" i="16"/>
  <c r="BU24" i="16"/>
  <c r="BV24" i="16"/>
  <c r="BW24" i="16"/>
  <c r="BX24" i="16"/>
  <c r="BY24" i="16"/>
  <c r="BZ24" i="16"/>
  <c r="CA24" i="16"/>
  <c r="CB24" i="16"/>
  <c r="CC24" i="16"/>
  <c r="CD24" i="16"/>
  <c r="CE24" i="16"/>
  <c r="CF24" i="16"/>
  <c r="CG24" i="16"/>
  <c r="CH24" i="16"/>
  <c r="CI24" i="16"/>
  <c r="CJ24" i="16"/>
  <c r="CK24" i="16"/>
  <c r="CL24" i="16"/>
  <c r="CM24" i="16"/>
  <c r="CN24" i="16"/>
  <c r="CO24" i="16"/>
  <c r="CP24" i="16"/>
  <c r="CQ24" i="16"/>
  <c r="CR24" i="16"/>
  <c r="CS24" i="16"/>
  <c r="CT24" i="16"/>
  <c r="CU24" i="16"/>
  <c r="CV24" i="16"/>
  <c r="CW24" i="16"/>
  <c r="CX24" i="16"/>
  <c r="CY24" i="16"/>
  <c r="CZ24" i="16"/>
  <c r="DA24" i="16"/>
  <c r="DB24" i="16"/>
  <c r="DC24" i="16"/>
  <c r="DD24" i="16"/>
  <c r="DE24" i="16"/>
  <c r="DF24" i="16"/>
  <c r="DG24" i="16"/>
  <c r="DH24" i="16"/>
  <c r="DI24" i="16"/>
  <c r="DJ24" i="16"/>
  <c r="DK24" i="16"/>
  <c r="DL24" i="16"/>
  <c r="DM24" i="16"/>
  <c r="DN24" i="16"/>
  <c r="DO24" i="16"/>
  <c r="DP24" i="16"/>
  <c r="DQ24" i="16"/>
  <c r="DR24" i="16"/>
  <c r="B25" i="16"/>
  <c r="C25" i="16"/>
  <c r="D25" i="16"/>
  <c r="E25" i="16"/>
  <c r="F25" i="16"/>
  <c r="G25" i="16"/>
  <c r="H25" i="16"/>
  <c r="I25" i="16"/>
  <c r="J25" i="16"/>
  <c r="K25" i="16"/>
  <c r="L25" i="16"/>
  <c r="M25" i="16"/>
  <c r="N25" i="16"/>
  <c r="O25" i="16"/>
  <c r="P25" i="16"/>
  <c r="Q25" i="16"/>
  <c r="R25" i="16"/>
  <c r="S25" i="16"/>
  <c r="T25" i="16"/>
  <c r="U25" i="16"/>
  <c r="V25" i="16"/>
  <c r="W25" i="16"/>
  <c r="X25" i="16"/>
  <c r="Y25" i="16"/>
  <c r="Z25" i="16"/>
  <c r="AA25" i="16"/>
  <c r="AB25" i="16"/>
  <c r="AC25" i="16"/>
  <c r="AD25" i="16"/>
  <c r="AE25" i="16"/>
  <c r="AF25" i="16"/>
  <c r="AG25" i="16"/>
  <c r="AH25" i="16"/>
  <c r="AI25" i="16"/>
  <c r="AJ25" i="16"/>
  <c r="AK25" i="16"/>
  <c r="AL25" i="16"/>
  <c r="AM25" i="16"/>
  <c r="AN25" i="16"/>
  <c r="AO25" i="16"/>
  <c r="AP25" i="16"/>
  <c r="AQ25" i="16"/>
  <c r="AR25" i="16"/>
  <c r="AS25" i="16"/>
  <c r="AT25" i="16"/>
  <c r="AU25" i="16"/>
  <c r="AV25" i="16"/>
  <c r="AW25" i="16"/>
  <c r="AX25" i="16"/>
  <c r="AY25" i="16"/>
  <c r="AZ25" i="16"/>
  <c r="BA25" i="16"/>
  <c r="BB25" i="16"/>
  <c r="BC25" i="16"/>
  <c r="BD25" i="16"/>
  <c r="BE25" i="16"/>
  <c r="BF25" i="16"/>
  <c r="BG25" i="16"/>
  <c r="BH25" i="16"/>
  <c r="BI25" i="16"/>
  <c r="BJ25" i="16"/>
  <c r="BK25" i="16"/>
  <c r="BL25" i="16"/>
  <c r="BM25" i="16"/>
  <c r="BN25" i="16"/>
  <c r="BO25" i="16"/>
  <c r="BP25" i="16"/>
  <c r="BQ25" i="16"/>
  <c r="BR25" i="16"/>
  <c r="BS25" i="16"/>
  <c r="BT25" i="16"/>
  <c r="BU25" i="16"/>
  <c r="BV25" i="16"/>
  <c r="BW25" i="16"/>
  <c r="BX25" i="16"/>
  <c r="BY25" i="16"/>
  <c r="BZ25" i="16"/>
  <c r="CA25" i="16"/>
  <c r="CB25" i="16"/>
  <c r="CC25" i="16"/>
  <c r="CD25" i="16"/>
  <c r="CE25" i="16"/>
  <c r="CF25" i="16"/>
  <c r="CG25" i="16"/>
  <c r="CH25" i="16"/>
  <c r="CI25" i="16"/>
  <c r="CJ25" i="16"/>
  <c r="CK25" i="16"/>
  <c r="CL25" i="16"/>
  <c r="CM25" i="16"/>
  <c r="CN25" i="16"/>
  <c r="CO25" i="16"/>
  <c r="CP25" i="16"/>
  <c r="CQ25" i="16"/>
  <c r="CR25" i="16"/>
  <c r="CS25" i="16"/>
  <c r="CT25" i="16"/>
  <c r="CU25" i="16"/>
  <c r="CV25" i="16"/>
  <c r="CW25" i="16"/>
  <c r="CX25" i="16"/>
  <c r="CY25" i="16"/>
  <c r="CZ25" i="16"/>
  <c r="DA25" i="16"/>
  <c r="DB25" i="16"/>
  <c r="DC25" i="16"/>
  <c r="DD25" i="16"/>
  <c r="DE25" i="16"/>
  <c r="DF25" i="16"/>
  <c r="DG25" i="16"/>
  <c r="DH25" i="16"/>
  <c r="DI25" i="16"/>
  <c r="DJ25" i="16"/>
  <c r="DK25" i="16"/>
  <c r="DL25" i="16"/>
  <c r="DM25" i="16"/>
  <c r="DN25" i="16"/>
  <c r="DO25" i="16"/>
  <c r="DP25" i="16"/>
  <c r="DQ25" i="16"/>
  <c r="DR25" i="16"/>
  <c r="B26" i="16"/>
  <c r="C26" i="16"/>
  <c r="D26" i="16"/>
  <c r="E26" i="16"/>
  <c r="F26" i="16"/>
  <c r="G26" i="16"/>
  <c r="H26" i="16"/>
  <c r="I26" i="16"/>
  <c r="J26" i="16"/>
  <c r="K26" i="16"/>
  <c r="L26" i="16"/>
  <c r="M26" i="16"/>
  <c r="N26" i="16"/>
  <c r="O26" i="16"/>
  <c r="P26" i="16"/>
  <c r="Q26" i="16"/>
  <c r="R26" i="16"/>
  <c r="S26" i="16"/>
  <c r="T26" i="16"/>
  <c r="U26" i="16"/>
  <c r="V26" i="16"/>
  <c r="W26" i="16"/>
  <c r="X26" i="16"/>
  <c r="Y26" i="16"/>
  <c r="Z26" i="16"/>
  <c r="AA26" i="16"/>
  <c r="AB26" i="16"/>
  <c r="AC26" i="16"/>
  <c r="AD26" i="16"/>
  <c r="AE26" i="16"/>
  <c r="AF26" i="16"/>
  <c r="AG26" i="16"/>
  <c r="AH26" i="16"/>
  <c r="AI26" i="16"/>
  <c r="AJ26" i="16"/>
  <c r="AK26" i="16"/>
  <c r="AL26" i="16"/>
  <c r="AM26" i="16"/>
  <c r="AN26" i="16"/>
  <c r="AO26" i="16"/>
  <c r="AP26" i="16"/>
  <c r="AQ26" i="16"/>
  <c r="AR26" i="16"/>
  <c r="AS26" i="16"/>
  <c r="AT26" i="16"/>
  <c r="AU26" i="16"/>
  <c r="AV26" i="16"/>
  <c r="AW26" i="16"/>
  <c r="AX26" i="16"/>
  <c r="AY26" i="16"/>
  <c r="AZ26" i="16"/>
  <c r="BA26" i="16"/>
  <c r="BB26" i="16"/>
  <c r="BC26" i="16"/>
  <c r="BD26" i="16"/>
  <c r="BE26" i="16"/>
  <c r="BF26" i="16"/>
  <c r="BG26" i="16"/>
  <c r="BH26" i="16"/>
  <c r="BI26" i="16"/>
  <c r="BJ26" i="16"/>
  <c r="BK26" i="16"/>
  <c r="BL26" i="16"/>
  <c r="BM26" i="16"/>
  <c r="BN26" i="16"/>
  <c r="BO26" i="16"/>
  <c r="BP26" i="16"/>
  <c r="BQ26" i="16"/>
  <c r="BR26" i="16"/>
  <c r="BS26" i="16"/>
  <c r="BT26" i="16"/>
  <c r="BU26" i="16"/>
  <c r="BV26" i="16"/>
  <c r="BW26" i="16"/>
  <c r="BX26" i="16"/>
  <c r="BY26" i="16"/>
  <c r="BZ26" i="16"/>
  <c r="CA26" i="16"/>
  <c r="CB26" i="16"/>
  <c r="CC26" i="16"/>
  <c r="CD26" i="16"/>
  <c r="CE26" i="16"/>
  <c r="CF26" i="16"/>
  <c r="CG26" i="16"/>
  <c r="CH26" i="16"/>
  <c r="CI26" i="16"/>
  <c r="CJ26" i="16"/>
  <c r="CK26" i="16"/>
  <c r="CL26" i="16"/>
  <c r="CM26" i="16"/>
  <c r="CN26" i="16"/>
  <c r="CO26" i="16"/>
  <c r="CP26" i="16"/>
  <c r="CQ26" i="16"/>
  <c r="CR26" i="16"/>
  <c r="CS26" i="16"/>
  <c r="CT26" i="16"/>
  <c r="CU26" i="16"/>
  <c r="CV26" i="16"/>
  <c r="CW26" i="16"/>
  <c r="CX26" i="16"/>
  <c r="CY26" i="16"/>
  <c r="CZ26" i="16"/>
  <c r="DA26" i="16"/>
  <c r="DB26" i="16"/>
  <c r="DC26" i="16"/>
  <c r="DD26" i="16"/>
  <c r="DE26" i="16"/>
  <c r="DF26" i="16"/>
  <c r="DG26" i="16"/>
  <c r="DH26" i="16"/>
  <c r="DI26" i="16"/>
  <c r="DJ26" i="16"/>
  <c r="DK26" i="16"/>
  <c r="DL26" i="16"/>
  <c r="DM26" i="16"/>
  <c r="DN26" i="16"/>
  <c r="DO26" i="16"/>
  <c r="DP26" i="16"/>
  <c r="DQ26" i="16"/>
  <c r="DR26" i="16"/>
  <c r="B27" i="16"/>
  <c r="C27" i="16"/>
  <c r="D27" i="16"/>
  <c r="E27" i="16"/>
  <c r="F27" i="16"/>
  <c r="G27" i="16"/>
  <c r="H27" i="16"/>
  <c r="I27" i="16"/>
  <c r="J27" i="16"/>
  <c r="K27" i="16"/>
  <c r="L27" i="16"/>
  <c r="M27" i="16"/>
  <c r="N27" i="16"/>
  <c r="O27" i="16"/>
  <c r="P27" i="16"/>
  <c r="Q27" i="16"/>
  <c r="R27" i="16"/>
  <c r="S27" i="16"/>
  <c r="T27" i="16"/>
  <c r="U27" i="16"/>
  <c r="V27" i="16"/>
  <c r="W27" i="16"/>
  <c r="X27" i="16"/>
  <c r="Y27" i="16"/>
  <c r="Z27" i="16"/>
  <c r="AA27" i="16"/>
  <c r="AB27" i="16"/>
  <c r="AC27" i="16"/>
  <c r="AD27" i="16"/>
  <c r="AE27" i="16"/>
  <c r="AF27" i="16"/>
  <c r="AG27" i="16"/>
  <c r="AH27" i="16"/>
  <c r="AI27" i="16"/>
  <c r="AJ27" i="16"/>
  <c r="AK27" i="16"/>
  <c r="AL27" i="16"/>
  <c r="AM27" i="16"/>
  <c r="AN27" i="16"/>
  <c r="AO27" i="16"/>
  <c r="AP27" i="16"/>
  <c r="AQ27" i="16"/>
  <c r="AR27" i="16"/>
  <c r="AS27" i="16"/>
  <c r="AT27" i="16"/>
  <c r="AU27" i="16"/>
  <c r="AV27" i="16"/>
  <c r="AW27" i="16"/>
  <c r="AX27" i="16"/>
  <c r="AY27" i="16"/>
  <c r="AZ27" i="16"/>
  <c r="BA27" i="16"/>
  <c r="BB27" i="16"/>
  <c r="BC27" i="16"/>
  <c r="BD27" i="16"/>
  <c r="BE27" i="16"/>
  <c r="BF27" i="16"/>
  <c r="BG27" i="16"/>
  <c r="BH27" i="16"/>
  <c r="BI27" i="16"/>
  <c r="BJ27" i="16"/>
  <c r="BK27" i="16"/>
  <c r="BL27" i="16"/>
  <c r="BM27" i="16"/>
  <c r="BN27" i="16"/>
  <c r="BO27" i="16"/>
  <c r="BP27" i="16"/>
  <c r="BQ27" i="16"/>
  <c r="BR27" i="16"/>
  <c r="BS27" i="16"/>
  <c r="BT27" i="16"/>
  <c r="BU27" i="16"/>
  <c r="BV27" i="16"/>
  <c r="BW27" i="16"/>
  <c r="BX27" i="16"/>
  <c r="BY27" i="16"/>
  <c r="BZ27" i="16"/>
  <c r="CA27" i="16"/>
  <c r="CB27" i="16"/>
  <c r="CC27" i="16"/>
  <c r="CD27" i="16"/>
  <c r="CE27" i="16"/>
  <c r="CF27" i="16"/>
  <c r="CG27" i="16"/>
  <c r="CH27" i="16"/>
  <c r="CI27" i="16"/>
  <c r="CJ27" i="16"/>
  <c r="CK27" i="16"/>
  <c r="CL27" i="16"/>
  <c r="CM27" i="16"/>
  <c r="CN27" i="16"/>
  <c r="CO27" i="16"/>
  <c r="CP27" i="16"/>
  <c r="CQ27" i="16"/>
  <c r="CR27" i="16"/>
  <c r="CS27" i="16"/>
  <c r="CT27" i="16"/>
  <c r="CU27" i="16"/>
  <c r="CV27" i="16"/>
  <c r="CW27" i="16"/>
  <c r="CX27" i="16"/>
  <c r="CY27" i="16"/>
  <c r="CZ27" i="16"/>
  <c r="DA27" i="16"/>
  <c r="DB27" i="16"/>
  <c r="DC27" i="16"/>
  <c r="DD27" i="16"/>
  <c r="DE27" i="16"/>
  <c r="DF27" i="16"/>
  <c r="DG27" i="16"/>
  <c r="DH27" i="16"/>
  <c r="DI27" i="16"/>
  <c r="DJ27" i="16"/>
  <c r="DK27" i="16"/>
  <c r="DL27" i="16"/>
  <c r="DM27" i="16"/>
  <c r="DN27" i="16"/>
  <c r="DO27" i="16"/>
  <c r="DP27" i="16"/>
  <c r="DQ27" i="16"/>
  <c r="DR27" i="16"/>
  <c r="B28" i="16"/>
  <c r="C28" i="16"/>
  <c r="D28" i="16"/>
  <c r="E28" i="16"/>
  <c r="F28" i="16"/>
  <c r="G28" i="16"/>
  <c r="H28" i="16"/>
  <c r="I28" i="16"/>
  <c r="J28" i="16"/>
  <c r="K28" i="16"/>
  <c r="L28" i="16"/>
  <c r="M28" i="16"/>
  <c r="N28" i="16"/>
  <c r="O28" i="16"/>
  <c r="P28" i="16"/>
  <c r="Q28" i="16"/>
  <c r="R28" i="16"/>
  <c r="S28" i="16"/>
  <c r="T28" i="16"/>
  <c r="U28" i="16"/>
  <c r="V28" i="16"/>
  <c r="W28" i="16"/>
  <c r="X28" i="16"/>
  <c r="Y28" i="16"/>
  <c r="Z28" i="16"/>
  <c r="AA28" i="16"/>
  <c r="AB28" i="16"/>
  <c r="AC28" i="16"/>
  <c r="AD28" i="16"/>
  <c r="AE28" i="16"/>
  <c r="AF28" i="16"/>
  <c r="AG28" i="16"/>
  <c r="AH28" i="16"/>
  <c r="AI28" i="16"/>
  <c r="AJ28" i="16"/>
  <c r="AK28" i="16"/>
  <c r="AL28" i="16"/>
  <c r="AM28" i="16"/>
  <c r="AN28" i="16"/>
  <c r="AO28" i="16"/>
  <c r="AP28" i="16"/>
  <c r="AQ28" i="16"/>
  <c r="AR28" i="16"/>
  <c r="AS28" i="16"/>
  <c r="AT28" i="16"/>
  <c r="AU28" i="16"/>
  <c r="AV28" i="16"/>
  <c r="AW28" i="16"/>
  <c r="AX28" i="16"/>
  <c r="AY28" i="16"/>
  <c r="AZ28" i="16"/>
  <c r="BA28" i="16"/>
  <c r="BB28" i="16"/>
  <c r="BC28" i="16"/>
  <c r="BD28" i="16"/>
  <c r="BE28" i="16"/>
  <c r="BF28" i="16"/>
  <c r="BG28" i="16"/>
  <c r="BH28" i="16"/>
  <c r="BI28" i="16"/>
  <c r="BJ28" i="16"/>
  <c r="BK28" i="16"/>
  <c r="BL28" i="16"/>
  <c r="BM28" i="16"/>
  <c r="BN28" i="16"/>
  <c r="BO28" i="16"/>
  <c r="BP28" i="16"/>
  <c r="BQ28" i="16"/>
  <c r="BR28" i="16"/>
  <c r="BS28" i="16"/>
  <c r="BT28" i="16"/>
  <c r="BU28" i="16"/>
  <c r="BV28" i="16"/>
  <c r="BW28" i="16"/>
  <c r="BX28" i="16"/>
  <c r="BY28" i="16"/>
  <c r="BZ28" i="16"/>
  <c r="CA28" i="16"/>
  <c r="CB28" i="16"/>
  <c r="CC28" i="16"/>
  <c r="CD28" i="16"/>
  <c r="CE28" i="16"/>
  <c r="CF28" i="16"/>
  <c r="CG28" i="16"/>
  <c r="CH28" i="16"/>
  <c r="CI28" i="16"/>
  <c r="CJ28" i="16"/>
  <c r="CK28" i="16"/>
  <c r="CL28" i="16"/>
  <c r="CM28" i="16"/>
  <c r="CN28" i="16"/>
  <c r="CO28" i="16"/>
  <c r="CP28" i="16"/>
  <c r="CQ28" i="16"/>
  <c r="CR28" i="16"/>
  <c r="CS28" i="16"/>
  <c r="CT28" i="16"/>
  <c r="CU28" i="16"/>
  <c r="CV28" i="16"/>
  <c r="CW28" i="16"/>
  <c r="CX28" i="16"/>
  <c r="CY28" i="16"/>
  <c r="CZ28" i="16"/>
  <c r="DA28" i="16"/>
  <c r="DB28" i="16"/>
  <c r="DC28" i="16"/>
  <c r="DD28" i="16"/>
  <c r="DE28" i="16"/>
  <c r="DF28" i="16"/>
  <c r="DG28" i="16"/>
  <c r="DH28" i="16"/>
  <c r="DI28" i="16"/>
  <c r="DJ28" i="16"/>
  <c r="DK28" i="16"/>
  <c r="DL28" i="16"/>
  <c r="DM28" i="16"/>
  <c r="DN28" i="16"/>
  <c r="DO28" i="16"/>
  <c r="DP28" i="16"/>
  <c r="DQ28" i="16"/>
  <c r="DR28" i="16"/>
  <c r="B29" i="16"/>
  <c r="C29" i="16"/>
  <c r="D29" i="16"/>
  <c r="E29" i="16"/>
  <c r="F29" i="16"/>
  <c r="G29" i="16"/>
  <c r="H29" i="16"/>
  <c r="I29" i="16"/>
  <c r="J29" i="16"/>
  <c r="K29" i="16"/>
  <c r="L29" i="16"/>
  <c r="M29" i="16"/>
  <c r="N29" i="16"/>
  <c r="O29" i="16"/>
  <c r="P29" i="16"/>
  <c r="Q29" i="16"/>
  <c r="R29" i="16"/>
  <c r="S29" i="16"/>
  <c r="T29" i="16"/>
  <c r="U29" i="16"/>
  <c r="V29" i="16"/>
  <c r="W29" i="16"/>
  <c r="X29" i="16"/>
  <c r="Y29" i="16"/>
  <c r="Z29" i="16"/>
  <c r="AA29" i="16"/>
  <c r="AB29" i="16"/>
  <c r="AC29" i="16"/>
  <c r="AD29" i="16"/>
  <c r="AE29" i="16"/>
  <c r="AF29" i="16"/>
  <c r="AG29" i="16"/>
  <c r="AH29" i="16"/>
  <c r="AI29" i="16"/>
  <c r="AJ29" i="16"/>
  <c r="AK29" i="16"/>
  <c r="AL29" i="16"/>
  <c r="AM29" i="16"/>
  <c r="AN29" i="16"/>
  <c r="AO29" i="16"/>
  <c r="AP29" i="16"/>
  <c r="AQ29" i="16"/>
  <c r="AR29" i="16"/>
  <c r="AS29" i="16"/>
  <c r="AT29" i="16"/>
  <c r="AU29" i="16"/>
  <c r="AV29" i="16"/>
  <c r="AW29" i="16"/>
  <c r="AX29" i="16"/>
  <c r="AY29" i="16"/>
  <c r="AZ29" i="16"/>
  <c r="BA29" i="16"/>
  <c r="BB29" i="16"/>
  <c r="BC29" i="16"/>
  <c r="BD29" i="16"/>
  <c r="BE29" i="16"/>
  <c r="BF29" i="16"/>
  <c r="BG29" i="16"/>
  <c r="BH29" i="16"/>
  <c r="BI29" i="16"/>
  <c r="BJ29" i="16"/>
  <c r="BK29" i="16"/>
  <c r="BL29" i="16"/>
  <c r="BM29" i="16"/>
  <c r="BN29" i="16"/>
  <c r="BO29" i="16"/>
  <c r="BP29" i="16"/>
  <c r="BQ29" i="16"/>
  <c r="BR29" i="16"/>
  <c r="BS29" i="16"/>
  <c r="BT29" i="16"/>
  <c r="BU29" i="16"/>
  <c r="BV29" i="16"/>
  <c r="BW29" i="16"/>
  <c r="BX29" i="16"/>
  <c r="BY29" i="16"/>
  <c r="BZ29" i="16"/>
  <c r="CA29" i="16"/>
  <c r="CB29" i="16"/>
  <c r="CC29" i="16"/>
  <c r="CD29" i="16"/>
  <c r="CE29" i="16"/>
  <c r="CF29" i="16"/>
  <c r="CG29" i="16"/>
  <c r="CH29" i="16"/>
  <c r="CI29" i="16"/>
  <c r="CJ29" i="16"/>
  <c r="CK29" i="16"/>
  <c r="CL29" i="16"/>
  <c r="CM29" i="16"/>
  <c r="CN29" i="16"/>
  <c r="CO29" i="16"/>
  <c r="CP29" i="16"/>
  <c r="CQ29" i="16"/>
  <c r="CR29" i="16"/>
  <c r="CS29" i="16"/>
  <c r="CT29" i="16"/>
  <c r="CU29" i="16"/>
  <c r="CV29" i="16"/>
  <c r="CW29" i="16"/>
  <c r="CX29" i="16"/>
  <c r="CY29" i="16"/>
  <c r="CZ29" i="16"/>
  <c r="DA29" i="16"/>
  <c r="DB29" i="16"/>
  <c r="DC29" i="16"/>
  <c r="DD29" i="16"/>
  <c r="DE29" i="16"/>
  <c r="DF29" i="16"/>
  <c r="DG29" i="16"/>
  <c r="DH29" i="16"/>
  <c r="DI29" i="16"/>
  <c r="DJ29" i="16"/>
  <c r="DK29" i="16"/>
  <c r="DL29" i="16"/>
  <c r="DM29" i="16"/>
  <c r="DN29" i="16"/>
  <c r="DO29" i="16"/>
  <c r="DP29" i="16"/>
  <c r="DQ29" i="16"/>
  <c r="DR29" i="16"/>
  <c r="B30" i="16"/>
  <c r="C30" i="16"/>
  <c r="D30" i="16"/>
  <c r="E30" i="16"/>
  <c r="F30" i="16"/>
  <c r="G30" i="16"/>
  <c r="H30" i="16"/>
  <c r="I30" i="16"/>
  <c r="J30" i="16"/>
  <c r="K30" i="16"/>
  <c r="L30" i="16"/>
  <c r="M30" i="16"/>
  <c r="N30" i="16"/>
  <c r="O30" i="16"/>
  <c r="P30" i="16"/>
  <c r="Q30" i="16"/>
  <c r="R30" i="16"/>
  <c r="S30" i="16"/>
  <c r="T30" i="16"/>
  <c r="U30" i="16"/>
  <c r="V30" i="16"/>
  <c r="W30" i="16"/>
  <c r="X30" i="16"/>
  <c r="Y30" i="16"/>
  <c r="Z30" i="16"/>
  <c r="AA30" i="16"/>
  <c r="AB30" i="16"/>
  <c r="AC30" i="16"/>
  <c r="AD30" i="16"/>
  <c r="AE30" i="16"/>
  <c r="AF30" i="16"/>
  <c r="AG30" i="16"/>
  <c r="AH30" i="16"/>
  <c r="AI30" i="16"/>
  <c r="AJ30" i="16"/>
  <c r="AK30" i="16"/>
  <c r="AL30" i="16"/>
  <c r="AM30" i="16"/>
  <c r="AN30" i="16"/>
  <c r="AO30" i="16"/>
  <c r="AP30" i="16"/>
  <c r="AQ30" i="16"/>
  <c r="AR30" i="16"/>
  <c r="AS30" i="16"/>
  <c r="AT30" i="16"/>
  <c r="AU30" i="16"/>
  <c r="AV30" i="16"/>
  <c r="AW30" i="16"/>
  <c r="AX30" i="16"/>
  <c r="AY30" i="16"/>
  <c r="AZ30" i="16"/>
  <c r="BA30" i="16"/>
  <c r="BB30" i="16"/>
  <c r="BC30" i="16"/>
  <c r="BD30" i="16"/>
  <c r="BE30" i="16"/>
  <c r="BF30" i="16"/>
  <c r="BG30" i="16"/>
  <c r="BH30" i="16"/>
  <c r="BI30" i="16"/>
  <c r="BJ30" i="16"/>
  <c r="BK30" i="16"/>
  <c r="BL30" i="16"/>
  <c r="BM30" i="16"/>
  <c r="BN30" i="16"/>
  <c r="BO30" i="16"/>
  <c r="BP30" i="16"/>
  <c r="BQ30" i="16"/>
  <c r="BR30" i="16"/>
  <c r="BS30" i="16"/>
  <c r="BT30" i="16"/>
  <c r="BU30" i="16"/>
  <c r="BV30" i="16"/>
  <c r="BW30" i="16"/>
  <c r="BX30" i="16"/>
  <c r="BY30" i="16"/>
  <c r="BZ30" i="16"/>
  <c r="CA30" i="16"/>
  <c r="CB30" i="16"/>
  <c r="CC30" i="16"/>
  <c r="CD30" i="16"/>
  <c r="CE30" i="16"/>
  <c r="CF30" i="16"/>
  <c r="CG30" i="16"/>
  <c r="CH30" i="16"/>
  <c r="CI30" i="16"/>
  <c r="CJ30" i="16"/>
  <c r="CK30" i="16"/>
  <c r="CL30" i="16"/>
  <c r="CM30" i="16"/>
  <c r="CN30" i="16"/>
  <c r="CO30" i="16"/>
  <c r="CP30" i="16"/>
  <c r="CQ30" i="16"/>
  <c r="CR30" i="16"/>
  <c r="CS30" i="16"/>
  <c r="CT30" i="16"/>
  <c r="CU30" i="16"/>
  <c r="CV30" i="16"/>
  <c r="CW30" i="16"/>
  <c r="CX30" i="16"/>
  <c r="CY30" i="16"/>
  <c r="CZ30" i="16"/>
  <c r="DA30" i="16"/>
  <c r="DB30" i="16"/>
  <c r="DC30" i="16"/>
  <c r="DD30" i="16"/>
  <c r="DE30" i="16"/>
  <c r="DF30" i="16"/>
  <c r="DG30" i="16"/>
  <c r="DH30" i="16"/>
  <c r="DI30" i="16"/>
  <c r="DJ30" i="16"/>
  <c r="DK30" i="16"/>
  <c r="DL30" i="16"/>
  <c r="DM30" i="16"/>
  <c r="DN30" i="16"/>
  <c r="DO30" i="16"/>
  <c r="DP30" i="16"/>
  <c r="DQ30" i="16"/>
  <c r="DR30" i="16"/>
  <c r="B31" i="16"/>
  <c r="C31" i="16"/>
  <c r="D31" i="16"/>
  <c r="E31" i="16"/>
  <c r="F31" i="16"/>
  <c r="G31" i="16"/>
  <c r="H31" i="16"/>
  <c r="I31" i="16"/>
  <c r="J31" i="16"/>
  <c r="K31" i="16"/>
  <c r="L31" i="16"/>
  <c r="M31" i="16"/>
  <c r="N31" i="16"/>
  <c r="O31" i="16"/>
  <c r="P31" i="16"/>
  <c r="Q31" i="16"/>
  <c r="R31" i="16"/>
  <c r="S31" i="16"/>
  <c r="T31" i="16"/>
  <c r="U31" i="16"/>
  <c r="V31" i="16"/>
  <c r="W31" i="16"/>
  <c r="X31" i="16"/>
  <c r="Y31" i="16"/>
  <c r="Z31" i="16"/>
  <c r="AA31" i="16"/>
  <c r="AB31" i="16"/>
  <c r="AC31" i="16"/>
  <c r="AD31" i="16"/>
  <c r="AE31" i="16"/>
  <c r="AF31" i="16"/>
  <c r="AG31" i="16"/>
  <c r="AH31" i="16"/>
  <c r="AI31" i="16"/>
  <c r="AJ31" i="16"/>
  <c r="AK31" i="16"/>
  <c r="AL31" i="16"/>
  <c r="AM31" i="16"/>
  <c r="AN31" i="16"/>
  <c r="AO31" i="16"/>
  <c r="AP31" i="16"/>
  <c r="AQ31" i="16"/>
  <c r="AR31" i="16"/>
  <c r="AS31" i="16"/>
  <c r="AT31" i="16"/>
  <c r="AU31" i="16"/>
  <c r="AV31" i="16"/>
  <c r="AW31" i="16"/>
  <c r="AX31" i="16"/>
  <c r="AY31" i="16"/>
  <c r="AZ31" i="16"/>
  <c r="BA31" i="16"/>
  <c r="BB31" i="16"/>
  <c r="BC31" i="16"/>
  <c r="BD31" i="16"/>
  <c r="BE31" i="16"/>
  <c r="BF31" i="16"/>
  <c r="BG31" i="16"/>
  <c r="BH31" i="16"/>
  <c r="BI31" i="16"/>
  <c r="BJ31" i="16"/>
  <c r="BK31" i="16"/>
  <c r="BL31" i="16"/>
  <c r="BM31" i="16"/>
  <c r="BN31" i="16"/>
  <c r="BO31" i="16"/>
  <c r="BP31" i="16"/>
  <c r="BQ31" i="16"/>
  <c r="BR31" i="16"/>
  <c r="BS31" i="16"/>
  <c r="BT31" i="16"/>
  <c r="BU31" i="16"/>
  <c r="BV31" i="16"/>
  <c r="BW31" i="16"/>
  <c r="BX31" i="16"/>
  <c r="BY31" i="16"/>
  <c r="BZ31" i="16"/>
  <c r="CA31" i="16"/>
  <c r="CB31" i="16"/>
  <c r="CC31" i="16"/>
  <c r="CD31" i="16"/>
  <c r="CE31" i="16"/>
  <c r="CF31" i="16"/>
  <c r="CG31" i="16"/>
  <c r="CH31" i="16"/>
  <c r="CI31" i="16"/>
  <c r="CJ31" i="16"/>
  <c r="CK31" i="16"/>
  <c r="CL31" i="16"/>
  <c r="CM31" i="16"/>
  <c r="CN31" i="16"/>
  <c r="CO31" i="16"/>
  <c r="CP31" i="16"/>
  <c r="CQ31" i="16"/>
  <c r="CR31" i="16"/>
  <c r="CS31" i="16"/>
  <c r="CT31" i="16"/>
  <c r="CU31" i="16"/>
  <c r="CV31" i="16"/>
  <c r="CW31" i="16"/>
  <c r="CX31" i="16"/>
  <c r="CY31" i="16"/>
  <c r="CZ31" i="16"/>
  <c r="DA31" i="16"/>
  <c r="DB31" i="16"/>
  <c r="DC31" i="16"/>
  <c r="DD31" i="16"/>
  <c r="DE31" i="16"/>
  <c r="DF31" i="16"/>
  <c r="DG31" i="16"/>
  <c r="DH31" i="16"/>
  <c r="DI31" i="16"/>
  <c r="DJ31" i="16"/>
  <c r="DK31" i="16"/>
  <c r="DL31" i="16"/>
  <c r="DM31" i="16"/>
  <c r="DN31" i="16"/>
  <c r="DO31" i="16"/>
  <c r="DP31" i="16"/>
  <c r="DQ31" i="16"/>
  <c r="DR31" i="16"/>
  <c r="G6" i="13"/>
  <c r="G14" i="13" s="1"/>
  <c r="P6" i="13"/>
  <c r="S6" i="13"/>
  <c r="T6" i="13"/>
  <c r="AA6" i="13"/>
  <c r="AA14" i="13" s="1"/>
  <c r="AB6" i="13"/>
  <c r="AT6" i="13"/>
  <c r="AT14" i="13" s="1"/>
  <c r="AY6" i="13"/>
  <c r="AZ6" i="13"/>
  <c r="AZ14" i="13" s="1"/>
  <c r="BE6" i="13"/>
  <c r="BH6" i="13"/>
  <c r="BH14" i="13" s="1"/>
  <c r="BQ6" i="13"/>
  <c r="BV6" i="13"/>
  <c r="BV14" i="13" s="1"/>
  <c r="CI6" i="13"/>
  <c r="CN6" i="13"/>
  <c r="CN14" i="13" s="1"/>
  <c r="DL6" i="13"/>
  <c r="DS6" i="13"/>
  <c r="DS14" i="13" s="1"/>
  <c r="B14" i="13"/>
  <c r="C14" i="13"/>
  <c r="D14" i="13"/>
  <c r="E14" i="13"/>
  <c r="F14" i="13"/>
  <c r="H14" i="13"/>
  <c r="I14" i="13"/>
  <c r="J14" i="13"/>
  <c r="K14" i="13"/>
  <c r="L14" i="13"/>
  <c r="M14" i="13"/>
  <c r="N14" i="13"/>
  <c r="O14" i="13"/>
  <c r="P14" i="13"/>
  <c r="Q14" i="13"/>
  <c r="R14" i="13"/>
  <c r="S14" i="13"/>
  <c r="T14" i="13"/>
  <c r="U14" i="13"/>
  <c r="V14" i="13"/>
  <c r="W14" i="13"/>
  <c r="X14" i="13"/>
  <c r="Y14" i="13"/>
  <c r="Z14" i="13"/>
  <c r="AB14" i="13"/>
  <c r="AC14" i="13"/>
  <c r="AD14" i="13"/>
  <c r="AE14" i="13"/>
  <c r="AF14" i="13"/>
  <c r="AG14" i="13"/>
  <c r="AH14" i="13"/>
  <c r="AI14" i="13"/>
  <c r="AJ14" i="13"/>
  <c r="AK14" i="13"/>
  <c r="AL14" i="13"/>
  <c r="AM14" i="13"/>
  <c r="AN14" i="13"/>
  <c r="AO14" i="13"/>
  <c r="AP14" i="13"/>
  <c r="AQ14" i="13"/>
  <c r="AR14" i="13"/>
  <c r="AS14" i="13"/>
  <c r="AU14" i="13"/>
  <c r="AV14" i="13"/>
  <c r="AW14" i="13"/>
  <c r="AX14" i="13"/>
  <c r="AY14" i="13"/>
  <c r="BA14" i="13"/>
  <c r="BB14" i="13"/>
  <c r="BC14" i="13"/>
  <c r="BD14" i="13"/>
  <c r="BE14" i="13"/>
  <c r="BF14" i="13"/>
  <c r="BG14" i="13"/>
  <c r="BI14" i="13"/>
  <c r="BJ14" i="13"/>
  <c r="BK14" i="13"/>
  <c r="BL14" i="13"/>
  <c r="BM14" i="13"/>
  <c r="BN14" i="13"/>
  <c r="BO14" i="13"/>
  <c r="BP14" i="13"/>
  <c r="BQ14" i="13"/>
  <c r="BR14" i="13"/>
  <c r="BS14" i="13"/>
  <c r="BT14" i="13"/>
  <c r="BU14" i="13"/>
  <c r="BW14" i="13"/>
  <c r="BX14" i="13"/>
  <c r="BY14" i="13"/>
  <c r="BZ14" i="13"/>
  <c r="CA14" i="13"/>
  <c r="CB14" i="13"/>
  <c r="CC14" i="13"/>
  <c r="CD14" i="13"/>
  <c r="CE14" i="13"/>
  <c r="CF14" i="13"/>
  <c r="CG14" i="13"/>
  <c r="CH14" i="13"/>
  <c r="CI14" i="13"/>
  <c r="CJ14" i="13"/>
  <c r="CK14" i="13"/>
  <c r="CL14" i="13"/>
  <c r="CM14" i="13"/>
  <c r="CO14" i="13"/>
  <c r="CP14" i="13"/>
  <c r="CQ14" i="13"/>
  <c r="CR14" i="13"/>
  <c r="CS14" i="13"/>
  <c r="CT14" i="13"/>
  <c r="CU14" i="13"/>
  <c r="CV14" i="13"/>
  <c r="CW14" i="13"/>
  <c r="CX14" i="13"/>
  <c r="CY14" i="13"/>
  <c r="CZ14" i="13"/>
  <c r="DA14" i="13"/>
  <c r="DB14" i="13"/>
  <c r="DC14" i="13"/>
  <c r="DD14" i="13"/>
  <c r="DE14" i="13"/>
  <c r="DF14" i="13"/>
  <c r="DG14" i="13"/>
  <c r="DH14" i="13"/>
  <c r="DI14" i="13"/>
  <c r="DJ14" i="13"/>
  <c r="DK14" i="13"/>
  <c r="DL14" i="13"/>
  <c r="DM14" i="13"/>
  <c r="DN14" i="13"/>
  <c r="DO14" i="13"/>
  <c r="DP14" i="13"/>
  <c r="DQ14" i="13"/>
  <c r="DR14" i="13"/>
  <c r="B15" i="13"/>
  <c r="C15" i="13"/>
  <c r="D15" i="13"/>
  <c r="E15" i="13"/>
  <c r="F15" i="13"/>
  <c r="G15" i="13"/>
  <c r="H15" i="13"/>
  <c r="I15" i="13"/>
  <c r="J15" i="13"/>
  <c r="K15" i="13"/>
  <c r="L15" i="13"/>
  <c r="M15" i="13"/>
  <c r="N15" i="13"/>
  <c r="O15" i="13"/>
  <c r="P15" i="13"/>
  <c r="Q15" i="13"/>
  <c r="R15" i="13"/>
  <c r="S15" i="13"/>
  <c r="T15" i="13"/>
  <c r="U15" i="13"/>
  <c r="V15" i="13"/>
  <c r="W15" i="13"/>
  <c r="X15" i="13"/>
  <c r="Y15" i="13"/>
  <c r="Z15" i="13"/>
  <c r="AA15" i="13"/>
  <c r="AB15" i="13"/>
  <c r="AC15" i="13"/>
  <c r="AD15" i="13"/>
  <c r="AE15" i="13"/>
  <c r="AF15" i="13"/>
  <c r="AG15" i="13"/>
  <c r="AH15" i="13"/>
  <c r="AI15" i="13"/>
  <c r="AJ15" i="13"/>
  <c r="AK15" i="13"/>
  <c r="AL15" i="13"/>
  <c r="AM15" i="13"/>
  <c r="AN15" i="13"/>
  <c r="AO15" i="13"/>
  <c r="AP15" i="13"/>
  <c r="AQ15" i="13"/>
  <c r="AR15" i="13"/>
  <c r="AS15" i="13"/>
  <c r="AT15" i="13"/>
  <c r="AU15" i="13"/>
  <c r="AV15" i="13"/>
  <c r="AW15" i="13"/>
  <c r="AX15" i="13"/>
  <c r="AY15" i="13"/>
  <c r="AZ15" i="13"/>
  <c r="BA15" i="13"/>
  <c r="BB15" i="13"/>
  <c r="BC15" i="13"/>
  <c r="BD15" i="13"/>
  <c r="BE15" i="13"/>
  <c r="BF15" i="13"/>
  <c r="BG15" i="13"/>
  <c r="BH15" i="13"/>
  <c r="BI15" i="13"/>
  <c r="BJ15" i="13"/>
  <c r="BK15" i="13"/>
  <c r="BL15" i="13"/>
  <c r="BM15" i="13"/>
  <c r="BN15" i="13"/>
  <c r="BO15" i="13"/>
  <c r="BP15" i="13"/>
  <c r="BQ15" i="13"/>
  <c r="BR15" i="13"/>
  <c r="BS15" i="13"/>
  <c r="BT15" i="13"/>
  <c r="BU15" i="13"/>
  <c r="BV15" i="13"/>
  <c r="BW15" i="13"/>
  <c r="BX15" i="13"/>
  <c r="BY15" i="13"/>
  <c r="BZ15"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CZ15" i="13"/>
  <c r="DA15" i="13"/>
  <c r="DB15" i="13"/>
  <c r="DC15" i="13"/>
  <c r="DD15" i="13"/>
  <c r="DE15" i="13"/>
  <c r="DF15" i="13"/>
  <c r="DG15" i="13"/>
  <c r="DH15" i="13"/>
  <c r="DI15" i="13"/>
  <c r="DJ15" i="13"/>
  <c r="DK15" i="13"/>
  <c r="DL15" i="13"/>
  <c r="DM15" i="13"/>
  <c r="DN15" i="13"/>
  <c r="DO15" i="13"/>
  <c r="DP15" i="13"/>
  <c r="DQ15" i="13"/>
  <c r="DR15" i="13"/>
  <c r="DS15" i="13"/>
  <c r="B16" i="13"/>
  <c r="C16" i="13"/>
  <c r="D16" i="13"/>
  <c r="E16" i="13"/>
  <c r="F16" i="13"/>
  <c r="G16" i="13"/>
  <c r="H16" i="13"/>
  <c r="I16" i="13"/>
  <c r="J16" i="13"/>
  <c r="K16" i="13"/>
  <c r="L16" i="13"/>
  <c r="M16" i="13"/>
  <c r="N16" i="13"/>
  <c r="O16" i="13"/>
  <c r="P16" i="13"/>
  <c r="Q16" i="13"/>
  <c r="R16" i="13"/>
  <c r="S16" i="13"/>
  <c r="T16" i="13"/>
  <c r="U16" i="13"/>
  <c r="V16" i="13"/>
  <c r="W16" i="13"/>
  <c r="X16" i="13"/>
  <c r="Y16" i="13"/>
  <c r="Z16" i="13"/>
  <c r="AA16" i="13"/>
  <c r="AB16" i="13"/>
  <c r="AC16" i="13"/>
  <c r="AD16" i="13"/>
  <c r="AE16" i="13"/>
  <c r="AF16" i="13"/>
  <c r="AG16" i="13"/>
  <c r="AH16" i="13"/>
  <c r="AI16" i="13"/>
  <c r="AJ16" i="13"/>
  <c r="AK16" i="13"/>
  <c r="AL16" i="13"/>
  <c r="AM16" i="13"/>
  <c r="AN16" i="13"/>
  <c r="AO16" i="13"/>
  <c r="AP16" i="13"/>
  <c r="AQ16" i="13"/>
  <c r="AR16" i="13"/>
  <c r="AS16" i="13"/>
  <c r="AT16" i="13"/>
  <c r="AU16" i="13"/>
  <c r="AV16" i="13"/>
  <c r="AW16" i="13"/>
  <c r="AX16" i="13"/>
  <c r="AY16" i="13"/>
  <c r="AZ16" i="13"/>
  <c r="BA16" i="13"/>
  <c r="BB16" i="13"/>
  <c r="BC16" i="13"/>
  <c r="BD16" i="13"/>
  <c r="BE16" i="13"/>
  <c r="BF16" i="13"/>
  <c r="BG16" i="13"/>
  <c r="BH16" i="13"/>
  <c r="BI16" i="13"/>
  <c r="BJ16" i="13"/>
  <c r="BK16" i="13"/>
  <c r="BL16" i="13"/>
  <c r="BM16" i="13"/>
  <c r="BN16" i="13"/>
  <c r="BO16" i="13"/>
  <c r="BP16" i="13"/>
  <c r="BQ16" i="13"/>
  <c r="BR16" i="13"/>
  <c r="BS16" i="13"/>
  <c r="BT16" i="13"/>
  <c r="BU16" i="13"/>
  <c r="BV16" i="13"/>
  <c r="BW16" i="13"/>
  <c r="BX16" i="13"/>
  <c r="BY16" i="13"/>
  <c r="BZ16"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CZ16" i="13"/>
  <c r="DA16" i="13"/>
  <c r="DB16" i="13"/>
  <c r="DC16" i="13"/>
  <c r="DD16" i="13"/>
  <c r="DE16" i="13"/>
  <c r="DF16" i="13"/>
  <c r="DG16" i="13"/>
  <c r="DH16" i="13"/>
  <c r="DI16" i="13"/>
  <c r="DJ16" i="13"/>
  <c r="DK16" i="13"/>
  <c r="DL16" i="13"/>
  <c r="DM16" i="13"/>
  <c r="DN16" i="13"/>
  <c r="DO16" i="13"/>
  <c r="DP16" i="13"/>
  <c r="DQ16" i="13"/>
  <c r="DR16" i="13"/>
  <c r="DS16" i="13"/>
  <c r="B17" i="13"/>
  <c r="C17" i="13"/>
  <c r="D17" i="13"/>
  <c r="E17" i="13"/>
  <c r="F17" i="13"/>
  <c r="G17" i="13"/>
  <c r="H17" i="13"/>
  <c r="I17" i="13"/>
  <c r="J17" i="13"/>
  <c r="K17" i="13"/>
  <c r="L17" i="13"/>
  <c r="M17" i="13"/>
  <c r="N17" i="13"/>
  <c r="O17" i="13"/>
  <c r="P17" i="13"/>
  <c r="Q17" i="13"/>
  <c r="R17" i="13"/>
  <c r="S17" i="13"/>
  <c r="T17" i="13"/>
  <c r="U17" i="13"/>
  <c r="V17" i="13"/>
  <c r="W17" i="13"/>
  <c r="X17" i="13"/>
  <c r="Y17" i="13"/>
  <c r="Z17" i="13"/>
  <c r="AA17" i="13"/>
  <c r="AB17" i="13"/>
  <c r="AC17" i="13"/>
  <c r="AD17" i="13"/>
  <c r="AE17" i="13"/>
  <c r="AF17" i="13"/>
  <c r="AG17" i="13"/>
  <c r="AH17" i="13"/>
  <c r="AI17" i="13"/>
  <c r="AJ17" i="13"/>
  <c r="AK17" i="13"/>
  <c r="AL17" i="13"/>
  <c r="AM17" i="13"/>
  <c r="AN17" i="13"/>
  <c r="AO17" i="13"/>
  <c r="AP17" i="13"/>
  <c r="AQ17" i="13"/>
  <c r="AR17" i="13"/>
  <c r="AS17" i="13"/>
  <c r="AT17" i="13"/>
  <c r="AU17" i="13"/>
  <c r="AV17" i="13"/>
  <c r="AW17" i="13"/>
  <c r="AX17" i="13"/>
  <c r="AY17" i="13"/>
  <c r="AZ17" i="13"/>
  <c r="BA17" i="13"/>
  <c r="BB17" i="13"/>
  <c r="BC17" i="13"/>
  <c r="BD17" i="13"/>
  <c r="BE17" i="13"/>
  <c r="BF17" i="13"/>
  <c r="BG17" i="13"/>
  <c r="BH17" i="13"/>
  <c r="BI17" i="13"/>
  <c r="BJ17" i="13"/>
  <c r="BK17" i="13"/>
  <c r="BL17" i="13"/>
  <c r="BM17" i="13"/>
  <c r="BN17" i="13"/>
  <c r="BO17" i="13"/>
  <c r="BP17" i="13"/>
  <c r="BQ17" i="13"/>
  <c r="BR17" i="13"/>
  <c r="BS17" i="13"/>
  <c r="BT17" i="13"/>
  <c r="BU17" i="13"/>
  <c r="BV17" i="13"/>
  <c r="BW17" i="13"/>
  <c r="BX17" i="13"/>
  <c r="BY17" i="13"/>
  <c r="BZ17"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CZ17" i="13"/>
  <c r="DA17" i="13"/>
  <c r="DB17" i="13"/>
  <c r="DC17" i="13"/>
  <c r="DD17" i="13"/>
  <c r="DE17" i="13"/>
  <c r="DF17" i="13"/>
  <c r="DG17" i="13"/>
  <c r="DH17" i="13"/>
  <c r="DI17" i="13"/>
  <c r="DJ17" i="13"/>
  <c r="DK17" i="13"/>
  <c r="DL17" i="13"/>
  <c r="DM17" i="13"/>
  <c r="DN17" i="13"/>
  <c r="DO17" i="13"/>
  <c r="DP17" i="13"/>
  <c r="DQ17" i="13"/>
  <c r="DR17" i="13"/>
  <c r="DS17" i="13"/>
  <c r="B18" i="13"/>
  <c r="C18" i="13"/>
  <c r="D18" i="13"/>
  <c r="E18" i="13"/>
  <c r="F18" i="13"/>
  <c r="G18" i="13"/>
  <c r="H18" i="13"/>
  <c r="I18" i="13"/>
  <c r="J18" i="13"/>
  <c r="K18" i="13"/>
  <c r="L18" i="13"/>
  <c r="M18" i="13"/>
  <c r="N18" i="13"/>
  <c r="O18" i="13"/>
  <c r="P18" i="13"/>
  <c r="Q18" i="13"/>
  <c r="R18" i="13"/>
  <c r="S18" i="13"/>
  <c r="T18" i="13"/>
  <c r="U18" i="13"/>
  <c r="V18" i="13"/>
  <c r="W18" i="13"/>
  <c r="X18" i="13"/>
  <c r="Y18" i="13"/>
  <c r="Z18" i="13"/>
  <c r="AA18" i="13"/>
  <c r="AB18" i="13"/>
  <c r="AC18" i="13"/>
  <c r="AD18" i="13"/>
  <c r="AE18" i="13"/>
  <c r="AF18" i="13"/>
  <c r="AG18" i="13"/>
  <c r="AH18" i="13"/>
  <c r="AI18" i="13"/>
  <c r="AJ18" i="13"/>
  <c r="AK18" i="13"/>
  <c r="AL18" i="13"/>
  <c r="AM18" i="13"/>
  <c r="AN18" i="13"/>
  <c r="AO18" i="13"/>
  <c r="AP18" i="13"/>
  <c r="AQ18" i="13"/>
  <c r="AR18" i="13"/>
  <c r="AS18" i="13"/>
  <c r="AT18" i="13"/>
  <c r="AU18" i="13"/>
  <c r="AV18" i="13"/>
  <c r="AW18" i="13"/>
  <c r="AX18" i="13"/>
  <c r="AY18" i="13"/>
  <c r="AZ18" i="13"/>
  <c r="BA18" i="13"/>
  <c r="BB18" i="13"/>
  <c r="BC18" i="13"/>
  <c r="BD18" i="13"/>
  <c r="BE18" i="13"/>
  <c r="BF18" i="13"/>
  <c r="BG18" i="13"/>
  <c r="BH18" i="13"/>
  <c r="BI18" i="13"/>
  <c r="BJ18" i="13"/>
  <c r="BK18" i="13"/>
  <c r="BL18" i="13"/>
  <c r="BM18" i="13"/>
  <c r="BN18" i="13"/>
  <c r="BO18" i="13"/>
  <c r="BP18" i="13"/>
  <c r="BQ18" i="13"/>
  <c r="BR18" i="13"/>
  <c r="BS18" i="13"/>
  <c r="BT18" i="13"/>
  <c r="BU18" i="13"/>
  <c r="BV18" i="13"/>
  <c r="BW18" i="13"/>
  <c r="BX18" i="13"/>
  <c r="BY18" i="13"/>
  <c r="BZ18"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CZ18" i="13"/>
  <c r="DA18" i="13"/>
  <c r="DB18" i="13"/>
  <c r="DC18" i="13"/>
  <c r="DD18" i="13"/>
  <c r="DE18" i="13"/>
  <c r="DF18" i="13"/>
  <c r="DG18" i="13"/>
  <c r="DH18" i="13"/>
  <c r="DI18" i="13"/>
  <c r="DJ18" i="13"/>
  <c r="DK18" i="13"/>
  <c r="DL18" i="13"/>
  <c r="DM18" i="13"/>
  <c r="DN18" i="13"/>
  <c r="DO18" i="13"/>
  <c r="DP18" i="13"/>
  <c r="DQ18" i="13"/>
  <c r="DR18" i="13"/>
  <c r="DS18" i="13"/>
  <c r="B8" i="12" l="1" a="1"/>
  <c r="B8" i="12" s="1"/>
  <c r="DD9" i="12"/>
  <c r="J9" i="12"/>
  <c r="BR9" i="12"/>
  <c r="BW9" i="12"/>
  <c r="DR9" i="12"/>
  <c r="B9" i="12"/>
  <c r="AD9" i="12"/>
  <c r="BH9" i="12"/>
  <c r="BX9" i="12"/>
  <c r="DM9" i="12"/>
  <c r="T9" i="12"/>
  <c r="AN9" i="12"/>
  <c r="AX9" i="12"/>
  <c r="BN9" i="12"/>
  <c r="BS9" i="12"/>
  <c r="DN9" i="12"/>
  <c r="AG9" i="12"/>
  <c r="AC9" i="12"/>
  <c r="AH9" i="12"/>
  <c r="AB9" i="12"/>
  <c r="AT9" i="12"/>
  <c r="BQ9" i="12"/>
  <c r="DB9" i="12"/>
  <c r="DI9" i="12"/>
  <c r="DQ9" i="12"/>
  <c r="BD9" i="12"/>
  <c r="AY9" i="12"/>
  <c r="Q9" i="12"/>
  <c r="BJ9" i="12"/>
  <c r="BK9" i="12"/>
  <c r="G9" i="12"/>
  <c r="H11" i="1" a="1"/>
  <c r="H11" i="1" s="1"/>
  <c r="I11" i="1" a="1"/>
  <c r="I11" i="1" s="1"/>
  <c r="H12" i="1" a="1"/>
  <c r="H12" i="1" s="1"/>
  <c r="I12" i="1" a="1"/>
  <c r="I12" i="1" s="1"/>
  <c r="H14" i="1" a="1"/>
  <c r="H14" i="1" s="1"/>
  <c r="I14" i="1" a="1"/>
  <c r="I14" i="1" s="1"/>
  <c r="H15" i="1" a="1"/>
  <c r="H15" i="1" s="1"/>
  <c r="I15" i="1" a="1"/>
  <c r="I15" i="1" s="1"/>
  <c r="H17" i="1" a="1"/>
  <c r="H17" i="1" s="1"/>
  <c r="I17" i="1" a="1"/>
  <c r="I17" i="1" s="1"/>
  <c r="H18" i="1" a="1"/>
  <c r="H18" i="1" s="1"/>
  <c r="I18" i="1" a="1"/>
  <c r="I18" i="1" s="1"/>
  <c r="H20" i="1" a="1"/>
  <c r="H20" i="1" s="1"/>
  <c r="I20" i="1" a="1"/>
  <c r="I20" i="1" s="1"/>
  <c r="H21" i="1" a="1"/>
  <c r="H21" i="1" s="1"/>
  <c r="I21" i="1" a="1"/>
  <c r="I21" i="1" s="1"/>
  <c r="H23" i="1" a="1"/>
  <c r="H23" i="1" s="1"/>
  <c r="I23" i="1" a="1"/>
  <c r="I23" i="1" s="1"/>
  <c r="H24" i="1" a="1"/>
  <c r="H24" i="1" s="1"/>
  <c r="I24" i="1" a="1"/>
  <c r="I24" i="1" s="1"/>
  <c r="H26" i="1" a="1"/>
  <c r="H26" i="1" s="1"/>
  <c r="I26" i="1" a="1"/>
  <c r="I26" i="1" s="1"/>
  <c r="H27" i="1" a="1"/>
  <c r="H27" i="1" s="1"/>
  <c r="I27" i="1" a="1"/>
  <c r="I27" i="1" s="1"/>
  <c r="H29" i="1" a="1"/>
  <c r="H29" i="1" s="1"/>
  <c r="I29" i="1" a="1"/>
  <c r="I29" i="1" s="1"/>
  <c r="H30" i="1" a="1"/>
  <c r="H30" i="1" s="1"/>
  <c r="I30" i="1" a="1"/>
  <c r="I30" i="1" s="1"/>
  <c r="H32" i="1" a="1"/>
  <c r="H32" i="1" s="1"/>
  <c r="I32" i="1" a="1"/>
  <c r="I32" i="1" s="1"/>
  <c r="H33" i="1" a="1"/>
  <c r="H33" i="1" s="1"/>
  <c r="I33" i="1" a="1"/>
  <c r="I33" i="1" s="1"/>
  <c r="H35" i="1" a="1"/>
  <c r="H35" i="1" s="1"/>
  <c r="I35" i="1" a="1"/>
  <c r="I35" i="1" s="1"/>
  <c r="H36" i="1" a="1"/>
  <c r="H36" i="1" s="1"/>
  <c r="I36" i="1" a="1"/>
  <c r="I36" i="1" s="1"/>
  <c r="H38" i="1" a="1"/>
  <c r="H38" i="1" s="1"/>
  <c r="I38" i="1" a="1"/>
  <c r="I38" i="1" s="1"/>
  <c r="H39" i="1" a="1"/>
  <c r="H39" i="1" s="1"/>
  <c r="I39" i="1" a="1"/>
  <c r="I39" i="1" s="1"/>
  <c r="H41" i="1" a="1"/>
  <c r="H41" i="1" s="1"/>
  <c r="I41" i="1" a="1"/>
  <c r="I41" i="1" s="1"/>
  <c r="H42" i="1" a="1"/>
  <c r="H42" i="1" s="1"/>
  <c r="I42" i="1" a="1"/>
  <c r="I42" i="1" s="1"/>
  <c r="H44" i="1" a="1"/>
  <c r="H44" i="1" s="1"/>
  <c r="I44" i="1" a="1"/>
  <c r="I44" i="1" s="1"/>
  <c r="H45" i="1" a="1"/>
  <c r="H45" i="1" s="1"/>
  <c r="I45" i="1" a="1"/>
  <c r="I45" i="1" s="1"/>
  <c r="H47" i="1" a="1"/>
  <c r="H47" i="1" s="1"/>
  <c r="I47" i="1" a="1"/>
  <c r="I47" i="1" s="1"/>
  <c r="H48" i="1" a="1"/>
  <c r="H48" i="1" s="1"/>
  <c r="I48" i="1" a="1"/>
  <c r="I48" i="1" s="1"/>
  <c r="H50" i="1" a="1"/>
  <c r="H50" i="1" s="1"/>
  <c r="I50" i="1" a="1"/>
  <c r="I50" i="1" s="1"/>
  <c r="H51" i="1" a="1"/>
  <c r="H51" i="1" s="1"/>
  <c r="I51" i="1" a="1"/>
  <c r="I51" i="1" s="1"/>
  <c r="H53" i="1" a="1"/>
  <c r="H53" i="1" s="1"/>
  <c r="I53" i="1" a="1"/>
  <c r="I53" i="1" s="1"/>
  <c r="H54" i="1" a="1"/>
  <c r="H54" i="1" s="1"/>
  <c r="I54" i="1" a="1"/>
  <c r="I54" i="1" s="1"/>
  <c r="H56" i="1" a="1"/>
  <c r="H56" i="1" s="1"/>
  <c r="I56" i="1" a="1"/>
  <c r="I56" i="1" s="1"/>
  <c r="H57" i="1" a="1"/>
  <c r="H57" i="1" s="1"/>
  <c r="I57" i="1" a="1"/>
  <c r="I57" i="1" s="1"/>
  <c r="H59" i="1" a="1"/>
  <c r="H59" i="1" s="1"/>
  <c r="I59" i="1" a="1"/>
  <c r="I59" i="1" s="1"/>
  <c r="H60" i="1" a="1"/>
  <c r="H60" i="1" s="1"/>
  <c r="I60" i="1" a="1"/>
  <c r="I60" i="1" s="1"/>
  <c r="H62" i="1" a="1"/>
  <c r="H62" i="1" s="1"/>
  <c r="I62" i="1" a="1"/>
  <c r="I62" i="1" s="1"/>
  <c r="C9" i="1"/>
  <c r="M42" i="1"/>
  <c r="M43" i="1"/>
  <c r="M44" i="1"/>
  <c r="M45" i="1"/>
  <c r="M46" i="1"/>
  <c r="M47" i="1"/>
  <c r="M48" i="1"/>
  <c r="M49" i="1"/>
  <c r="M50" i="1"/>
  <c r="M51" i="1"/>
  <c r="M52" i="1"/>
  <c r="M53" i="1"/>
  <c r="M54" i="1"/>
  <c r="M55" i="1"/>
  <c r="M56" i="1"/>
  <c r="M57" i="1"/>
  <c r="M58" i="1"/>
  <c r="M59" i="1"/>
  <c r="M60" i="1"/>
  <c r="M61" i="1"/>
  <c r="M62" i="1"/>
  <c r="C20" i="18" l="1"/>
  <c r="G20" i="18"/>
  <c r="K20" i="18"/>
  <c r="O20" i="18"/>
  <c r="S20" i="18"/>
  <c r="W20" i="18"/>
  <c r="AA20" i="18"/>
  <c r="AE20" i="18"/>
  <c r="AI20" i="18"/>
  <c r="AM20" i="18"/>
  <c r="AQ20" i="18"/>
  <c r="AU20" i="18"/>
  <c r="AY20" i="18"/>
  <c r="BC20" i="18"/>
  <c r="BG20" i="18"/>
  <c r="BK20" i="18"/>
  <c r="BO20" i="18"/>
  <c r="BS20" i="18"/>
  <c r="BW20" i="18"/>
  <c r="CA20" i="18"/>
  <c r="CE20" i="18"/>
  <c r="CI20" i="18"/>
  <c r="CM20" i="18"/>
  <c r="CQ20" i="18"/>
  <c r="CU20" i="18"/>
  <c r="CY20" i="18"/>
  <c r="DC20" i="18"/>
  <c r="DG20" i="18"/>
  <c r="DK20" i="18"/>
  <c r="DO20" i="18"/>
  <c r="DS20" i="18"/>
  <c r="D20" i="18"/>
  <c r="H20" i="18"/>
  <c r="L20" i="18"/>
  <c r="P20" i="18"/>
  <c r="T20" i="18"/>
  <c r="X20" i="18"/>
  <c r="AB20" i="18"/>
  <c r="AF20" i="18"/>
  <c r="AJ20" i="18"/>
  <c r="AN20" i="18"/>
  <c r="AR20" i="18"/>
  <c r="AV20" i="18"/>
  <c r="AZ20" i="18"/>
  <c r="BD20" i="18"/>
  <c r="BH20" i="18"/>
  <c r="BL20" i="18"/>
  <c r="BP20" i="18"/>
  <c r="BT20" i="18"/>
  <c r="BX20" i="18"/>
  <c r="CB20" i="18"/>
  <c r="CF20" i="18"/>
  <c r="CJ20" i="18"/>
  <c r="CN20" i="18"/>
  <c r="CR20" i="18"/>
  <c r="CV20" i="18"/>
  <c r="CZ20" i="18"/>
  <c r="DD20" i="18"/>
  <c r="DH20" i="18"/>
  <c r="DL20" i="18"/>
  <c r="DP20" i="18"/>
  <c r="DT20" i="18"/>
  <c r="E20" i="18"/>
  <c r="I20" i="18"/>
  <c r="M20" i="18"/>
  <c r="Q20" i="18"/>
  <c r="U20" i="18"/>
  <c r="Y20" i="18"/>
  <c r="AC20" i="18"/>
  <c r="AG20" i="18"/>
  <c r="AK20" i="18"/>
  <c r="AO20" i="18"/>
  <c r="AS20" i="18"/>
  <c r="AW20" i="18"/>
  <c r="BA20" i="18"/>
  <c r="BE20" i="18"/>
  <c r="BI20" i="18"/>
  <c r="BM20" i="18"/>
  <c r="BQ20" i="18"/>
  <c r="BU20" i="18"/>
  <c r="BY20" i="18"/>
  <c r="CC20" i="18"/>
  <c r="CG20" i="18"/>
  <c r="CK20" i="18"/>
  <c r="CO20" i="18"/>
  <c r="CS20" i="18"/>
  <c r="CW20" i="18"/>
  <c r="DA20" i="18"/>
  <c r="DE20" i="18"/>
  <c r="DI20" i="18"/>
  <c r="DM20" i="18"/>
  <c r="DQ20" i="18"/>
  <c r="N20" i="18"/>
  <c r="AD20" i="18"/>
  <c r="AT20" i="18"/>
  <c r="BJ20" i="18"/>
  <c r="BZ20" i="18"/>
  <c r="CP20" i="18"/>
  <c r="DF20" i="18"/>
  <c r="F20" i="18"/>
  <c r="V20" i="18"/>
  <c r="AL20" i="18"/>
  <c r="BB20" i="18"/>
  <c r="BR20" i="18"/>
  <c r="CH20" i="18"/>
  <c r="CX20" i="18"/>
  <c r="DN20" i="18"/>
  <c r="R20" i="18"/>
  <c r="AX20" i="18"/>
  <c r="CD20" i="18"/>
  <c r="DJ20" i="18"/>
  <c r="BF20" i="18"/>
  <c r="CL20" i="18"/>
  <c r="DR20" i="18"/>
  <c r="AP20" i="18"/>
  <c r="DB20" i="18"/>
  <c r="Z20" i="18"/>
  <c r="BV20" i="18"/>
  <c r="AH20" i="18"/>
  <c r="BN20" i="18"/>
  <c r="CT20" i="18"/>
  <c r="J20" i="18"/>
  <c r="D18" i="19"/>
  <c r="H18" i="19"/>
  <c r="L18" i="19"/>
  <c r="P18" i="19"/>
  <c r="T18" i="19"/>
  <c r="X18" i="19"/>
  <c r="AB18" i="19"/>
  <c r="AF18" i="19"/>
  <c r="AJ18" i="19"/>
  <c r="AN18" i="19"/>
  <c r="AR18" i="19"/>
  <c r="AV18" i="19"/>
  <c r="AZ18" i="19"/>
  <c r="BD18" i="19"/>
  <c r="BH18" i="19"/>
  <c r="BL18" i="19"/>
  <c r="BP18" i="19"/>
  <c r="BT18" i="19"/>
  <c r="BX18" i="19"/>
  <c r="CB18" i="19"/>
  <c r="CF18" i="19"/>
  <c r="CJ18" i="19"/>
  <c r="CN18" i="19"/>
  <c r="CR18" i="19"/>
  <c r="CV18" i="19"/>
  <c r="CZ18" i="19"/>
  <c r="DD18" i="19"/>
  <c r="DH18" i="19"/>
  <c r="DL18" i="19"/>
  <c r="DP18" i="19"/>
  <c r="DT18" i="19"/>
  <c r="E18" i="19"/>
  <c r="I18" i="19"/>
  <c r="M18" i="19"/>
  <c r="Q18" i="19"/>
  <c r="U18" i="19"/>
  <c r="Y18" i="19"/>
  <c r="AC18" i="19"/>
  <c r="AG18" i="19"/>
  <c r="AK18" i="19"/>
  <c r="AO18" i="19"/>
  <c r="AS18" i="19"/>
  <c r="AW18" i="19"/>
  <c r="BA18" i="19"/>
  <c r="BE18" i="19"/>
  <c r="BI18" i="19"/>
  <c r="BM18" i="19"/>
  <c r="BQ18" i="19"/>
  <c r="BU18" i="19"/>
  <c r="BY18" i="19"/>
  <c r="CC18" i="19"/>
  <c r="CG18" i="19"/>
  <c r="CK18" i="19"/>
  <c r="CO18" i="19"/>
  <c r="CS18" i="19"/>
  <c r="CW18" i="19"/>
  <c r="DA18" i="19"/>
  <c r="DE18" i="19"/>
  <c r="DI18" i="19"/>
  <c r="DM18" i="19"/>
  <c r="DQ18" i="19"/>
  <c r="F18" i="19"/>
  <c r="J18" i="19"/>
  <c r="N18" i="19"/>
  <c r="R18" i="19"/>
  <c r="V18" i="19"/>
  <c r="Z18" i="19"/>
  <c r="AD18" i="19"/>
  <c r="AH18" i="19"/>
  <c r="AL18" i="19"/>
  <c r="AP18" i="19"/>
  <c r="AT18" i="19"/>
  <c r="AX18" i="19"/>
  <c r="BB18" i="19"/>
  <c r="BF18" i="19"/>
  <c r="BJ18" i="19"/>
  <c r="BN18" i="19"/>
  <c r="BR18" i="19"/>
  <c r="BV18" i="19"/>
  <c r="BZ18" i="19"/>
  <c r="CD18" i="19"/>
  <c r="CH18" i="19"/>
  <c r="CL18" i="19"/>
  <c r="CP18" i="19"/>
  <c r="CT18" i="19"/>
  <c r="CX18" i="19"/>
  <c r="DB18" i="19"/>
  <c r="DF18" i="19"/>
  <c r="DJ18" i="19"/>
  <c r="DN18" i="19"/>
  <c r="DR18" i="19"/>
  <c r="O18" i="19"/>
  <c r="AE18" i="19"/>
  <c r="AU18" i="19"/>
  <c r="BK18" i="19"/>
  <c r="CA18" i="19"/>
  <c r="CQ18" i="19"/>
  <c r="DG18" i="19"/>
  <c r="G18" i="19"/>
  <c r="W18" i="19"/>
  <c r="AM18" i="19"/>
  <c r="BC18" i="19"/>
  <c r="BS18" i="19"/>
  <c r="CI18" i="19"/>
  <c r="CY18" i="19"/>
  <c r="DO18" i="19"/>
  <c r="AA18" i="19"/>
  <c r="BG18" i="19"/>
  <c r="CM18" i="19"/>
  <c r="DS18" i="19"/>
  <c r="C18" i="19"/>
  <c r="BO18" i="19"/>
  <c r="CU18" i="19"/>
  <c r="S18" i="19"/>
  <c r="DK18" i="19"/>
  <c r="AI18" i="19"/>
  <c r="AY18" i="19"/>
  <c r="K18" i="19"/>
  <c r="AQ18" i="19"/>
  <c r="BW18" i="19"/>
  <c r="DC18" i="19"/>
  <c r="CE18" i="19"/>
  <c r="L40" i="1"/>
  <c r="M40" i="1"/>
  <c r="N40" i="1"/>
  <c r="O40" i="1"/>
  <c r="P40" i="1"/>
  <c r="Q40" i="1"/>
  <c r="R40" i="1"/>
  <c r="S34" i="1"/>
  <c r="T34" i="1"/>
  <c r="L41" i="1"/>
  <c r="M41" i="1"/>
  <c r="N41" i="1"/>
  <c r="O41" i="1"/>
  <c r="P41" i="1"/>
  <c r="Q41" i="1"/>
  <c r="R41" i="1"/>
  <c r="S35" i="1"/>
  <c r="T35" i="1"/>
  <c r="L42" i="1"/>
  <c r="N42" i="1"/>
  <c r="O42" i="1"/>
  <c r="P42" i="1"/>
  <c r="Q42" i="1"/>
  <c r="R42" i="1"/>
  <c r="S36" i="1"/>
  <c r="T36" i="1"/>
  <c r="L43" i="1"/>
  <c r="N43" i="1"/>
  <c r="O43" i="1"/>
  <c r="P43" i="1"/>
  <c r="Q43" i="1"/>
  <c r="R43" i="1"/>
  <c r="S37" i="1"/>
  <c r="T37" i="1"/>
  <c r="L44" i="1"/>
  <c r="N44" i="1"/>
  <c r="O44" i="1"/>
  <c r="P44" i="1"/>
  <c r="Q44" i="1"/>
  <c r="R44" i="1"/>
  <c r="S38" i="1"/>
  <c r="T38" i="1"/>
  <c r="L45" i="1"/>
  <c r="N45" i="1"/>
  <c r="O45" i="1"/>
  <c r="P45" i="1"/>
  <c r="Q45" i="1"/>
  <c r="R45" i="1"/>
  <c r="S39" i="1"/>
  <c r="T39" i="1"/>
  <c r="N46" i="1"/>
  <c r="O46" i="1"/>
  <c r="P46" i="1"/>
  <c r="Q46" i="1"/>
  <c r="R46" i="1"/>
  <c r="S40" i="1"/>
  <c r="T40" i="1"/>
  <c r="N47" i="1"/>
  <c r="O47" i="1"/>
  <c r="P47" i="1"/>
  <c r="Q47" i="1"/>
  <c r="R47" i="1"/>
  <c r="S41" i="1"/>
  <c r="T41" i="1"/>
  <c r="N48" i="1"/>
  <c r="O48" i="1"/>
  <c r="P48" i="1"/>
  <c r="Q48" i="1"/>
  <c r="R48" i="1"/>
  <c r="S42" i="1"/>
  <c r="T42" i="1"/>
  <c r="N49" i="1"/>
  <c r="O49" i="1"/>
  <c r="P49" i="1"/>
  <c r="Q49" i="1"/>
  <c r="R49" i="1"/>
  <c r="S43" i="1"/>
  <c r="T43" i="1"/>
  <c r="N50" i="1"/>
  <c r="O50" i="1"/>
  <c r="P50" i="1"/>
  <c r="Q50" i="1"/>
  <c r="R50" i="1"/>
  <c r="S44" i="1"/>
  <c r="T44" i="1"/>
  <c r="N51" i="1"/>
  <c r="O51" i="1"/>
  <c r="P51" i="1"/>
  <c r="Q51" i="1"/>
  <c r="R51" i="1"/>
  <c r="S45" i="1"/>
  <c r="T45" i="1"/>
  <c r="N52" i="1"/>
  <c r="O52" i="1"/>
  <c r="P52" i="1"/>
  <c r="Q52" i="1"/>
  <c r="R52" i="1"/>
  <c r="S46" i="1"/>
  <c r="T46" i="1"/>
  <c r="N53" i="1"/>
  <c r="O53" i="1"/>
  <c r="P53" i="1"/>
  <c r="Q53" i="1"/>
  <c r="R53" i="1"/>
  <c r="S47" i="1"/>
  <c r="T47" i="1"/>
  <c r="N54" i="1"/>
  <c r="O54" i="1"/>
  <c r="P54" i="1"/>
  <c r="Q54" i="1"/>
  <c r="R54" i="1"/>
  <c r="S48" i="1"/>
  <c r="T48" i="1"/>
  <c r="L55" i="1"/>
  <c r="N55" i="1"/>
  <c r="O55" i="1"/>
  <c r="P55" i="1"/>
  <c r="Q55" i="1"/>
  <c r="R55" i="1"/>
  <c r="S49" i="1"/>
  <c r="T49" i="1"/>
  <c r="L56" i="1"/>
  <c r="N56" i="1"/>
  <c r="O56" i="1"/>
  <c r="P56" i="1"/>
  <c r="Q56" i="1"/>
  <c r="R56" i="1"/>
  <c r="S50" i="1"/>
  <c r="T50" i="1"/>
  <c r="L57" i="1"/>
  <c r="N57" i="1"/>
  <c r="O57" i="1"/>
  <c r="P57" i="1"/>
  <c r="Q57" i="1"/>
  <c r="R57" i="1"/>
  <c r="S51" i="1"/>
  <c r="T51" i="1"/>
  <c r="L58" i="1"/>
  <c r="N58" i="1"/>
  <c r="O58" i="1"/>
  <c r="P58" i="1"/>
  <c r="Q58" i="1"/>
  <c r="R58" i="1"/>
  <c r="S52" i="1"/>
  <c r="T52" i="1"/>
  <c r="L59" i="1"/>
  <c r="N59" i="1"/>
  <c r="O59" i="1"/>
  <c r="P59" i="1"/>
  <c r="Q59" i="1"/>
  <c r="R59" i="1"/>
  <c r="S53" i="1"/>
  <c r="T53" i="1"/>
  <c r="L60" i="1"/>
  <c r="N60" i="1"/>
  <c r="O60" i="1"/>
  <c r="P60" i="1"/>
  <c r="Q60" i="1"/>
  <c r="R60" i="1"/>
  <c r="S54" i="1"/>
  <c r="T54" i="1"/>
  <c r="L61" i="1"/>
  <c r="N61" i="1"/>
  <c r="O61" i="1"/>
  <c r="P61" i="1"/>
  <c r="Q61" i="1"/>
  <c r="R61" i="1"/>
  <c r="S55" i="1"/>
  <c r="T55" i="1"/>
  <c r="L62" i="1"/>
  <c r="N62" i="1"/>
  <c r="O62" i="1"/>
  <c r="P62" i="1"/>
  <c r="Q62" i="1"/>
  <c r="R62" i="1"/>
  <c r="S56" i="1"/>
  <c r="T56" i="1"/>
  <c r="S57" i="1"/>
  <c r="T57" i="1"/>
  <c r="M19" i="1"/>
  <c r="N19" i="1"/>
  <c r="O19" i="1"/>
  <c r="P19" i="1"/>
  <c r="Q19" i="1"/>
  <c r="R19" i="1"/>
  <c r="S13" i="1"/>
  <c r="M20" i="1"/>
  <c r="N20" i="1"/>
  <c r="O20" i="1"/>
  <c r="P20" i="1"/>
  <c r="Q20" i="1"/>
  <c r="R20" i="1"/>
  <c r="S14" i="1"/>
  <c r="M21" i="1"/>
  <c r="N21" i="1"/>
  <c r="O21" i="1"/>
  <c r="P21" i="1"/>
  <c r="Q21" i="1"/>
  <c r="R21" i="1"/>
  <c r="S15" i="1"/>
  <c r="M22" i="1"/>
  <c r="N22" i="1"/>
  <c r="O22" i="1"/>
  <c r="P22" i="1"/>
  <c r="Q22" i="1"/>
  <c r="R22" i="1"/>
  <c r="S16" i="1"/>
  <c r="M23" i="1"/>
  <c r="N23" i="1"/>
  <c r="O23" i="1"/>
  <c r="P23" i="1"/>
  <c r="Q23" i="1"/>
  <c r="R23" i="1"/>
  <c r="S17" i="1"/>
  <c r="M24" i="1"/>
  <c r="N24" i="1"/>
  <c r="O24" i="1"/>
  <c r="P24" i="1"/>
  <c r="Q24" i="1"/>
  <c r="R24" i="1"/>
  <c r="S18" i="1"/>
  <c r="O25" i="1"/>
  <c r="P25" i="1"/>
  <c r="Q25" i="1"/>
  <c r="R25" i="1"/>
  <c r="S19" i="1"/>
  <c r="O26" i="1"/>
  <c r="P26" i="1"/>
  <c r="Q26" i="1"/>
  <c r="R26" i="1"/>
  <c r="S20" i="1"/>
  <c r="O27" i="1"/>
  <c r="P27" i="1"/>
  <c r="Q27" i="1"/>
  <c r="R27" i="1"/>
  <c r="S21" i="1"/>
  <c r="M28" i="1"/>
  <c r="N28" i="1"/>
  <c r="O28" i="1"/>
  <c r="P28" i="1"/>
  <c r="Q28" i="1"/>
  <c r="R28" i="1"/>
  <c r="S22" i="1"/>
  <c r="M29" i="1"/>
  <c r="N29" i="1"/>
  <c r="O29" i="1"/>
  <c r="P29" i="1"/>
  <c r="Q29" i="1"/>
  <c r="R29" i="1"/>
  <c r="S23" i="1"/>
  <c r="M30" i="1"/>
  <c r="N30" i="1"/>
  <c r="O30" i="1"/>
  <c r="P30" i="1"/>
  <c r="Q30" i="1"/>
  <c r="R30" i="1"/>
  <c r="S24" i="1"/>
  <c r="L31" i="1"/>
  <c r="M31" i="1"/>
  <c r="N31" i="1"/>
  <c r="O31" i="1"/>
  <c r="P31" i="1"/>
  <c r="Q31" i="1"/>
  <c r="R31" i="1"/>
  <c r="S25" i="1"/>
  <c r="L32" i="1"/>
  <c r="M32" i="1"/>
  <c r="N32" i="1"/>
  <c r="O32" i="1"/>
  <c r="P32" i="1"/>
  <c r="Q32" i="1"/>
  <c r="R32" i="1"/>
  <c r="S26" i="1"/>
  <c r="L33" i="1"/>
  <c r="M33" i="1"/>
  <c r="N33" i="1"/>
  <c r="O33" i="1"/>
  <c r="P33" i="1"/>
  <c r="Q33" i="1"/>
  <c r="R33" i="1"/>
  <c r="S27" i="1"/>
  <c r="M34" i="1"/>
  <c r="N34" i="1"/>
  <c r="O34" i="1"/>
  <c r="P34" i="1"/>
  <c r="Q34" i="1"/>
  <c r="R34" i="1"/>
  <c r="S28" i="1"/>
  <c r="M35" i="1"/>
  <c r="N35" i="1"/>
  <c r="O35" i="1"/>
  <c r="P35" i="1"/>
  <c r="Q35" i="1"/>
  <c r="R35" i="1"/>
  <c r="S29" i="1"/>
  <c r="M36" i="1"/>
  <c r="N36" i="1"/>
  <c r="O36" i="1"/>
  <c r="P36" i="1"/>
  <c r="Q36" i="1"/>
  <c r="R36" i="1"/>
  <c r="S30" i="1"/>
  <c r="L37" i="1"/>
  <c r="M37" i="1"/>
  <c r="N37" i="1"/>
  <c r="O37" i="1"/>
  <c r="P37" i="1"/>
  <c r="Q37" i="1"/>
  <c r="R37" i="1"/>
  <c r="S31" i="1"/>
  <c r="L38" i="1"/>
  <c r="M38" i="1"/>
  <c r="N38" i="1"/>
  <c r="O38" i="1"/>
  <c r="P38" i="1"/>
  <c r="Q38" i="1"/>
  <c r="R38" i="1"/>
  <c r="S32" i="1"/>
  <c r="L39" i="1"/>
  <c r="M39" i="1"/>
  <c r="N39" i="1"/>
  <c r="O39" i="1"/>
  <c r="P39" i="1"/>
  <c r="Q39" i="1"/>
  <c r="R39" i="1"/>
  <c r="S33" i="1"/>
  <c r="S10" i="1"/>
  <c r="S11" i="1"/>
  <c r="S12" i="1"/>
  <c r="O13" i="1"/>
  <c r="P13" i="1"/>
  <c r="Q13" i="1"/>
  <c r="R13" i="1"/>
  <c r="S7" i="1"/>
  <c r="O14" i="1"/>
  <c r="P14" i="1"/>
  <c r="Q14" i="1"/>
  <c r="R14" i="1"/>
  <c r="S8" i="1"/>
  <c r="O15" i="1"/>
  <c r="P15" i="1"/>
  <c r="Q15" i="1"/>
  <c r="R15" i="1"/>
  <c r="S9" i="1"/>
  <c r="R12" i="1"/>
  <c r="S6" i="1"/>
  <c r="R11" i="1"/>
  <c r="S5" i="1"/>
  <c r="R10" i="1"/>
  <c r="S4" i="1"/>
  <c r="D25" i="4" a="1"/>
  <c r="D25" i="4" s="1"/>
  <c r="D26" i="4" a="1"/>
  <c r="D26" i="4" s="1"/>
  <c r="D27" i="4" a="1"/>
  <c r="D27" i="4" s="1"/>
  <c r="D28" i="4" a="1"/>
  <c r="D28" i="4" s="1"/>
  <c r="D29" i="4" a="1"/>
  <c r="D29" i="4" s="1"/>
  <c r="D30" i="4" a="1"/>
  <c r="D30" i="4" s="1"/>
  <c r="D31" i="4" a="1"/>
  <c r="D31" i="4" s="1"/>
  <c r="D32" i="4" a="1"/>
  <c r="D32" i="4" s="1"/>
  <c r="B6" i="12" l="1" a="1"/>
  <c r="B7" i="12" a="1"/>
  <c r="B7" i="12" s="1"/>
  <c r="D4" i="1"/>
  <c r="B6" i="12" l="1"/>
  <c r="B10" i="12" s="1"/>
  <c r="B13" i="12" s="1"/>
  <c r="F10" i="12"/>
  <c r="F13" i="12" s="1"/>
  <c r="N10" i="12"/>
  <c r="N13" i="12" s="1"/>
  <c r="R10" i="12"/>
  <c r="R13" i="12" s="1"/>
  <c r="BB10" i="12"/>
  <c r="BB13" i="12" s="1"/>
  <c r="BZ10" i="12"/>
  <c r="BZ13" i="12" s="1"/>
  <c r="CH10" i="12"/>
  <c r="CH13" i="12" s="1"/>
  <c r="DJ10" i="12"/>
  <c r="DJ13" i="12" s="1"/>
  <c r="L10" i="12"/>
  <c r="L13" i="12" s="1"/>
  <c r="AF10" i="12"/>
  <c r="AF13" i="12" s="1"/>
  <c r="AJ10" i="12"/>
  <c r="AJ13" i="12" s="1"/>
  <c r="AV10" i="12"/>
  <c r="AV13" i="12" s="1"/>
  <c r="BP10" i="12"/>
  <c r="BP13" i="12" s="1"/>
  <c r="BT10" i="12"/>
  <c r="BT13" i="12" s="1"/>
  <c r="CJ10" i="12"/>
  <c r="CJ13" i="12" s="1"/>
  <c r="DL10" i="12"/>
  <c r="DL13" i="12" s="1"/>
  <c r="AO10" i="12"/>
  <c r="AO13" i="12" s="1"/>
  <c r="CC10" i="12"/>
  <c r="CC13" i="12" s="1"/>
  <c r="CS10" i="12"/>
  <c r="CS13" i="12" s="1"/>
  <c r="DA10" i="12"/>
  <c r="DA13" i="12" s="1"/>
  <c r="C10" i="12"/>
  <c r="C13" i="12" s="1"/>
  <c r="K10" i="12"/>
  <c r="K13" i="12" s="1"/>
  <c r="AA10" i="12"/>
  <c r="AA13" i="12" s="1"/>
  <c r="AI10" i="12"/>
  <c r="AI13" i="12" s="1"/>
  <c r="AQ10" i="12"/>
  <c r="AQ13" i="12" s="1"/>
  <c r="BG10" i="12"/>
  <c r="BG13" i="12" s="1"/>
  <c r="BO10" i="12"/>
  <c r="BO13" i="12" s="1"/>
  <c r="BW10" i="12"/>
  <c r="BW13" i="12" s="1"/>
  <c r="CE10" i="12"/>
  <c r="CE13" i="12" s="1"/>
  <c r="CM10" i="12"/>
  <c r="CM13" i="12" s="1"/>
  <c r="CU10" i="12"/>
  <c r="CU13" i="12" s="1"/>
  <c r="DC10" i="12"/>
  <c r="DC13" i="12" s="1"/>
  <c r="BS10" i="12"/>
  <c r="BS13" i="12" s="1"/>
  <c r="CQ10" i="12"/>
  <c r="CQ13" i="12" s="1"/>
  <c r="DG10" i="12"/>
  <c r="DG13" i="12" s="1"/>
  <c r="U10" i="12"/>
  <c r="U13" i="12" s="1"/>
  <c r="AK10" i="12"/>
  <c r="AK13" i="12" s="1"/>
  <c r="AS10" i="12"/>
  <c r="AS13" i="12" s="1"/>
  <c r="BA10" i="12"/>
  <c r="BA13" i="12" s="1"/>
  <c r="BI10" i="12"/>
  <c r="BI13" i="12" s="1"/>
  <c r="BY10" i="12"/>
  <c r="BY13" i="12" s="1"/>
  <c r="CO10" i="12"/>
  <c r="CO13" i="12" s="1"/>
  <c r="CW10" i="12"/>
  <c r="CW13" i="12" s="1"/>
  <c r="DE10" i="12"/>
  <c r="DE13" i="12" s="1"/>
  <c r="O10" i="12"/>
  <c r="O13" i="12" s="1"/>
  <c r="W10" i="12"/>
  <c r="W13" i="12" s="1"/>
  <c r="AE10" i="12"/>
  <c r="AE13" i="12" s="1"/>
  <c r="AM10" i="12"/>
  <c r="AM13" i="12" s="1"/>
  <c r="AU10" i="12"/>
  <c r="AU13" i="12" s="1"/>
  <c r="BC10" i="12"/>
  <c r="BC13" i="12" s="1"/>
  <c r="CA10" i="12"/>
  <c r="CA13" i="12" s="1"/>
  <c r="CI10" i="12"/>
  <c r="CI13" i="12" s="1"/>
  <c r="CY10" i="12"/>
  <c r="CY13" i="12" s="1"/>
  <c r="DO10" i="12"/>
  <c r="DO13" i="12" s="1"/>
  <c r="DQ10" i="12"/>
  <c r="DQ13" i="12" s="1"/>
  <c r="AC10" i="12"/>
  <c r="AC13" i="12" s="1"/>
  <c r="DN10" i="12"/>
  <c r="DN13" i="12" s="1"/>
  <c r="BM10" i="12"/>
  <c r="BM13" i="12" s="1"/>
  <c r="CK10" i="12"/>
  <c r="CK13" i="12" s="1"/>
  <c r="AG10" i="12"/>
  <c r="AG13" i="12" s="1"/>
  <c r="DF10" i="12"/>
  <c r="DF13" i="12" s="1"/>
  <c r="AR10" i="12"/>
  <c r="AR13" i="12" s="1"/>
  <c r="BL10" i="12"/>
  <c r="BL13" i="12" s="1"/>
  <c r="X10" i="12"/>
  <c r="X13" i="12" s="1"/>
  <c r="BR10" i="12"/>
  <c r="BR13" i="12" s="1"/>
  <c r="CX10" i="12"/>
  <c r="CX13" i="12" s="1"/>
  <c r="AN10" i="12"/>
  <c r="AN13" i="12" s="1"/>
  <c r="J10" i="12"/>
  <c r="J13" i="12" s="1"/>
  <c r="CV10" i="12"/>
  <c r="CV13" i="12" s="1"/>
  <c r="V10" i="12"/>
  <c r="V13" i="12" s="1"/>
  <c r="DR10" i="12"/>
  <c r="DR13" i="12" s="1"/>
  <c r="AD10" i="12"/>
  <c r="AD13" i="12" s="1"/>
  <c r="E10" i="12"/>
  <c r="E13" i="12" s="1"/>
  <c r="BN10" i="12"/>
  <c r="BN13" i="12" s="1"/>
  <c r="BF10" i="12"/>
  <c r="BF13" i="12" s="1"/>
  <c r="CN10" i="12"/>
  <c r="CN13" i="12" s="1"/>
  <c r="DP10" i="12"/>
  <c r="DP13" i="12" s="1"/>
  <c r="AX10" i="12"/>
  <c r="AX13" i="12" s="1"/>
  <c r="AB10" i="12"/>
  <c r="AB13" i="12" s="1"/>
  <c r="DD10" i="12"/>
  <c r="DD13" i="12" s="1"/>
  <c r="AL10" i="12"/>
  <c r="AL13" i="12" s="1"/>
  <c r="BX10" i="12"/>
  <c r="BX13" i="12" s="1"/>
  <c r="S10" i="12"/>
  <c r="S13" i="12" s="1"/>
  <c r="DM10" i="12"/>
  <c r="DM13" i="12" s="1"/>
  <c r="BE10" i="12"/>
  <c r="BE13" i="12" s="1"/>
  <c r="CG10" i="12"/>
  <c r="CG13" i="12" s="1"/>
  <c r="Y10" i="12"/>
  <c r="Y13" i="12" s="1"/>
  <c r="CT10" i="12"/>
  <c r="CT13" i="12" s="1"/>
  <c r="AH10" i="12"/>
  <c r="AH13" i="12" s="1"/>
  <c r="Z10" i="12"/>
  <c r="Z13" i="12" s="1"/>
  <c r="DB10" i="12"/>
  <c r="DB13" i="12" s="1"/>
  <c r="AP10" i="12"/>
  <c r="AP13" i="12" s="1"/>
  <c r="CP10" i="12"/>
  <c r="CP13" i="12" s="1"/>
  <c r="D10" i="12"/>
  <c r="D13" i="12" s="1"/>
  <c r="CR10" i="12"/>
  <c r="CR13" i="12" s="1"/>
  <c r="H10" i="12"/>
  <c r="H13" i="12" s="1"/>
  <c r="BH10" i="12"/>
  <c r="BH13" i="12" s="1"/>
  <c r="BQ10" i="12"/>
  <c r="BQ13" i="12" s="1"/>
  <c r="AW10" i="12"/>
  <c r="AW13" i="12" s="1"/>
  <c r="DI10" i="12"/>
  <c r="DI13" i="12" s="1"/>
  <c r="I10" i="12"/>
  <c r="I13" i="12" s="1"/>
  <c r="BU10" i="12"/>
  <c r="BU13" i="12" s="1"/>
  <c r="M10" i="12"/>
  <c r="M13" i="12" s="1"/>
  <c r="CL10" i="12"/>
  <c r="CL13" i="12" s="1"/>
  <c r="T10" i="12"/>
  <c r="T13" i="12" s="1"/>
  <c r="CF10" i="12"/>
  <c r="CF13" i="12" s="1"/>
  <c r="P10" i="12"/>
  <c r="P13" i="12" s="1"/>
  <c r="CB10" i="12"/>
  <c r="CB13" i="12" s="1"/>
  <c r="AZ10" i="12"/>
  <c r="AZ13" i="12" s="1"/>
  <c r="DH10" i="12"/>
  <c r="DH13" i="12" s="1"/>
  <c r="CD10" i="12"/>
  <c r="CD13" i="12" s="1"/>
  <c r="DK10" i="12"/>
  <c r="DK13" i="12" s="1"/>
  <c r="CZ10" i="12"/>
  <c r="CZ13" i="12" s="1"/>
  <c r="AT10" i="12"/>
  <c r="AT13" i="12" s="1"/>
  <c r="BV10" i="12"/>
  <c r="BV13" i="12" s="1"/>
  <c r="AY10" i="12"/>
  <c r="AY13" i="12" s="1"/>
  <c r="BJ10" i="12"/>
  <c r="BJ13" i="12" s="1"/>
  <c r="G10" i="12"/>
  <c r="G13" i="12" s="1"/>
  <c r="BD10" i="12"/>
  <c r="BD13" i="12" s="1"/>
  <c r="Q10" i="12"/>
  <c r="Q13" i="12" s="1"/>
  <c r="BK10" i="12"/>
  <c r="BK13" i="12" s="1"/>
  <c r="A1" i="3" l="1" a="1"/>
  <c r="A1" i="3" s="1"/>
  <c r="D1" i="3" s="1" a="1"/>
  <c r="G1" i="3" l="1" a="1"/>
  <c r="G1" i="3" s="1"/>
  <c r="G88" i="3" a="1"/>
  <c r="G88" i="3" s="1"/>
  <c r="G113" i="3" a="1"/>
  <c r="G113" i="3" s="1"/>
  <c r="G78" i="3" a="1"/>
  <c r="G78" i="3" s="1"/>
  <c r="G23" i="3" a="1"/>
  <c r="G23" i="3" s="1"/>
  <c r="G24" i="3" a="1"/>
  <c r="G24" i="3" s="1"/>
  <c r="G102" i="3" a="1"/>
  <c r="G102" i="3" s="1"/>
  <c r="G108" i="3" a="1"/>
  <c r="G108" i="3" s="1"/>
  <c r="G21" i="3" a="1"/>
  <c r="G21" i="3" s="1"/>
  <c r="G30" i="3" a="1"/>
  <c r="G30" i="3" s="1"/>
  <c r="G13" i="3" a="1"/>
  <c r="G13" i="3" s="1"/>
  <c r="G106" i="3" a="1"/>
  <c r="G106" i="3" s="1"/>
  <c r="G44" i="3" a="1"/>
  <c r="G44" i="3" s="1"/>
  <c r="G116" i="3" a="1"/>
  <c r="G116" i="3" s="1"/>
  <c r="G69" i="3" a="1"/>
  <c r="G69" i="3" s="1"/>
  <c r="G118" i="3" a="1"/>
  <c r="G118" i="3" s="1"/>
  <c r="G92" i="3" a="1"/>
  <c r="G92" i="3" s="1"/>
  <c r="G53" i="3" a="1"/>
  <c r="G53" i="3" s="1"/>
  <c r="G67" i="3" a="1"/>
  <c r="G67" i="3" s="1"/>
  <c r="G84" i="3" a="1"/>
  <c r="G84" i="3" s="1"/>
  <c r="G105" i="3" a="1"/>
  <c r="G105" i="3" s="1"/>
  <c r="G54" i="3" a="1"/>
  <c r="G54" i="3" s="1"/>
  <c r="G95" i="3" a="1"/>
  <c r="G95" i="3" s="1"/>
  <c r="G80" i="3" a="1"/>
  <c r="G80" i="3" s="1"/>
  <c r="G103" i="3" a="1"/>
  <c r="G103" i="3" s="1"/>
  <c r="G26" i="3" a="1"/>
  <c r="G26" i="3" s="1"/>
  <c r="G19" i="3" a="1"/>
  <c r="G19" i="3" s="1"/>
  <c r="G43" i="3" a="1"/>
  <c r="G43" i="3" s="1"/>
  <c r="G31" i="3" a="1"/>
  <c r="G31" i="3" s="1"/>
  <c r="G87" i="3" a="1"/>
  <c r="G87" i="3" s="1"/>
  <c r="G109" i="3" a="1"/>
  <c r="G109" i="3" s="1"/>
  <c r="G110" i="3" a="1"/>
  <c r="G110" i="3" s="1"/>
  <c r="G15" i="3" a="1"/>
  <c r="G15" i="3" s="1"/>
  <c r="G121" i="3" a="1"/>
  <c r="G121" i="3" s="1"/>
  <c r="G71" i="3" a="1"/>
  <c r="G71" i="3" s="1"/>
  <c r="G64" i="3" a="1"/>
  <c r="G64" i="3" s="1"/>
  <c r="G100" i="3" a="1"/>
  <c r="G100" i="3" s="1"/>
  <c r="G10" i="3" a="1"/>
  <c r="G10" i="3" s="1"/>
  <c r="G73" i="3" a="1"/>
  <c r="G73" i="3" s="1"/>
  <c r="G25" i="3" a="1"/>
  <c r="G25" i="3" s="1"/>
  <c r="G65" i="3" a="1"/>
  <c r="G65" i="3" s="1"/>
  <c r="G104" i="3" a="1"/>
  <c r="G104" i="3" s="1"/>
  <c r="G2" i="3" a="1"/>
  <c r="G2" i="3" s="1"/>
  <c r="G36" i="3" a="1"/>
  <c r="G36" i="3" s="1"/>
  <c r="G76" i="3" a="1"/>
  <c r="G76" i="3" s="1"/>
  <c r="G77" i="3" a="1"/>
  <c r="G77" i="3" s="1"/>
  <c r="G70" i="3" a="1"/>
  <c r="G70" i="3" s="1"/>
  <c r="G117" i="3" a="1"/>
  <c r="G117" i="3" s="1"/>
  <c r="G39" i="3" a="1"/>
  <c r="G39" i="3" s="1"/>
  <c r="G79" i="3" a="1"/>
  <c r="G79" i="3" s="1"/>
  <c r="G45" i="3" a="1"/>
  <c r="G45" i="3" s="1"/>
  <c r="G85" i="3" a="1"/>
  <c r="G85" i="3" s="1"/>
  <c r="G120" i="3" a="1"/>
  <c r="G120" i="3" s="1"/>
  <c r="G94" i="3" a="1"/>
  <c r="G94" i="3" s="1"/>
  <c r="G58" i="3" a="1"/>
  <c r="G58" i="3" s="1"/>
  <c r="G82" i="3" a="1"/>
  <c r="G82" i="3" s="1"/>
  <c r="G49" i="3" a="1"/>
  <c r="G49" i="3" s="1"/>
  <c r="G14" i="3" a="1"/>
  <c r="G14" i="3" s="1"/>
  <c r="G38" i="3" a="1"/>
  <c r="G38" i="3" s="1"/>
  <c r="G5" i="3" a="1"/>
  <c r="G5" i="3" s="1"/>
  <c r="G32" i="3" a="1"/>
  <c r="G32" i="3" s="1"/>
  <c r="G18" i="3" a="1"/>
  <c r="G18" i="3" s="1"/>
  <c r="G97" i="3" a="1"/>
  <c r="G97" i="3" s="1"/>
  <c r="D1" i="3"/>
  <c r="F1" i="3" s="1"/>
  <c r="G68" i="3" a="1"/>
  <c r="G68" i="3" s="1"/>
  <c r="G42" i="3" a="1"/>
  <c r="G42" i="3" s="1"/>
  <c r="G98" i="3" a="1"/>
  <c r="G98" i="3" s="1"/>
  <c r="G55" i="3" a="1"/>
  <c r="G55" i="3" s="1"/>
  <c r="F31" i="3"/>
  <c r="G101" i="3" a="1"/>
  <c r="G101" i="3" s="1"/>
  <c r="G57" i="3" a="1"/>
  <c r="G57" i="3" s="1"/>
  <c r="G27" i="3" a="1"/>
  <c r="G27" i="3" s="1"/>
  <c r="G22" i="3" a="1"/>
  <c r="G22" i="3" s="1"/>
  <c r="G62" i="3" a="1"/>
  <c r="G62" i="3" s="1"/>
  <c r="G17" i="3" a="1"/>
  <c r="G17" i="3" s="1"/>
  <c r="F21" i="3"/>
  <c r="F73" i="3"/>
  <c r="F72" i="3"/>
  <c r="F107" i="3"/>
  <c r="F10" i="3"/>
  <c r="G63" i="3" a="1"/>
  <c r="G63" i="3" s="1"/>
  <c r="G9" i="3" a="1"/>
  <c r="G9" i="3" s="1"/>
  <c r="F83" i="3"/>
  <c r="F79" i="3"/>
  <c r="F22" i="3"/>
  <c r="G93" i="3" a="1"/>
  <c r="G93" i="3" s="1"/>
  <c r="F74" i="3"/>
  <c r="F93" i="3"/>
  <c r="F121" i="3"/>
  <c r="G112" i="3" a="1"/>
  <c r="G112" i="3" s="1"/>
  <c r="G60" i="3" a="1"/>
  <c r="G60" i="3" s="1"/>
  <c r="G74" i="3" a="1"/>
  <c r="G74" i="3" s="1"/>
  <c r="F38" i="3"/>
  <c r="G89" i="3" a="1"/>
  <c r="G89" i="3" s="1"/>
  <c r="G52" i="3" a="1"/>
  <c r="G52" i="3" s="1"/>
  <c r="F70" i="3"/>
  <c r="G107" i="3" a="1"/>
  <c r="G107" i="3" s="1"/>
  <c r="F112" i="3"/>
  <c r="F64" i="3"/>
  <c r="F8" i="3"/>
  <c r="G16" i="3" a="1"/>
  <c r="G16" i="3" s="1"/>
  <c r="G72" i="3" a="1"/>
  <c r="G72" i="3" s="1"/>
  <c r="G115" i="3" a="1"/>
  <c r="G115" i="3" s="1"/>
  <c r="G7" i="3" a="1"/>
  <c r="G7" i="3" s="1"/>
  <c r="F100" i="3"/>
  <c r="F117" i="3"/>
  <c r="G48" i="3" a="1"/>
  <c r="G48" i="3" s="1"/>
  <c r="G111" i="3" a="1"/>
  <c r="G111" i="3" s="1"/>
  <c r="F59" i="3"/>
  <c r="F2" i="3"/>
  <c r="F62" i="3"/>
  <c r="G119" i="3" a="1"/>
  <c r="G119" i="3" s="1"/>
  <c r="G59" i="3" a="1"/>
  <c r="G59" i="3" s="1"/>
  <c r="F30" i="3"/>
  <c r="F61" i="3"/>
  <c r="F113" i="3"/>
  <c r="F106" i="3"/>
  <c r="G37" i="3" a="1"/>
  <c r="G37" i="3" s="1"/>
  <c r="G11" i="3" a="1"/>
  <c r="G11" i="3" s="1"/>
  <c r="G29" i="3" a="1"/>
  <c r="G29" i="3" s="1"/>
  <c r="F97" i="3"/>
  <c r="F33" i="3"/>
  <c r="G56" i="3" a="1"/>
  <c r="G56" i="3" s="1"/>
  <c r="F80" i="3"/>
  <c r="F13" i="3"/>
  <c r="G3" i="3" a="1"/>
  <c r="G3" i="3" s="1"/>
  <c r="G40" i="3" a="1"/>
  <c r="G40" i="3" s="1"/>
  <c r="G114" i="3" a="1"/>
  <c r="G114" i="3" s="1"/>
  <c r="F53" i="3"/>
  <c r="F86" i="3"/>
  <c r="G83" i="3" a="1"/>
  <c r="G83" i="3" s="1"/>
  <c r="G50" i="3" a="1"/>
  <c r="G50" i="3" s="1"/>
  <c r="G90" i="3" a="1"/>
  <c r="G90" i="3" s="1"/>
  <c r="G46" i="3" a="1"/>
  <c r="G46" i="3" s="1"/>
  <c r="G61" i="3" a="1"/>
  <c r="G61" i="3" s="1"/>
  <c r="F98" i="3"/>
  <c r="G20" i="3" a="1"/>
  <c r="G20" i="3" s="1"/>
  <c r="G41" i="3" a="1"/>
  <c r="G41" i="3" s="1"/>
  <c r="F102" i="3"/>
  <c r="F9" i="3"/>
  <c r="G66" i="3" a="1"/>
  <c r="G66" i="3" s="1"/>
  <c r="G33" i="3" a="1"/>
  <c r="G33" i="3" s="1"/>
  <c r="F51" i="3"/>
  <c r="F40" i="3"/>
  <c r="F75" i="3"/>
  <c r="G99" i="3" a="1"/>
  <c r="G99" i="3" s="1"/>
  <c r="F12" i="3"/>
  <c r="F27" i="3"/>
  <c r="F109" i="3"/>
  <c r="G75" i="3" a="1"/>
  <c r="G75" i="3" s="1"/>
  <c r="F85" i="3"/>
  <c r="F67" i="3"/>
  <c r="G51" i="3" a="1"/>
  <c r="G51" i="3" s="1"/>
  <c r="F26" i="3"/>
  <c r="F46" i="3"/>
  <c r="F24" i="3"/>
  <c r="G47" i="3" a="1"/>
  <c r="G47" i="3" s="1"/>
  <c r="G86" i="3" a="1"/>
  <c r="G86" i="3" s="1"/>
  <c r="F16" i="3"/>
  <c r="G81" i="3" a="1"/>
  <c r="G81" i="3" s="1"/>
  <c r="G12" i="3" a="1"/>
  <c r="G12" i="3" s="1"/>
  <c r="G35" i="3" a="1"/>
  <c r="G35" i="3" s="1"/>
  <c r="G96" i="3" a="1"/>
  <c r="G96" i="3" s="1"/>
  <c r="G28" i="3" a="1"/>
  <c r="G28" i="3" s="1"/>
  <c r="F63" i="3"/>
  <c r="G4" i="3" a="1"/>
  <c r="G4" i="3" s="1"/>
  <c r="G34" i="3" a="1"/>
  <c r="G34" i="3" s="1"/>
  <c r="F94" i="3"/>
  <c r="F76" i="3"/>
  <c r="G91" i="3" a="1"/>
  <c r="G91" i="3" s="1"/>
  <c r="G6" i="3" a="1"/>
  <c r="G6" i="3" s="1"/>
  <c r="F58" i="3"/>
  <c r="G8" i="3" a="1"/>
  <c r="G8" i="3" s="1"/>
  <c r="F82" i="3"/>
  <c r="F15" i="3"/>
  <c r="F19" i="3"/>
  <c r="F54" i="3"/>
  <c r="F103" i="3"/>
  <c r="F95" i="3"/>
  <c r="F60" i="3"/>
  <c r="F84" i="3" l="1"/>
  <c r="F36" i="3"/>
  <c r="F32" i="3"/>
  <c r="F119" i="3"/>
  <c r="F34" i="3"/>
  <c r="F96" i="3"/>
  <c r="F110" i="3"/>
  <c r="F99" i="3"/>
  <c r="F77" i="3"/>
  <c r="F111" i="3"/>
  <c r="F47" i="3"/>
  <c r="F4" i="3"/>
  <c r="F57" i="3"/>
  <c r="F66" i="3"/>
  <c r="F105" i="3"/>
  <c r="F71" i="3"/>
  <c r="F65" i="3"/>
  <c r="F48" i="3"/>
  <c r="F89" i="3"/>
  <c r="F3" i="3"/>
  <c r="F68" i="3"/>
  <c r="F6" i="3"/>
  <c r="F88" i="3"/>
  <c r="F5" i="3"/>
  <c r="F56" i="3"/>
  <c r="F41" i="3"/>
  <c r="F55" i="3"/>
  <c r="F87" i="3"/>
  <c r="F69" i="3"/>
  <c r="F90" i="3"/>
  <c r="F25" i="3"/>
  <c r="F114" i="3"/>
  <c r="F52" i="3"/>
  <c r="F23" i="3"/>
  <c r="F17" i="3"/>
  <c r="F101" i="3"/>
  <c r="F39" i="3"/>
  <c r="F28" i="3"/>
  <c r="F42" i="3"/>
  <c r="F104" i="3"/>
  <c r="F7" i="3"/>
  <c r="F108" i="3"/>
  <c r="F44" i="3"/>
  <c r="F118" i="3"/>
  <c r="F115" i="3"/>
  <c r="F20" i="3"/>
  <c r="F14" i="3"/>
  <c r="F11" i="3"/>
  <c r="F81" i="3"/>
  <c r="F18" i="3"/>
  <c r="F37" i="3"/>
  <c r="F49" i="3"/>
  <c r="F78" i="3"/>
  <c r="F92" i="3"/>
  <c r="F50" i="3"/>
  <c r="F120" i="3"/>
  <c r="F45" i="3"/>
  <c r="F35" i="3"/>
  <c r="F91" i="3"/>
  <c r="F43" i="3"/>
  <c r="F29" i="3"/>
  <c r="F116" i="3"/>
  <c r="B3" i="4" l="1" a="1"/>
  <c r="I37" i="1" s="1" a="1"/>
  <c r="I37" i="1" s="1"/>
  <c r="I55" i="1" l="1" a="1"/>
  <c r="I55" i="1" s="1"/>
  <c r="D19" i="4" a="1"/>
  <c r="D19" i="4" s="1"/>
  <c r="K59" i="1" s="1"/>
  <c r="I58" i="1" a="1"/>
  <c r="I58" i="1" s="1"/>
  <c r="I61" i="1" a="1"/>
  <c r="I61" i="1" s="1"/>
  <c r="D18" i="4" a="1"/>
  <c r="D18" i="4" s="1"/>
  <c r="K55" i="1" s="1"/>
  <c r="D20" i="4" a="1"/>
  <c r="D20" i="4" s="1"/>
  <c r="K62" i="1" s="1"/>
  <c r="H58" i="1" a="1"/>
  <c r="H58" i="1" s="1"/>
  <c r="D22" i="4" a="1"/>
  <c r="D22" i="4" s="1"/>
  <c r="D24" i="4" a="1"/>
  <c r="D24" i="4" s="1"/>
  <c r="H61" i="1" a="1"/>
  <c r="H61" i="1" s="1"/>
  <c r="H55" i="1" a="1"/>
  <c r="H55" i="1" s="1"/>
  <c r="D21" i="4" a="1"/>
  <c r="D21" i="4" s="1"/>
  <c r="D23" i="4" a="1"/>
  <c r="D23" i="4" s="1"/>
  <c r="D17" i="4" a="1"/>
  <c r="D16" i="4" a="1"/>
  <c r="D15" i="4" a="1"/>
  <c r="D14" i="4" a="1"/>
  <c r="D14" i="4" s="1"/>
  <c r="K43" i="1" s="1"/>
  <c r="I49" i="1" a="1"/>
  <c r="I49" i="1" s="1"/>
  <c r="I46" i="1" a="1"/>
  <c r="I46" i="1" s="1"/>
  <c r="H46" i="1" a="1"/>
  <c r="H46" i="1" s="1"/>
  <c r="H43" i="1" a="1"/>
  <c r="H43" i="1" s="1"/>
  <c r="H52" i="1" a="1"/>
  <c r="H52" i="1" s="1"/>
  <c r="I52" i="1" a="1"/>
  <c r="I52" i="1" s="1"/>
  <c r="H49" i="1" a="1"/>
  <c r="H49" i="1" s="1"/>
  <c r="I43" i="1" a="1"/>
  <c r="I43" i="1" s="1"/>
  <c r="I40" i="1" a="1"/>
  <c r="I40" i="1" s="1"/>
  <c r="H40" i="1" a="1"/>
  <c r="H40" i="1" s="1"/>
  <c r="D13" i="4" a="1"/>
  <c r="D13" i="4" s="1"/>
  <c r="K41" i="1" s="1"/>
  <c r="I13" i="1" a="1"/>
  <c r="I13" i="1" s="1"/>
  <c r="D10" i="4" a="1"/>
  <c r="D10" i="4" s="1"/>
  <c r="K31" i="1" s="1"/>
  <c r="D5" i="4" a="1"/>
  <c r="D4" i="4" a="1"/>
  <c r="H22" i="1" a="1"/>
  <c r="H22" i="1" s="1"/>
  <c r="H19" i="1" a="1"/>
  <c r="H19" i="1" s="1"/>
  <c r="D8" i="4" a="1"/>
  <c r="L27" i="1" s="1"/>
  <c r="B3" i="4"/>
  <c r="H10" i="1" s="1" a="1"/>
  <c r="H10" i="1" s="1"/>
  <c r="I25" i="1" a="1"/>
  <c r="I25" i="1" s="1"/>
  <c r="D9" i="4" a="1"/>
  <c r="D11" i="4" a="1"/>
  <c r="H16" i="1" a="1"/>
  <c r="H16" i="1" s="1"/>
  <c r="I10" i="1" a="1"/>
  <c r="I10" i="1" s="1"/>
  <c r="I22" i="1" a="1"/>
  <c r="I22" i="1" s="1"/>
  <c r="H28" i="1" a="1"/>
  <c r="H28" i="1" s="1"/>
  <c r="D12" i="4" a="1"/>
  <c r="D12" i="4" s="1"/>
  <c r="K38" i="1" s="1"/>
  <c r="I31" i="1" a="1"/>
  <c r="I31" i="1" s="1"/>
  <c r="H37" i="1" a="1"/>
  <c r="H37" i="1" s="1"/>
  <c r="H31" i="1" a="1"/>
  <c r="H31" i="1" s="1"/>
  <c r="D6" i="4" a="1"/>
  <c r="H34" i="1" a="1"/>
  <c r="H34" i="1" s="1"/>
  <c r="I28" i="1" a="1"/>
  <c r="I28" i="1" s="1"/>
  <c r="I16" i="1" a="1"/>
  <c r="I16" i="1" s="1"/>
  <c r="H13" i="1" a="1"/>
  <c r="H13" i="1" s="1"/>
  <c r="D7" i="4" a="1"/>
  <c r="H25" i="1" a="1"/>
  <c r="H25" i="1" s="1"/>
  <c r="I19" i="1" a="1"/>
  <c r="I19" i="1" s="1"/>
  <c r="I34" i="1" a="1"/>
  <c r="I34" i="1" s="1"/>
  <c r="D6" i="4" l="1"/>
  <c r="K19" i="1" s="1"/>
  <c r="L21" i="1"/>
  <c r="L19" i="1"/>
  <c r="L20" i="1"/>
  <c r="K61" i="1"/>
  <c r="K58" i="1"/>
  <c r="K60" i="1"/>
  <c r="K57" i="1"/>
  <c r="K56" i="1"/>
  <c r="L25" i="1"/>
  <c r="D3" i="4" a="1"/>
  <c r="L11" i="1" s="1"/>
  <c r="L26" i="1"/>
  <c r="K33" i="1"/>
  <c r="K42" i="1"/>
  <c r="D17" i="4"/>
  <c r="K54" i="1" s="1"/>
  <c r="L52" i="1"/>
  <c r="L53" i="1"/>
  <c r="L54" i="1"/>
  <c r="D7" i="4"/>
  <c r="K23" i="1" s="1"/>
  <c r="L23" i="1"/>
  <c r="L22" i="1"/>
  <c r="L24" i="1"/>
  <c r="D8" i="4"/>
  <c r="K25" i="1" s="1"/>
  <c r="M27" i="1"/>
  <c r="N27" i="1"/>
  <c r="N26" i="1"/>
  <c r="M26" i="1"/>
  <c r="M25" i="1"/>
  <c r="N25" i="1"/>
  <c r="D16" i="4"/>
  <c r="K51" i="1" s="1"/>
  <c r="L49" i="1"/>
  <c r="L50" i="1"/>
  <c r="L51" i="1"/>
  <c r="D15" i="4"/>
  <c r="K48" i="1" s="1"/>
  <c r="L46" i="1"/>
  <c r="L47" i="1"/>
  <c r="L48" i="1"/>
  <c r="D11" i="4"/>
  <c r="K35" i="1" s="1"/>
  <c r="L34" i="1"/>
  <c r="L35" i="1"/>
  <c r="L36" i="1"/>
  <c r="K32" i="1"/>
  <c r="K45" i="1"/>
  <c r="K44" i="1"/>
  <c r="K40" i="1"/>
  <c r="K21" i="1"/>
  <c r="K20" i="1"/>
  <c r="K37" i="1"/>
  <c r="M13" i="1"/>
  <c r="L13" i="1"/>
  <c r="N18" i="1"/>
  <c r="N17" i="1"/>
  <c r="M17" i="1"/>
  <c r="N16" i="1"/>
  <c r="M18" i="1"/>
  <c r="L15" i="1"/>
  <c r="M16" i="1"/>
  <c r="M14" i="1"/>
  <c r="L14" i="1"/>
  <c r="L16" i="1"/>
  <c r="L17" i="1"/>
  <c r="K39" i="1"/>
  <c r="M15" i="1"/>
  <c r="L18" i="1"/>
  <c r="D4" i="4"/>
  <c r="K14" i="1" s="1"/>
  <c r="N14" i="1"/>
  <c r="N13" i="1"/>
  <c r="N15" i="1"/>
  <c r="Q11" i="1"/>
  <c r="Q12" i="1"/>
  <c r="Q10" i="1"/>
  <c r="P11" i="1"/>
  <c r="O12" i="1"/>
  <c r="O10" i="1"/>
  <c r="P10" i="1"/>
  <c r="O11" i="1"/>
  <c r="P12" i="1"/>
  <c r="D5" i="4"/>
  <c r="K17" i="1" s="1"/>
  <c r="O18" i="1"/>
  <c r="P17" i="1"/>
  <c r="Q17" i="1"/>
  <c r="O17" i="1"/>
  <c r="R18" i="1"/>
  <c r="O16" i="1"/>
  <c r="P18" i="1"/>
  <c r="Q16" i="1"/>
  <c r="Q18" i="1"/>
  <c r="R17" i="1"/>
  <c r="R16" i="1"/>
  <c r="P16" i="1"/>
  <c r="D9" i="4"/>
  <c r="K30" i="1" s="1"/>
  <c r="L29" i="1"/>
  <c r="L28" i="1"/>
  <c r="L30" i="1"/>
  <c r="M10" i="1"/>
  <c r="N10" i="1"/>
  <c r="M11" i="1"/>
  <c r="N12" i="1"/>
  <c r="N11" i="1"/>
  <c r="M12" i="1"/>
  <c r="K52" i="1" l="1"/>
  <c r="K49" i="1"/>
  <c r="K24" i="1"/>
  <c r="K22" i="1"/>
  <c r="K28" i="1"/>
  <c r="L10" i="1"/>
  <c r="L12" i="1"/>
  <c r="K47" i="1"/>
  <c r="D3" i="4"/>
  <c r="K10" i="1" s="1"/>
  <c r="K53" i="1"/>
  <c r="K27" i="1"/>
  <c r="K26" i="1"/>
  <c r="K34" i="1"/>
  <c r="K36" i="1"/>
  <c r="K50" i="1"/>
  <c r="K46" i="1"/>
  <c r="K15" i="1"/>
  <c r="K16" i="1"/>
  <c r="K18" i="1"/>
  <c r="K29" i="1"/>
  <c r="K13" i="1"/>
  <c r="K12" i="1"/>
  <c r="K1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<sst xmlns="http://schemas.openxmlformats.org/spreadsheetml/2006/main" count="8454" uniqueCount="1524">
  <si>
    <t>User Input Questions</t>
  </si>
  <si>
    <t>Questions</t>
  </si>
  <si>
    <r>
      <t xml:space="preserve">What is the </t>
    </r>
    <r>
      <rPr>
        <b/>
        <sz val="11"/>
        <color theme="1"/>
        <rFont val="Aptos Narrow"/>
        <family val="2"/>
        <scheme val="minor"/>
      </rPr>
      <t>quality</t>
    </r>
    <r>
      <rPr>
        <sz val="11"/>
        <color theme="1"/>
        <rFont val="Aptos Narrow"/>
        <family val="2"/>
        <scheme val="minor"/>
      </rPr>
      <t xml:space="preserve"> you would like to work on?</t>
    </r>
  </si>
  <si>
    <r>
      <t xml:space="preserve">Which is more important to your research - </t>
    </r>
    <r>
      <rPr>
        <b/>
        <sz val="11"/>
        <color theme="1"/>
        <rFont val="Aptos Narrow"/>
        <family val="2"/>
        <scheme val="minor"/>
      </rPr>
      <t xml:space="preserve">data type suitability </t>
    </r>
    <r>
      <rPr>
        <sz val="11"/>
        <color theme="1"/>
        <rFont val="Aptos Narrow"/>
        <family val="2"/>
        <scheme val="minor"/>
      </rPr>
      <t>or</t>
    </r>
    <r>
      <rPr>
        <b/>
        <sz val="11"/>
        <color theme="1"/>
        <rFont val="Aptos Narrow"/>
        <family val="2"/>
        <scheme val="minor"/>
      </rPr>
      <t xml:space="preserve"> task undertaken</t>
    </r>
    <r>
      <rPr>
        <sz val="11"/>
        <color theme="1"/>
        <rFont val="Aptos Narrow"/>
        <family val="2"/>
        <scheme val="minor"/>
      </rPr>
      <t>?</t>
    </r>
  </si>
  <si>
    <r>
      <t xml:space="preserve">Is there a </t>
    </r>
    <r>
      <rPr>
        <b/>
        <sz val="11"/>
        <color theme="1"/>
        <rFont val="Aptos Narrow"/>
        <family val="2"/>
        <scheme val="minor"/>
      </rPr>
      <t>preferred data type</t>
    </r>
    <r>
      <rPr>
        <sz val="11"/>
        <color theme="1"/>
        <rFont val="Aptos Narrow"/>
        <family val="2"/>
        <scheme val="minor"/>
      </rPr>
      <t xml:space="preserve"> you would like to work with?</t>
    </r>
  </si>
  <si>
    <r>
      <t xml:space="preserve">Is there a </t>
    </r>
    <r>
      <rPr>
        <b/>
        <sz val="11"/>
        <color theme="1"/>
        <rFont val="Aptos Narrow"/>
        <family val="2"/>
        <scheme val="minor"/>
      </rPr>
      <t>specific task</t>
    </r>
    <r>
      <rPr>
        <sz val="11"/>
        <color theme="1"/>
        <rFont val="Aptos Narrow"/>
        <family val="2"/>
        <scheme val="minor"/>
      </rPr>
      <t xml:space="preserve"> you would like the tool to tackle?</t>
    </r>
  </si>
  <si>
    <t>Urban Quality (categories)</t>
  </si>
  <si>
    <t>BE Vitality Features</t>
  </si>
  <si>
    <t>Building attributes</t>
  </si>
  <si>
    <t>Building façade</t>
  </si>
  <si>
    <t>Building Footprint</t>
  </si>
  <si>
    <t>Building Form &amp; Morphology</t>
  </si>
  <si>
    <t>Building Function</t>
  </si>
  <si>
    <t>Building height</t>
  </si>
  <si>
    <t>Commercial Activity</t>
  </si>
  <si>
    <t>Greeness</t>
  </si>
  <si>
    <t>Land use</t>
  </si>
  <si>
    <t>Multiple Qualities</t>
  </si>
  <si>
    <t>Pedestrian Activity</t>
  </si>
  <si>
    <t>Pedestrian Behaviour</t>
  </si>
  <si>
    <t>Pedestrian dynamics</t>
  </si>
  <si>
    <t>Pedestrian presence</t>
  </si>
  <si>
    <t>Social grouping</t>
  </si>
  <si>
    <t>Street environment</t>
  </si>
  <si>
    <t>Street façade</t>
  </si>
  <si>
    <t>Street Spatial Quality</t>
  </si>
  <si>
    <t>Streetscape</t>
  </si>
  <si>
    <t>Urban Form &amp; Fabric</t>
  </si>
  <si>
    <t>Urban functional zones (UFZs)</t>
  </si>
  <si>
    <t>Urban Image</t>
  </si>
  <si>
    <t>Urban Landscape</t>
  </si>
  <si>
    <t>Urban morphology</t>
  </si>
  <si>
    <t>Urban Vitality</t>
  </si>
  <si>
    <t>Visual attributes</t>
  </si>
  <si>
    <t>Walkability</t>
  </si>
  <si>
    <t>Building attribute data</t>
  </si>
  <si>
    <t xml:space="preserve">Electricity </t>
  </si>
  <si>
    <t>Images</t>
  </si>
  <si>
    <t>Mobile signals</t>
  </si>
  <si>
    <t>Multi-source</t>
  </si>
  <si>
    <t>POIs</t>
  </si>
  <si>
    <t>Remote Sensing Images</t>
  </si>
  <si>
    <t>Road network</t>
  </si>
  <si>
    <t>Social media</t>
  </si>
  <si>
    <t>Street View Images</t>
  </si>
  <si>
    <t>Topological information</t>
  </si>
  <si>
    <t>Urban Metrics</t>
  </si>
  <si>
    <t>Urban Mobility Data</t>
  </si>
  <si>
    <t>Video</t>
  </si>
  <si>
    <t>Big Data Types (categories)</t>
  </si>
  <si>
    <t>Classfication</t>
  </si>
  <si>
    <t>Clustering</t>
  </si>
  <si>
    <t>Feature Extraction</t>
  </si>
  <si>
    <t>Feature Vectorization</t>
  </si>
  <si>
    <t>Fusion</t>
  </si>
  <si>
    <t>Graph-Based Learning / Clustering</t>
  </si>
  <si>
    <t>Instance Segmentation</t>
  </si>
  <si>
    <t>Multiple tasks</t>
  </si>
  <si>
    <t>Multi-task</t>
  </si>
  <si>
    <t>NLP Task</t>
  </si>
  <si>
    <t>Object Detection</t>
  </si>
  <si>
    <t>Object Tracking</t>
  </si>
  <si>
    <t>Regression</t>
  </si>
  <si>
    <t>Scene analysis</t>
  </si>
  <si>
    <t>Semantic Segmentation</t>
  </si>
  <si>
    <t>Trajectory Reconstruction</t>
  </si>
  <si>
    <t>DL Tasks (categories)</t>
  </si>
  <si>
    <t>Multi-focused</t>
  </si>
  <si>
    <t>Morphology</t>
  </si>
  <si>
    <t>Functional</t>
  </si>
  <si>
    <t>Street</t>
  </si>
  <si>
    <t>Urban Activity</t>
  </si>
  <si>
    <t>FCN</t>
  </si>
  <si>
    <t>DeepLab V3+</t>
  </si>
  <si>
    <t>PSPNet</t>
  </si>
  <si>
    <t>HRNet-OCR</t>
  </si>
  <si>
    <t>ResNet</t>
  </si>
  <si>
    <t>SegNet</t>
  </si>
  <si>
    <t>SegFormer</t>
  </si>
  <si>
    <t>BP neural networks</t>
  </si>
  <si>
    <t>Treepedia 2.1</t>
  </si>
  <si>
    <t>CPM</t>
  </si>
  <si>
    <t>MobileNetV1</t>
  </si>
  <si>
    <t>Algorithim (Dropdown)</t>
  </si>
  <si>
    <t>Building function</t>
  </si>
  <si>
    <t>GCN</t>
  </si>
  <si>
    <t>YOLO</t>
  </si>
  <si>
    <t>U-Net</t>
  </si>
  <si>
    <t>DenseNet</t>
  </si>
  <si>
    <t>Faster R-CNN</t>
  </si>
  <si>
    <t>NA</t>
  </si>
  <si>
    <t>CNN</t>
  </si>
  <si>
    <t>VGG16</t>
  </si>
  <si>
    <t>Mask R-CNN</t>
  </si>
  <si>
    <t>BERT</t>
  </si>
  <si>
    <t>LSTM</t>
  </si>
  <si>
    <t>Hybrid</t>
  </si>
  <si>
    <t>Tracktor++</t>
  </si>
  <si>
    <t>CAE</t>
  </si>
  <si>
    <t>DNN</t>
  </si>
  <si>
    <t>VIS-CNN</t>
  </si>
  <si>
    <t>Fully connected Layer</t>
  </si>
  <si>
    <t>MLP</t>
  </si>
  <si>
    <t>GraphSAGE</t>
  </si>
  <si>
    <t>SOM</t>
  </si>
  <si>
    <t>HGCN</t>
  </si>
  <si>
    <t>Transformer</t>
  </si>
  <si>
    <t>HRNet</t>
  </si>
  <si>
    <t>Word2Vec</t>
  </si>
  <si>
    <t>Deep &amp; Wide</t>
  </si>
  <si>
    <t>OCNN</t>
  </si>
  <si>
    <t>Deep Siamese network</t>
  </si>
  <si>
    <t>BPNN + AE</t>
  </si>
  <si>
    <t xml:space="preserve">Faster R-CNN + Cascaded R-CNN </t>
  </si>
  <si>
    <t>TCN + BiLSTM</t>
  </si>
  <si>
    <t>Attention + CNN + Extend4</t>
  </si>
  <si>
    <t>Multiple</t>
  </si>
  <si>
    <t>FFM + FGM</t>
  </si>
  <si>
    <t>PSA + ASPP block</t>
  </si>
  <si>
    <t>FIT-MLP</t>
  </si>
  <si>
    <t>Rnn + BRNN</t>
  </si>
  <si>
    <t>DeepLab V3+  + WEEK 3-Facade parsing</t>
  </si>
  <si>
    <t>SSD_RESNET_50_FPN_COCO model</t>
  </si>
  <si>
    <t>DABE-Net</t>
  </si>
  <si>
    <t>Deep multimodal fusion network</t>
  </si>
  <si>
    <t>GCNN</t>
  </si>
  <si>
    <t>FairMOT</t>
  </si>
  <si>
    <t>Geo-SOM</t>
  </si>
  <si>
    <t>DCNN</t>
  </si>
  <si>
    <t>GIN</t>
  </si>
  <si>
    <t>POINet</t>
  </si>
  <si>
    <t>GMNN</t>
  </si>
  <si>
    <t>PSPNet + ResNet-101</t>
  </si>
  <si>
    <t>GoogLeNet</t>
  </si>
  <si>
    <t>ResNet + Mask R-CNN</t>
  </si>
  <si>
    <t>DeepLab V4</t>
  </si>
  <si>
    <t>SAM</t>
  </si>
  <si>
    <t>GroundingDINO-B</t>
  </si>
  <si>
    <t>Siamese DCRNN</t>
  </si>
  <si>
    <t>GRU-NOCD</t>
  </si>
  <si>
    <t xml:space="preserve">StereoNet model </t>
  </si>
  <si>
    <t>HEM (VGG-19 based)</t>
  </si>
  <si>
    <t>EfficientNet-V2-S</t>
  </si>
  <si>
    <t>DeepSort</t>
  </si>
  <si>
    <t>UniMP</t>
  </si>
  <si>
    <t>HGNN</t>
  </si>
  <si>
    <t>VGG19</t>
  </si>
  <si>
    <t>CNN+LSTM</t>
  </si>
  <si>
    <t>MT-BR</t>
  </si>
  <si>
    <t>Dilated-ResUnet</t>
  </si>
  <si>
    <t>MXNet (Amazon).</t>
  </si>
  <si>
    <t>ARC-Net</t>
  </si>
  <si>
    <t>Object GNN</t>
  </si>
  <si>
    <t>iBHEDC</t>
  </si>
  <si>
    <t>Pixel DSSN</t>
  </si>
  <si>
    <t>IM2ELEVATION</t>
  </si>
  <si>
    <t>Point CNN</t>
  </si>
  <si>
    <t>Img2AFM
AFM2Mask</t>
  </si>
  <si>
    <t>DDRNet-23-slim model</t>
  </si>
  <si>
    <t>Inception V4</t>
  </si>
  <si>
    <t>Refer to paper</t>
  </si>
  <si>
    <t>Inception-ResNetv2</t>
  </si>
  <si>
    <t>ResNet + LSTM</t>
  </si>
  <si>
    <t>YOLACT</t>
  </si>
  <si>
    <t>ResNet + MS-CAM</t>
  </si>
  <si>
    <t>AlexNet + GoogLeNet</t>
  </si>
  <si>
    <t>RoofNet</t>
  </si>
  <si>
    <t>Word2Vec + Doc2Vec</t>
  </si>
  <si>
    <t>SatMAE</t>
  </si>
  <si>
    <t>Xception-71 CNN</t>
  </si>
  <si>
    <t>Du-CNN</t>
  </si>
  <si>
    <t>M3Inference model</t>
  </si>
  <si>
    <t>EA U2-Net</t>
  </si>
  <si>
    <t>DCDA-Net</t>
  </si>
  <si>
    <t>Stereollax Net</t>
  </si>
  <si>
    <t>Mask2Former model</t>
  </si>
  <si>
    <t>Street-Frontage-Net model</t>
  </si>
  <si>
    <t>ViT-based AE</t>
  </si>
  <si>
    <t>EfficientNetV1</t>
  </si>
  <si>
    <t>DEEP Sort</t>
  </si>
  <si>
    <t>Doc2Vec</t>
  </si>
  <si>
    <t>UnetFormer</t>
  </si>
  <si>
    <t xml:space="preserve">VAE
</t>
  </si>
  <si>
    <t>MobileNetV2 + VGG18</t>
  </si>
  <si>
    <t>VGG18</t>
  </si>
  <si>
    <t>MonuNet</t>
  </si>
  <si>
    <t>ESFNet</t>
  </si>
  <si>
    <t xml:space="preserve">MRCAE </t>
  </si>
  <si>
    <t>MSCNN</t>
  </si>
  <si>
    <t>ME-FCN</t>
  </si>
  <si>
    <t>MFTSC</t>
  </si>
  <si>
    <t>CG-CFPANet</t>
  </si>
  <si>
    <t>LSTM-FCN</t>
  </si>
  <si>
    <t>IntroVAE</t>
  </si>
  <si>
    <t>Lightweight attention U-net</t>
  </si>
  <si>
    <t>TOTAL COUNT OF PAPERS DONE</t>
  </si>
  <si>
    <t>Article info</t>
  </si>
  <si>
    <t>Labels</t>
  </si>
  <si>
    <t>No.</t>
  </si>
  <si>
    <t>Article name</t>
  </si>
  <si>
    <t>Area (categories)</t>
  </si>
  <si>
    <t>Data type (categories)</t>
  </si>
  <si>
    <t>DL Task (simple)</t>
  </si>
  <si>
    <t>Algorithim+Citation</t>
  </si>
  <si>
    <t>Spatiotemporality</t>
  </si>
  <si>
    <t>Contextual Sensitivity</t>
  </si>
  <si>
    <t>Fine-Grained &amp; High-Density Analysis</t>
  </si>
  <si>
    <t>Training &amp; Running Costs</t>
  </si>
  <si>
    <t>Interpretability &amp; Analytical Use</t>
  </si>
  <si>
    <t>Data Availability &amp; Accessibility</t>
  </si>
  <si>
    <t>Bias &amp; Ethical Inclusion</t>
  </si>
  <si>
    <t>Urban Shape and Built Density Metrics through the Analysis of European Urban Fabrics Using Artificial Intelligence</t>
  </si>
  <si>
    <t>SOM (Abarca-Alvarez et al., 2019)</t>
  </si>
  <si>
    <t>Optimizing Land Use Identification With Social Networks: Comparative Evaluation of Machine Learning Algorithms</t>
  </si>
  <si>
    <t>NA ( Aljeri, 2023)</t>
  </si>
  <si>
    <t>A graph-based multimodal data fusion framework for identifying urban functional zone</t>
  </si>
  <si>
    <t>GIN ( Tao et al., 2025)</t>
  </si>
  <si>
    <t>UnetFormer ( Tao et al., 2025)</t>
  </si>
  <si>
    <t>Understanding urban landuse from the above and ground perspectives: A deep learning, multimodal solution</t>
  </si>
  <si>
    <t>VIS-CNN ( Srivastava et al., 2019)</t>
  </si>
  <si>
    <t>Building Detection in High-Resolution Remote Sensing Images by Enhancing Superpixel Segmentation and Classification Using Deep Learning Approaches</t>
  </si>
  <si>
    <t>NA ( Benchabana et al., 2023)</t>
  </si>
  <si>
    <t>VAE
 ( Benchabana et al., 2023)</t>
  </si>
  <si>
    <t>VGG16 ( Srivastava et al., 2019)</t>
  </si>
  <si>
    <t>Building Extraction in Very High Resolution Remote Sensing Imagery Using Deep Learning and Guided Filters</t>
  </si>
  <si>
    <t>ResNet ( Y. Xu et al., 2018)</t>
  </si>
  <si>
    <t>A novel unsupervised deep learning method for the generalization of urban form</t>
  </si>
  <si>
    <t>SOM ( J. Cai &amp; Chen, 2022)</t>
  </si>
  <si>
    <t>MRCAE  ( J. Cai &amp; Chen, 2022)</t>
  </si>
  <si>
    <t>Urban Morphological Feature Extraction and Multi-Dimensional Similarity Analysis Based on Deep Learning Approaches</t>
  </si>
  <si>
    <t>GoogLeNet ( C. Cai et al., 2021)</t>
  </si>
  <si>
    <t>A deep learning method for building height estimation using high-resolution multi-view imagery over urban areas: A case study of 42 Chinese cities</t>
  </si>
  <si>
    <t>U-Net ( Y. Cao &amp; Huang, 2021)</t>
  </si>
  <si>
    <t>A perception-powered urban digital twin to support human-centered urban planning and sustainable city development</t>
  </si>
  <si>
    <t>DeepLab V3+ ( J. Luo et al., 2025)</t>
  </si>
  <si>
    <t>An object-based convolutional neural network (OCNN) for urban land use classification</t>
  </si>
  <si>
    <t>OCNN ( C. Zhang et al., 2018)</t>
  </si>
  <si>
    <t>Evaluating Greenery around Streets Using Baidu Panoramic Street View Images and the Panoramic Green View Index</t>
  </si>
  <si>
    <t>BP neural networks ( X. Chen et al., 2019)</t>
  </si>
  <si>
    <t>Fine-grained landuse characterization using ground-based pictures: a deep learning solution based on globally available data</t>
  </si>
  <si>
    <t>VIS-CNN ( Srivastava et al., 2020)</t>
  </si>
  <si>
    <t>Classification of urban morphology with deep learning: Application on urban vitality</t>
  </si>
  <si>
    <t>ResNet ( W. Chen et al., 2021)</t>
  </si>
  <si>
    <t>Analysis and Optimization of the Spatial Patterns of Commercial Service Facilities Based on Multisource Spatiotemporal Data and Graph Neural Networks: A Case Study of Beijing, China</t>
  </si>
  <si>
    <t>GraphSAGE ( Xiao et al., 2025)</t>
  </si>
  <si>
    <t>Bounding Boxes Are All We Need: Street View Image Classification via Context Encoding of Detected Buildings</t>
  </si>
  <si>
    <t>Rnn + BRNN ( K. Zhao et al., 2022)</t>
  </si>
  <si>
    <t>Faster R-CNN + Cascaded R-CNN  ( K. Zhao et al., 2022)</t>
  </si>
  <si>
    <t>Research on Green View Index of Urban Roads Based on Street View Image Recognition: A Case Study of Changsha Downtown Areas</t>
  </si>
  <si>
    <t>FCN ( Y. Chen et al., 2022)</t>
  </si>
  <si>
    <t>Analysis of urban functional areas based on graph clustering neural networks</t>
  </si>
  <si>
    <t>GCNN ( Bai et al., 2025)</t>
  </si>
  <si>
    <t>The influence of neighborhood quality on tourism in China: Using Baidu Street View pictures and deep learning techniques</t>
  </si>
  <si>
    <t>DeepLab V3+ ( J. Chen et al., 2022)</t>
  </si>
  <si>
    <t>Built-Up Area Extraction Combing Densely Connected Dual-Attention Network and Multiscale Context</t>
  </si>
  <si>
    <t>DCDA-Net ( Y. Chen, Yao, et al., 2023)</t>
  </si>
  <si>
    <t>Building instance classification using street view images</t>
  </si>
  <si>
    <t>VGG16 ( J. Kang et al., 2018)</t>
  </si>
  <si>
    <t>Building Footprint Generation Through Convolutional Neural Networks With Attraction Field Representation</t>
  </si>
  <si>
    <t>Img2AFM
AFM2Mask ( Q. Li et al., 2022)</t>
  </si>
  <si>
    <t>MFTSC: A Semantically Constrained Method for Urban Building Height Estimation Using Multiple Source Images</t>
  </si>
  <si>
    <t>MFTSC ( Y. Chen, Yan, et al., 2023)</t>
  </si>
  <si>
    <t>Delineating Urban Functional Zones Using U-Net Deep Learning: Case Study of Kuancheng District, Changchun, China</t>
  </si>
  <si>
    <t>U-Net ( Y. Yang et al., 2021)</t>
  </si>
  <si>
    <t>Urban Built Environment Assessment Based on Scene Understanding of High-Resolution Remote Sensing Imagery</t>
  </si>
  <si>
    <t>LSTM ( J. Chen, Dai, et al., 2023)</t>
  </si>
  <si>
    <t>ResNet ( J. Chen, Dai, et al., 2023)</t>
  </si>
  <si>
    <t>Measuring Green Exposure Levels in Communities of Different Economic Levels at Different Completion Periods: Through the Lens of Social Equity</t>
  </si>
  <si>
    <t>PSPNet ( Cui et al., 2022)</t>
  </si>
  <si>
    <t>CBEES: A fine-grained commercial built environment perception and evaluation based on social media</t>
  </si>
  <si>
    <t>BERT ( C. Yuan et al., 2025)</t>
  </si>
  <si>
    <t>Building use and mixed-use classification with a transformer-based network fusing satellite images and geospatial textual information</t>
  </si>
  <si>
    <t>Transformer ( W. Zhou et al., 2023)</t>
  </si>
  <si>
    <t>BERT ( W. Zhou et al., 2023)</t>
  </si>
  <si>
    <t>DenseNet ( W. Zhou et al., 2023)</t>
  </si>
  <si>
    <t>EO + Morphometrics: Understanding cities through urban morphology at large scale</t>
  </si>
  <si>
    <t>U-Net ( J. Wang, Fleischmann, et al., 2023)</t>
  </si>
  <si>
    <t>Fine-Grained Classification of Urban Functional Zones and Landscape Pattern Analysis Using Hyperspectral Satellite Imagery: A Case Study of Wuhan</t>
  </si>
  <si>
    <t>MSCNN ( J. Yuan et al., 2022)</t>
  </si>
  <si>
    <t>LSTM ( J. Yuan et al., 2022)</t>
  </si>
  <si>
    <t>Dilated-ResUnet: A novel deep learning architecture for building extraction from medium resolution multi-spectral satellite imagery</t>
  </si>
  <si>
    <t>Dilated-ResUnet ( Dixit et al., 2021)</t>
  </si>
  <si>
    <t>Predicting walking-to-work using street-level imagery and deep learning in seven Canadian cities</t>
  </si>
  <si>
    <t>YOLO ( Doiron et al., 2022)</t>
  </si>
  <si>
    <t>PSPNet ( Doiron et al., 2022)</t>
  </si>
  <si>
    <t>New Quantitative Approach for the Morphological Similarity Analysis of Urban Fabrics Based on a Convolutional Autoencoder</t>
  </si>
  <si>
    <t>CAE ( Dong et al., 2019)</t>
  </si>
  <si>
    <t>Identifying degrees of deprivation from space using deep learning and morphological spatial analysis of deprived urban areas</t>
  </si>
  <si>
    <t>DNN ( Abascal et al., 2022)</t>
  </si>
  <si>
    <t>Evaluating the Spatial Quality of Urban Living Streets: A Case Study of Hengyang City in Central South China</t>
  </si>
  <si>
    <t>PSPNet ( Duan et al., 2023)</t>
  </si>
  <si>
    <t>Automatic Building Detection with Polygonizing and Attribute Extraction from High-Resolution Images</t>
  </si>
  <si>
    <t>U-Net ( Daranagama &amp; Witayangkurn, 2021)</t>
  </si>
  <si>
    <t>Urban Functional Zone Mapping With a Bibranch Neural Network via Fusing Remote Sensing and Social Sensing Data</t>
  </si>
  <si>
    <t>POINet ( Fan et al., 2021)</t>
  </si>
  <si>
    <t>ResNet ( Fan et al., 2021)</t>
  </si>
  <si>
    <t>Disentangling the hourly dynamics of mixed urban function: A multimodal fusion perspective using dynamic graphs</t>
  </si>
  <si>
    <t>Siamese DCRNN ( J. Cao et al., 2025)</t>
  </si>
  <si>
    <t>Multisource Hyperspectral and LiDAR Data Fusion for Urban Land-Use Mapping based on a Modified Two-Branch Convolutional Neural Network</t>
  </si>
  <si>
    <t>CNN ( Q. Feng et al., 2019)</t>
  </si>
  <si>
    <t>ViT-based AE ( J. Cao et al., 2025)</t>
  </si>
  <si>
    <t>An SOE-Based Learning Framework Using Multisource Big Data for Identifying Urban Functional Zones</t>
  </si>
  <si>
    <t>VGG18 ( Y. Feng et al., 2021)</t>
  </si>
  <si>
    <t>Measuring the Multiple Functions and Tradeoffs among Streets: A New Framework Using the Deep Learning Method</t>
  </si>
  <si>
    <t>DeepLab V3+ ( Fu et al., 2023)</t>
  </si>
  <si>
    <t>How Is Urban Greenness Spatially Associated with Dockless Bike Sharing Usage on Weekdays, Weekends, and Holidays?</t>
  </si>
  <si>
    <t>DeepLab V3+ ( Ghasemian Sorboni et al., 2024)</t>
  </si>
  <si>
    <t>DeepLab V3+ ( F. Gao et al., 2021)</t>
  </si>
  <si>
    <t>Quantifying the Spatial Ratio of Streets in Beijing Based on Street-View Images</t>
  </si>
  <si>
    <t>DenseNet ( W. Gao et al., 2023)</t>
  </si>
  <si>
    <t>Building Function Recognition Using the Semi-Supervised Classification</t>
  </si>
  <si>
    <t>UniMP ( X. Xie et al., 2022)</t>
  </si>
  <si>
    <t>Classifying Street Spaces with Street View Images for a Spatial Indicator of Urban Functions</t>
  </si>
  <si>
    <t>PSPNet ( Gong et al., 2019)</t>
  </si>
  <si>
    <t>Measuring Perceived Psychological Stress in Urban Built Environments Using Google Street View and Deep Learning</t>
  </si>
  <si>
    <t>SegNet ( Han et al., 2022)</t>
  </si>
  <si>
    <t>Exploring the associations between street-view green space quantity and quality, and influenza in Guangzhou, China through machine learning and spatial regression: A socio-economic equity perspective</t>
  </si>
  <si>
    <t>FCN ( R. Wang et al., 2025)</t>
  </si>
  <si>
    <t>Association of street greenery and physical activity in older adults: A novel study using pedestrian-centered photographs</t>
  </si>
  <si>
    <t>PSPNet ( H. He et al., 2020)</t>
  </si>
  <si>
    <t>Identifying up-to-date urban land-use patterns with visual and semantic features based on multisource geospatial data</t>
  </si>
  <si>
    <t>BERT ( Y. Guo et al., 2024)</t>
  </si>
  <si>
    <t>Inception V4 ( Y. Guo et al., 2024)</t>
  </si>
  <si>
    <t>Quantifying the usage of small public spaces using deep convolutional neural network</t>
  </si>
  <si>
    <t>Human Activity</t>
  </si>
  <si>
    <t>SSD_RESNET_50_FPN_COCO model ( Hou et al., 2020)</t>
  </si>
  <si>
    <t>Automated building extraction using satellite remote sensing imagery</t>
  </si>
  <si>
    <t>DABE-Net ( Q. Hu et al., 2021)</t>
  </si>
  <si>
    <t>POI Classification Method Based on Feature Extension and Deep Learning</t>
  </si>
  <si>
    <t>Attention + CNN + Extend4 ( C. Zhou et al., 2020)</t>
  </si>
  <si>
    <t>Word2Vec ( C. Zhou et al., 2020)</t>
  </si>
  <si>
    <t>Applicable Framework for Evaluating Urban Vitality with Multiple-Source Data: Empirical Research of the Pearl River Delta Urban Agglomeration Using BPNN</t>
  </si>
  <si>
    <t>BP neural networks ( X. Huang et al., 2022)</t>
  </si>
  <si>
    <t>Spatial context-aware method for urban land use classification using street view images</t>
  </si>
  <si>
    <t>GCN ( F. Fang et al., 2022)</t>
  </si>
  <si>
    <t>A Deep-Learning-Based Multimodal Data Fusion Framework for Urban Region Function Recognition</t>
  </si>
  <si>
    <t>FFM + FGM ( Yu et al., 2023)</t>
  </si>
  <si>
    <t>CNN ( Yu et al., 2023)</t>
  </si>
  <si>
    <t>ResNet ( Yu et al., 2023)</t>
  </si>
  <si>
    <t>Synthesizing location semantics from street view images to improve urban land-use classification</t>
  </si>
  <si>
    <t>ResNet ( F. Fang et al., 2021)</t>
  </si>
  <si>
    <t>Analysis of spatial variation of street landscape greening and influencing factors: an example from Fuzhou city, China</t>
  </si>
  <si>
    <t>FCN ( Jin et al., 2023)</t>
  </si>
  <si>
    <t>Assessing the Impact of Street-View Greenery on Fear of Neighborhood Crime in Guangzhou, China</t>
  </si>
  <si>
    <t>FCN ( F. Jing et al., 2021)</t>
  </si>
  <si>
    <t>Assessing streetscape greenery with deep neural network using Google Street View</t>
  </si>
  <si>
    <t>CPM ( Kameoka et al., 2022)</t>
  </si>
  <si>
    <t>CG-CFPANet: a multi-task network for built-up area extraction from SDGSAT-1 and Sentinel-2 remote sensing images</t>
  </si>
  <si>
    <t>CG-CFPANet ( L. Wang, Ye, et al., 2024)</t>
  </si>
  <si>
    <t>Assessment of Perceived and Physical Walkability Using Street View Images and Deep Learning Technology</t>
  </si>
  <si>
    <t>DeepLab V3+ ( Y. Kang et al., 2023)</t>
  </si>
  <si>
    <t>Classifying land-use patterns by integrating time-series electricity data and high-spatial resolution remote sensing imagery</t>
  </si>
  <si>
    <t>LSTM-FCN ( Yao et al., 2022)</t>
  </si>
  <si>
    <t>ResNet ( Yao et al., 2022)</t>
  </si>
  <si>
    <t>Analyzing the effects of Green View Index of neighborhood streets on walking time using Google Street View and deep learning</t>
  </si>
  <si>
    <t>FCN ( Ki &amp; Lee, 2021)</t>
  </si>
  <si>
    <t>How urban environments affect public sentiment and physical activity using a cognitive computing framework</t>
  </si>
  <si>
    <t>YOLO ( P. Sun et al., 2024)</t>
  </si>
  <si>
    <t>DeepLab V3+ ( P. Sun et al., 2024)</t>
  </si>
  <si>
    <t>Street-Frontage-Net: urban image classification using deep convolutional neural networks</t>
  </si>
  <si>
    <t>Street-Frontage-Net model ( Law et al., 2020)</t>
  </si>
  <si>
    <t>A framework for urban land use classification by integrating the spatial context of points of interest and graph convolutional neural network method</t>
  </si>
  <si>
    <t>GCN ( Y. Xu et al., 2022)</t>
  </si>
  <si>
    <t>The six dimensions of built environment on urban vitality: Fusion evidence from multi-source data</t>
  </si>
  <si>
    <t>Pedestrian Dynamics</t>
  </si>
  <si>
    <t>NA ( X. Li et al., 2022)</t>
  </si>
  <si>
    <t>Relationship existence recognition-based social group detection in urban public spaces</t>
  </si>
  <si>
    <t>ResNet ( L. Li et al., 2023)</t>
  </si>
  <si>
    <t>ResNet + LSTM ( L. Li et al., 2023)</t>
  </si>
  <si>
    <t>Decoding urban green spaces: Deep learning and google street view measure greening structures</t>
  </si>
  <si>
    <t>DeepLab V3+ ( L. Zhang et al., 2023)</t>
  </si>
  <si>
    <t>Using mobile phone big data and street view images to explore the mismatch between walkability and walking behavior</t>
  </si>
  <si>
    <t>Multiple ( X. He &amp; He, 2024)</t>
  </si>
  <si>
    <t>ESFNet: Efficient Network for Building Extraction From High-Resolution Aerial Images</t>
  </si>
  <si>
    <t>ESFNet ( Lin et al., 2019)</t>
  </si>
  <si>
    <t>Mapping hourly dynamics of urban population using trajectories reconstructed from mobile phone records</t>
  </si>
  <si>
    <t>BP neural networks ( Z. Liu et al., 2018)</t>
  </si>
  <si>
    <t>Impact of Physical Features on Visual Walkability Perception in Urban Commercial Streets by Using Street-View Images and Deep Learning</t>
  </si>
  <si>
    <t>PSPNet ( G. Huang et al., 2024)</t>
  </si>
  <si>
    <t>Investigating pedestrian-level greenery in urban forms in a high-density city for urban planning</t>
  </si>
  <si>
    <t>ResNet ( Hua et al., 2022)</t>
  </si>
  <si>
    <t>ARC-Net: An Efficient Network for Building Extraction From High-Resolution Aerial Images</t>
  </si>
  <si>
    <t>ARC-Net ( Y. Liu et al., 2020)</t>
  </si>
  <si>
    <t>A novel walkability index using google street view and deep learning</t>
  </si>
  <si>
    <t>DeepLab V3+ ( Ki et al., 2023)</t>
  </si>
  <si>
    <t>IM2ELEVATION: Building Height Estimation from Single-View Aerial Imagery</t>
  </si>
  <si>
    <t>IM2ELEVATION ( C.-J. Liu et al., 2020)</t>
  </si>
  <si>
    <t>Semantic Enhancement of Human Urban Activity Chain Construction Using Mobile Phone Signaling Data</t>
  </si>
  <si>
    <t>GMNN ( S. Liu et al., 2021)</t>
  </si>
  <si>
    <t>Street view environments are associated with the walking duration of pedestrians: The case of Amsterdam, the Netherlands</t>
  </si>
  <si>
    <t>Xception-71 CNN ( J. Liu et al., 2023)</t>
  </si>
  <si>
    <t>Building height estimation from street-view imagery using deep learning, image processing and automated geospatial analysis</t>
  </si>
  <si>
    <t>iBHEDC ( Al-Habashna &amp; Murdoch, 2023)</t>
  </si>
  <si>
    <t>Investigating streetscape environmental characteristics associated with road traffic crashes using street view imagery and computer vision</t>
  </si>
  <si>
    <t>Faster R-CNN ( Yue, 2025)</t>
  </si>
  <si>
    <t>Quantification through deep learning of sky view factor and greenery on urban streets during hot and cool seasons</t>
  </si>
  <si>
    <t>MXNet (Amazon). ( Chiang et al., 2023)</t>
  </si>
  <si>
    <t>PSPNet ( Yue, 2025)</t>
  </si>
  <si>
    <t>Integrating GIS, deep learning, and environmental sensors for multicriteria evaluation of urban street walkability</t>
  </si>
  <si>
    <t>Tracktor++ ( Y. Li et al., 2023)</t>
  </si>
  <si>
    <t>Is there an association between eye-level greenness and childhood hypertension using street view? Findings from the Seven Northeastern Cities study in China</t>
  </si>
  <si>
    <t>FCN ( H.-M. Yang et al., 2025)</t>
  </si>
  <si>
    <t>DeepLab V3+ ( Y. Li et al., 2023)</t>
  </si>
  <si>
    <t>The Association of Urban Greenness and Walking Behavior: Using Google Street View and Deep Learning Techniques to Estimate Residents’ Exposure to Urban Greenness</t>
  </si>
  <si>
    <t>PSPNet ( Lu, 2018)</t>
  </si>
  <si>
    <t>Deep learning video analytics for the assessment of street experiments: The case of Bologna</t>
  </si>
  <si>
    <t>DeepSort ( Ceccarelli et al., 2023)</t>
  </si>
  <si>
    <t>YOLO ( Ceccarelli et al., 2023)</t>
  </si>
  <si>
    <t>The impacts of visual street environments on obesity: The mediating role of walking behaviors</t>
  </si>
  <si>
    <t>DeepLab V3+ ( J.-I. Kim et al., 2023)</t>
  </si>
  <si>
    <t>Measuring human perceptions of streetscapes to better inform urban renewal: A perspective of scene semantic parsing</t>
  </si>
  <si>
    <t>SegNet ( X. Ma et al., 2021)</t>
  </si>
  <si>
    <t>A Shape and Size Free-CNN for Urban Functional Zone Mapping With High-Resolution Satellite Images and POI Data</t>
  </si>
  <si>
    <t>ResNet ( Z. Guo et al., 2023)</t>
  </si>
  <si>
    <t>CNN ( Z. Guo et al., 2023)</t>
  </si>
  <si>
    <t>Scalable Building Height Estimation From Street Scene Images</t>
  </si>
  <si>
    <t>RoofNet ( Y. Zhao et al., 2022)</t>
  </si>
  <si>
    <t>The Impact of Street Space Perception Factors on Elderly Health in High-Density Cities in Macau—Analysis Based on Street View Images and Deep Learning Technology</t>
  </si>
  <si>
    <t>FCN ( L. Meng et al., 2020)</t>
  </si>
  <si>
    <t>Spatial scale analysis for the relationships between the built environment and cardiovascular disease based on multi-source data</t>
  </si>
  <si>
    <t>DeepLab V3+ ( J. Xu et al., 2023)</t>
  </si>
  <si>
    <t>Exploring associations between streetscape factors and crime behaviors using Google Street View images</t>
  </si>
  <si>
    <t>DeepLab V3+ ( Deng et al., 2022)</t>
  </si>
  <si>
    <t>Objective scoring of streetscape walkability related to leisure walking: Statistical modeling approach with semantic segmentation of Google Street View images</t>
  </si>
  <si>
    <t>DeepLab V3+ ( Nagata et al., 2020)</t>
  </si>
  <si>
    <t>Characterisation of urban environment and activity across space and time using street images and deep learning in Accra</t>
  </si>
  <si>
    <t>Faster R-CNN ( Nathvani et al., 2022)</t>
  </si>
  <si>
    <t>Exploring the association between street built environment and street vitality using deep learning methods</t>
  </si>
  <si>
    <t>Tracktor++ ( Y. Li et al., 2022)</t>
  </si>
  <si>
    <t>DenseNet ( Y. Li et al., 2022)</t>
  </si>
  <si>
    <t>Multi-spatial urban function modeling: A multi-modal deep network approach for transfer and multi-task learning</t>
  </si>
  <si>
    <t>Deep &amp; Wide ( Gong et al., 2025)</t>
  </si>
  <si>
    <t>MLP ( Gong et al., 2025)</t>
  </si>
  <si>
    <t>Doc2Vec ( Gong et al., 2025)</t>
  </si>
  <si>
    <t>HGCN ( Gong et al., 2025)</t>
  </si>
  <si>
    <t>SatMAE ( Gong et al., 2025)</t>
  </si>
  <si>
    <t>DeepLab V3+  + WEEK 3-Facade parsing ( Y. Li et al., 2022)</t>
  </si>
  <si>
    <t>Leveraging Chinese GaoFen-7 imagery for high-resolution building height estimation in multiple cities</t>
  </si>
  <si>
    <t>Lightweight attention U-net ( P. Chen, Huang, et al., 2023)</t>
  </si>
  <si>
    <t>StereoNet model  ( P. Chen, Huang, et al., 2023)</t>
  </si>
  <si>
    <t>Sidewalk extraction using aerial and street view images</t>
  </si>
  <si>
    <t>YOLACT ( Ning et al., 2022)</t>
  </si>
  <si>
    <t>PSPNet ( Ning et al., 2022)</t>
  </si>
  <si>
    <t>Classifying urban functional regions by integrating buildings and points-of-interest using a stacking ensemble method</t>
  </si>
  <si>
    <t>Word2Vec ( M. Yang et al., 2022)</t>
  </si>
  <si>
    <t>GCN ( M. Yang et al., 2022)</t>
  </si>
  <si>
    <t>Deep Learning Approach for Classifying the Built Year and Structure of Individual Buildings by Automatically Linking Street View Images and GIS Building Data</t>
  </si>
  <si>
    <t>Mask R-CNN ( Ogawa et al., 2023)</t>
  </si>
  <si>
    <t>Automated Building Detection from Airborne LiDAR and Very High-Resolution Aerial Imagery with Deep Neural Network</t>
  </si>
  <si>
    <t>Deep Siamese network ( Ojogbane et al., 2021)</t>
  </si>
  <si>
    <t>Deep exploration of street view features for identifying urban vitality: A case study of Qingdao city</t>
  </si>
  <si>
    <t>CNN+LSTM ( Z. Ma, 2023)</t>
  </si>
  <si>
    <t>DeepLab V3+ ( Z. Ma, 2023)</t>
  </si>
  <si>
    <t>MDFF: A Method for Fine-Grained UFZ Mapping With Multimodal Geographic Data and Deep Network</t>
  </si>
  <si>
    <t>Pixel DSSN ( Ouyang et al., 2023)</t>
  </si>
  <si>
    <t>Object GNN ( Ouyang et al., 2023)</t>
  </si>
  <si>
    <t>Evaluating building color harmoniousness in a historic district intelligently: An algorithm-driven approach using street-view images</t>
  </si>
  <si>
    <t>HEM (VGG-19 based) ( Z. Zhou et al., 2023)</t>
  </si>
  <si>
    <t>DeepLab V3+ ( Z. Zhou et al., 2023)</t>
  </si>
  <si>
    <t>Quantifying the spatial quality of urban streets with open street view images: A case study of the main urban area of Fuzhou</t>
  </si>
  <si>
    <t>FCN ( Rui &amp; Cheng, 2023)</t>
  </si>
  <si>
    <t>Study on the identification and dynamics of green vision rate in Jing’an district, Shanghai based on deeplab V3 + model</t>
  </si>
  <si>
    <t>DeepLab V3+ ( Gou et al., 2022)</t>
  </si>
  <si>
    <t>Inferring storefront vacancy using mobile sensing images and computer vision approaches</t>
  </si>
  <si>
    <t>Faster R-CNN ( Y. Li &amp; Long, 2024)</t>
  </si>
  <si>
    <t>Understanding temporal and spatial patterns of urban activities across demographic groups through geotagged social media data</t>
  </si>
  <si>
    <t>M3Inference model ( Niu &amp; Silva, 2023)</t>
  </si>
  <si>
    <t>Detecting the city-scale spatial pattern of the urban informal sector by using the street view images: A street vendor massive investigation case</t>
  </si>
  <si>
    <t>YOLO ( Y. Liu &amp; Liu, 2022)</t>
  </si>
  <si>
    <t>AlexNet + GoogLeNet ( L. Liu et al., 2023)</t>
  </si>
  <si>
    <t>Quality of Life Prediction on Walking Scenes Using Deep Neural Networks and Performance Improvement Using Knowledge Distillation</t>
  </si>
  <si>
    <t>YOLO ( Rithanasophon et al., 2023)</t>
  </si>
  <si>
    <t>DDRNet-23-slim model ( Rithanasophon et al., 2023)</t>
  </si>
  <si>
    <t>Understanding architecture age and style through deep learning</t>
  </si>
  <si>
    <t>DenseNet ( M. Sun et al., 2022)</t>
  </si>
  <si>
    <t>DCNN ( M. Sun et al., 2022)</t>
  </si>
  <si>
    <t>Economic benefits of urban streetscapes: Analyzing the interrelationships between visual street environments and single-family property values in Seoul, Korea</t>
  </si>
  <si>
    <t>DeepLab V3+ ( Woo et al., 2024)</t>
  </si>
  <si>
    <t>Using street view images and a geographical detector to understand how street-level built environment is associated with urban poverty: A case study in Guangzhou</t>
  </si>
  <si>
    <t>PSPNet ( Y. Yuan et al., 2023)</t>
  </si>
  <si>
    <t>Fusion of Dual-Scale Convolution Neural Network for Urban Building Footprints</t>
  </si>
  <si>
    <t>Du-CNN ( Soni et al., 2022)</t>
  </si>
  <si>
    <t>An annotated image database of building facades categorized into land uses for object detection using deep learning: Case study for the city of Vila Velha-ES, Brazil</t>
  </si>
  <si>
    <t>Faster R-CNN ( Bortoloti et al., 2022)</t>
  </si>
  <si>
    <t>Desirable streets: Using deviations in pedestrian trajectories to measure the value of the built environment</t>
  </si>
  <si>
    <t>ResNet ( Salazar Miranda et al., 2021)</t>
  </si>
  <si>
    <t>Jane Jacobs in the Sky: Predicting Urban Vitality with Open Satellite Data</t>
  </si>
  <si>
    <t>CAE ( Scepanovic et al., 2021)</t>
  </si>
  <si>
    <t>VGG16 ( Scepanovic et al., 2021)</t>
  </si>
  <si>
    <t>Automatic Building Footprint Extraction from Multi-Resolution Remote Sensing Images Using a Hybrid FCN</t>
  </si>
  <si>
    <t>U-Net ( Schuegraf &amp; Bittner, 2019)</t>
  </si>
  <si>
    <t>Urban Sub-Center Design Framework Based on the Walkability Evaluation Method: Taking Coomera Town Sub-Center as an Example</t>
  </si>
  <si>
    <t>FCN ( Shao et al., 2021)</t>
  </si>
  <si>
    <t>Exploration of spatiotemporal and semantic clusters of Twitter data using unsupervised neural networks</t>
  </si>
  <si>
    <t>Geo-SOM ( Steiger et al., 2016)</t>
  </si>
  <si>
    <t>A Hierarchical Urban Forest Index Using Street-Level Imagery and Deep Learning</t>
  </si>
  <si>
    <t>PSPNet ( Stubbings et al., 2019)</t>
  </si>
  <si>
    <t>Using machine learning to examine street green space types at a high spatial resolution: Application in Los Angeles County on socioeconomic disparities in exposure</t>
  </si>
  <si>
    <t>HRNet-OCR ( Y. Sun et al., 2021)</t>
  </si>
  <si>
    <t>The 15-minute community life circle for older people: Walkability measurement based on service accessibility and street-level built environment – A case study of Suzhou, China</t>
  </si>
  <si>
    <t>DeepLab V3+ ( Jiang et al., 2025)</t>
  </si>
  <si>
    <t>Large-scale building height retrieval from single SAR imagery based on bounding box regression networks</t>
  </si>
  <si>
    <t>ResNet ( Y. Sun et al., 2022)</t>
  </si>
  <si>
    <t>Exploring the Impact of Built Environment Attributes on Social Followings Using Social Media Data and Deep Learning</t>
  </si>
  <si>
    <t>DeepLab V3+ ( Y. Tang et al., 2022)</t>
  </si>
  <si>
    <t>Measuring the Correlation between Human Activity Density and Streetscape Perceptions: An Analysis Based on Baidu Street View Images in Zhengzhou, China</t>
  </si>
  <si>
    <t>DeepLab V3+ ( Tao et al., 2022)</t>
  </si>
  <si>
    <t>Open Data and Deep Semantic Segmentation for Automated Extraction of Building Footprints</t>
  </si>
  <si>
    <t>DeepLab V3+ ( Touzani &amp; Granderson, 2021)</t>
  </si>
  <si>
    <t>Deep Neural Networks for Determining the Parameters of Buildings from Single-Shot Satellite Imagery</t>
  </si>
  <si>
    <t>Inception-ResNetv2 ( Trekin et al., 2020)</t>
  </si>
  <si>
    <t>Automatic Building Height Estimation: Machine Learning Models for Urban Image Analysis</t>
  </si>
  <si>
    <t>HRNet ( Ureña-Pliego et al., 2023)</t>
  </si>
  <si>
    <t>Life between buildings from a street view image: What do big data analytics reveal about neighbourhood organisational vitality?</t>
  </si>
  <si>
    <t>DeepLab V3+ ( M. Wang &amp; Vermeulen, 2021)</t>
  </si>
  <si>
    <t>Automatic Building Extraction From High-Resolution Aerial Imagery via Fully Convolutional Encoder-Decoder Network With Non-Local Block</t>
  </si>
  <si>
    <t>FCN ( S. Wang et al., 2020)</t>
  </si>
  <si>
    <t>“Is What We See Always Real?” A Comparative Study of Two-Dimensional and Three-Dimensional Urban Green Spaces: The Case of Shenzhen’s Central District</t>
  </si>
  <si>
    <t>DeepLab V3+ ( X. Jing et al., 2024)</t>
  </si>
  <si>
    <t>“MAPPING PUBLIC SPACE MICRO-OCCUPATIONS: Drone-Driven Predictions of Spatial Behaviors in Carapungo, Quito”</t>
  </si>
  <si>
    <t>YOLO ( Cano-Ciborro et al., 2024)</t>
  </si>
  <si>
    <t>The distribution of greenspace quantity and quality and their association with neighbourhood socioeconomic conditions in Guangzhou, China: A new approach using deep learning method and street view images</t>
  </si>
  <si>
    <t>FCN ( R. Wang et al., 2021)</t>
  </si>
  <si>
    <t>A Novel Graph-Based Framework for Classifying Urban Functional Zones with Multisource Data and Human Mobility Patterns</t>
  </si>
  <si>
    <t>GCN ( J. Wang, Feng, et al., 2023)</t>
  </si>
  <si>
    <t>ResNet ( J. Wang, Feng, et al., 2023)</t>
  </si>
  <si>
    <t>Recognition of pedestrian trajectories and attributes with computer vision and deep learning techniques</t>
  </si>
  <si>
    <t>FairMOT ( Wong et al., 2021)</t>
  </si>
  <si>
    <t>Utilizing Building Offset and Shadow to Retrieve Urban Building Heights with ICESat-2 Photons</t>
  </si>
  <si>
    <t>Hybrid ( Wu et al., 2023)</t>
  </si>
  <si>
    <t>Development of a system for assessing the quality of urban street-level greenery using street view images and deep learning</t>
  </si>
  <si>
    <t>DeepLab V3+ ( Xia et al., 2021)</t>
  </si>
  <si>
    <t>Does Green Space Really Matter for Residents' Obesity? A New Perspective From Baidu Street View</t>
  </si>
  <si>
    <t>SegNet ( Xiao et al., 2020)</t>
  </si>
  <si>
    <t>Identification of Urban Functional Areas Based on the Multimodal Deep Learning Fusion of High-Resolution Remote Sensing Images and Social Perception Data</t>
  </si>
  <si>
    <t>Deep multimodal fusion network ( L. Xie et al., 2022)</t>
  </si>
  <si>
    <t>The visual quality of streets: A human-centred continuous measurement based on machine learning algorithms and street view images</t>
  </si>
  <si>
    <t>SegNet ( Y. Ye et al., 2019)</t>
  </si>
  <si>
    <t>Urban function recognition by integrating social media and street-level imagery</t>
  </si>
  <si>
    <t>ResNet ( C. Ye et al., 2021)</t>
  </si>
  <si>
    <t>Extracting the Urban Landscape Features of the Historic District from Street View Images Based on Deep Learning: A Case Study in the Beijing Core Area</t>
  </si>
  <si>
    <t>ResNet ( Yin et al., 2022)</t>
  </si>
  <si>
    <t>PSA + ASPP block ( Yin et al., 2022)</t>
  </si>
  <si>
    <t>Building Façade Color Distribution, Color Harmony and Diversity in Relation to Street Functions: Using Street View Images and Deep Learning</t>
  </si>
  <si>
    <t>PSPNet ( Zhai et al., 2023)</t>
  </si>
  <si>
    <t>Analyzing green view index and green view index best path using Google street view and deep learning</t>
  </si>
  <si>
    <t>HRNet-OCR ( J. Zhang &amp; Hu, 2022)</t>
  </si>
  <si>
    <t>A graph-based neural network approach to integrate multi-source data for urban building function classification</t>
  </si>
  <si>
    <t>GraphSAGE ( Kong et al., 2024)</t>
  </si>
  <si>
    <t>FCN ( Kong et al., 2024)</t>
  </si>
  <si>
    <t>Representing place locales using scene elements</t>
  </si>
  <si>
    <t>PSPNet ( F. Zhang et al., 2018)</t>
  </si>
  <si>
    <t>Investigating the Association between Streetscapes and Mental Health in Zhanjiang, China: Using Baidu Street View Images and Deep Learning</t>
  </si>
  <si>
    <t>FCN ( A. Zhang et al., 2022)</t>
  </si>
  <si>
    <t>Inferring building function: A novel geo-aware neural network supporting building-level function classification</t>
  </si>
  <si>
    <t>Exploring semantic elements for urban scene recognition: Deep integration of high-resolution imagery and OpenStreetMap (OSM)</t>
  </si>
  <si>
    <t>NA ( W. Zhao et al., 2019)</t>
  </si>
  <si>
    <t>Combining ICESat-2 photons and Google Earth Satellite images for building height extraction</t>
  </si>
  <si>
    <t>U-Net ( Y. Zhao et al., 2023)</t>
  </si>
  <si>
    <t>A Method for Measuring the Visual Coherence of Buildings in Residential Historic Areas: A Case Study of the Xiaoxihu Historic Area in Nanjing, China</t>
  </si>
  <si>
    <t>SAM ( Y. Xu &amp; Pan, 2024)</t>
  </si>
  <si>
    <t>DeepLab V3+ ( Y. Xu &amp; Pan, 2024)</t>
  </si>
  <si>
    <t>Social inequalities in neighborhood visual walkability: Using street view imagery and deep learning technologies to facilitate healthy city planning</t>
  </si>
  <si>
    <t>SegNet ( H. Zhou et al., 2019)</t>
  </si>
  <si>
    <t>A multimodal data fusion model for accurate and interpretable urban land use mapping with uncertainty analysis</t>
  </si>
  <si>
    <t>GCN ( Yan et al., 2024)</t>
  </si>
  <si>
    <t>ResNet + MS-CAM ( Yan et al., 2024)</t>
  </si>
  <si>
    <t>TCN + BiLSTM ( Yan et al., 2024)</t>
  </si>
  <si>
    <t>Feature Recognition of Regional Architecture Forms Based on Machine Learning: A Case Study of Architecture Heritage in Hubei Province, China</t>
  </si>
  <si>
    <t>Faster R-CNN ( Zou et al., 2023)</t>
  </si>
  <si>
    <t>A multi-view graph neural network for building age prediction</t>
  </si>
  <si>
    <t>Building footprint</t>
  </si>
  <si>
    <t>MLP ( Y. Wang et al., 2024)</t>
  </si>
  <si>
    <t>HGCN ( Y. Wang et al., 2024)</t>
  </si>
  <si>
    <t>GCN ( Y. Wang et al., 2024)</t>
  </si>
  <si>
    <t>ResNet ( Y. Wang et al., 2024)</t>
  </si>
  <si>
    <t>A novel approach for reliable pedestrian trajectory collection with behavior-based trajectory reconstruction for urban surveillance systems</t>
  </si>
  <si>
    <t>DEEP Sort ( No et al., 2024)</t>
  </si>
  <si>
    <t>A Spatial Visual Quality Evaluation Method for an Urban Commercial Pedestrian Street Based on Streetscape Images—Taking Tianjin Binjiang Road as an Example</t>
  </si>
  <si>
    <t>DeepLab V4 ( X. Li &amp; Pang, 2024)</t>
  </si>
  <si>
    <t>A study on street walkability for older adults with different mobility abilities combining street view image recognition and deep learning - The case of Chengxianjie Community in Nanjing (China)</t>
  </si>
  <si>
    <t>SegFormer ( Y. Chen et al., 2024)</t>
  </si>
  <si>
    <t>A Study on the Influencing Factors of the Vitality of Street Corner Spaces in Historic Districts: The Case of Shanghai Bund Historic District</t>
  </si>
  <si>
    <t>YOLO ( Wen et al., 2024)</t>
  </si>
  <si>
    <t>SegFormer ( Wen et al., 2024)</t>
  </si>
  <si>
    <t>Adaptive weighted multi-view subspace clustering method for recognizing urban functions from multi-source social sensing data</t>
  </si>
  <si>
    <t>BPNN + AE ( Q. Liu et al., 2024)</t>
  </si>
  <si>
    <t>Word2Vec + Doc2Vec ( Q. Liu et al., 2024)</t>
  </si>
  <si>
    <t>An inductive method for classifying building form in a city with implications for orientation</t>
  </si>
  <si>
    <t>IntroVAE ( Rhee &amp; Krishnamurti, 2024)</t>
  </si>
  <si>
    <t>Assessing the Impact of Street Visual Environment on the Emotional Well-Being of Young Adults through Physiological Feedback and Deep Learning Technologies</t>
  </si>
  <si>
    <t>PSPNet ( W. Zhao et al., 2024)</t>
  </si>
  <si>
    <t>Automatic Building Extraction from Multispectral LiDAR Using Novel 3D Spatial Indices and Deep Learning Point CNN</t>
  </si>
  <si>
    <t>Point CNN ( Mandouh et al., 2024)</t>
  </si>
  <si>
    <t>Building running-friendly cities: effects of streetscapes on running using 9.73 million fitness tracker data in Shanghai, China</t>
  </si>
  <si>
    <t>DeepLab V3+ ( H. Guo et al., 2024)</t>
  </si>
  <si>
    <t>Capturing urban green view with mobile crowd sensing</t>
  </si>
  <si>
    <t>SegFormer ( Y. Hu et al., 2024)</t>
  </si>
  <si>
    <t>Comprehensive walkability assessment of urban pedestrian environments using big data and deep learning techniques</t>
  </si>
  <si>
    <t>Mask R-CNN ( X. Huang, Zeng, et al., 2024)</t>
  </si>
  <si>
    <t>PSPNet + ResNet-101 ( X. Huang, Zeng, et al., 2024)</t>
  </si>
  <si>
    <t>EA U2-Net: An Efficient Building Extraction Algorithm Based on Complex Background Information</t>
  </si>
  <si>
    <t>EA U2-Net ( F. Xie et al., 2024)</t>
  </si>
  <si>
    <t>Enhanced building footprint extraction from satellite imagery using Mask R-CNN and PointRend</t>
  </si>
  <si>
    <t>ResNet + Mask R-CNN ( NourEldeen &amp; E. Wahed, 2024)</t>
  </si>
  <si>
    <t>Evaluating and Comparing Human Perceptions of Streets in Two Megacities by Integrating Street-View Images, Deep Learning, and Space Syntax</t>
  </si>
  <si>
    <t>SegNet ( Lei et al., 2024)</t>
  </si>
  <si>
    <t>Evaluating human perception of building exteriors using street view imagery</t>
  </si>
  <si>
    <t>GroundingDINO-B ( Liang et al., 2024)</t>
  </si>
  <si>
    <t>Exploring the Built Environment Factors Influencing Town Image Using Social Media Data and Deep Learning Methods</t>
  </si>
  <si>
    <t>VGG19 ( W. Xu et al., 2024)</t>
  </si>
  <si>
    <t>Exploring the spatial association between the distribution of temperature and urban morphology with green view index</t>
  </si>
  <si>
    <t>Treepedia 2.1 ( Chan et al., 2024)</t>
  </si>
  <si>
    <t>Extracting Meso- and Microscale Patterns of Urban Morphology Evolution: Evidence from Binhai New Area of Tianjin, China</t>
  </si>
  <si>
    <t>PSPNet ( X. Huang, Cheng, et al., 2024)</t>
  </si>
  <si>
    <t>SegNet ( Chan et al., 2024)</t>
  </si>
  <si>
    <t>Façade feature extraction for urban performance assessments: Evaluating algorithm applicability across diverse building morphologies</t>
  </si>
  <si>
    <t>CNN ( Tarkhan et al., 2024)</t>
  </si>
  <si>
    <t>From walking to staying: The impact of spatial qualities on socio-spatial segregation in innovation districts</t>
  </si>
  <si>
    <t>DNN ( T. Gao et al., 2024)</t>
  </si>
  <si>
    <t>SegFormer ( T. Gao et al., 2024)</t>
  </si>
  <si>
    <t>Fusion of Google Street View, LiDAR, and Orthophoto Classifications Using Ranking Classes Based on F1 Score for Building Land-Use Type Detection</t>
  </si>
  <si>
    <t>Hybrid ( Ghasemian Sorboni et al., 2024)</t>
  </si>
  <si>
    <t>MobileNetV2 + VGG18 ( Ghasemian Sorboni et al., 2024)</t>
  </si>
  <si>
    <t>How to build vibrant communities by utilizing functional zones? A community-detection-based approach for revealing the association between land use and community vibrancy</t>
  </si>
  <si>
    <t>GRU-NOCD ( Hao et al., 2024)</t>
  </si>
  <si>
    <t>Image-based prediction of residential building attributes with deep learning</t>
  </si>
  <si>
    <t>Fully connected Layer ( W. Huang et al., 2024)</t>
  </si>
  <si>
    <t>EfficientNet-V2-S ( W. Huang et al., 2024)</t>
  </si>
  <si>
    <t>Impacts of Streetscape Features on Individual Social Capital: Applying Korea’s Neighborhood Data to Street View Images to Improve Lives of the Socially Vulnerable</t>
  </si>
  <si>
    <t>HRNet ( S. Kim et al., 2024)</t>
  </si>
  <si>
    <t>Innovative Approaches to Assessing Urban Space Quality: A Multi-Source Big Data Perspective on Knowledge Dynamics</t>
  </si>
  <si>
    <t>PSPNet ( B. Liu et al., 2024)</t>
  </si>
  <si>
    <t>Integrating metro passenger flow data to improve the classification of urban functional regions using a heterogeneous graph neural network</t>
  </si>
  <si>
    <t>LSTM ( P. Zhang et al., 2024)</t>
  </si>
  <si>
    <t>HGNN ( P. Zhang et al., 2024)</t>
  </si>
  <si>
    <t>Investigating the effects of urban morphology on vitality of community life circles using machine learning and geospatial approaches</t>
  </si>
  <si>
    <t>SegNet ( S. He et al., 2024)</t>
  </si>
  <si>
    <t>Mapping Building Heights at Large Scales Using Sentinel-1 Radar Imagery and Nighttime Light Data</t>
  </si>
  <si>
    <t>U-Net ( Kakooei &amp; Baleghi, 2024)</t>
  </si>
  <si>
    <t>Measuring human perception of residential built environment through street view image and deep learning</t>
  </si>
  <si>
    <t>DeepLab V3+ ( Y. Meng et al., 2024)</t>
  </si>
  <si>
    <t>Measuring physical disorder of architectural façades for informing better urban renewal using deep learning and space syntax</t>
  </si>
  <si>
    <t>DenseNet ( Xing et al., 2024)</t>
  </si>
  <si>
    <t>Measuring Street Quality: A Human-Centered Exploration Based on Multi-Sourced Data and Classical Urban Design Theories †</t>
  </si>
  <si>
    <t>DeepLab V3+ ( R. Wang et al., 2024)</t>
  </si>
  <si>
    <t>ME-FCN: A Multi-Scale Feature-Enhanced Fully Convolutional Network for Building Footprint Extraction</t>
  </si>
  <si>
    <t>ME-FCN (Sheng et al., 2024)</t>
  </si>
  <si>
    <t>MonuNet: a high performance deep learning network for Kolkata heritage image classification</t>
  </si>
  <si>
    <t>MonuNet ( Sasithradevi et al., 2024)</t>
  </si>
  <si>
    <t>Refined Land Use Classification for Urban Core Area from Remote Sensing Imagery by the EfficientNetV2 Model</t>
  </si>
  <si>
    <t>EfficientNetV1 ( Z. Wang et al., 2024)</t>
  </si>
  <si>
    <t>Research on Factors Influencing the Style of Chinese Historic Districts Based on the Mask R-CNN Deep Learning Model</t>
  </si>
  <si>
    <t>Mask R-CNN ( S. Luo et al., 2024)</t>
  </si>
  <si>
    <t>Research on the Factors Influencing the Spatial Quality of High-Density Urban Streets: A Framework Using Deep Learning, Street Scene Images, and Principal Component Analysis</t>
  </si>
  <si>
    <t>Mask2Former model ( K. Li, 2024)</t>
  </si>
  <si>
    <t>Simultaneous extraction of spatial and attributional building information across large-scale urban landscapes from high-resolution satellite imagery</t>
  </si>
  <si>
    <t>MT-BR ( Qian et al., 2024)</t>
  </si>
  <si>
    <t>Socioecological justice in urban street greenery based on green view index-A case study within the Fuzhou Third Ring Road</t>
  </si>
  <si>
    <t>MobileNetV1 ( Z. Huang et al., 2024)</t>
  </si>
  <si>
    <t>Spatial Sense of Safety for Seniors in Living Streets Based on Street View Image Data</t>
  </si>
  <si>
    <t>FCN ( X. Sun et al., 2024)</t>
  </si>
  <si>
    <t>Stereollax Net: Stereo Parallax-Based Deep Learning Network for Building Height Estimation</t>
  </si>
  <si>
    <t>Stereollax Net ( Jabbar &amp; Taj, 2024)</t>
  </si>
  <si>
    <t>The Impact Mechanism of Urban Built Environment on Urban Greenways Based on Computer Vision</t>
  </si>
  <si>
    <t>DeepLab V3+ ( L. Wang, Zhang, et al., 2024)</t>
  </si>
  <si>
    <t>The Impact of Built Environment in Shanghai Neighborhoods on the Physical and Mental Health of Elderly Residents: Validation of a Chain Mediation Model Using Deep Learning and Big Data Methods</t>
  </si>
  <si>
    <t>ResNet ( Z. Fang et al., 2024)</t>
  </si>
  <si>
    <t>The influence mechanism of urban street environment on juvenile delinquency based on multi-source data fusion: a case study of Manhattan, New York</t>
  </si>
  <si>
    <t>PSPNet ( B. Li et al., 2024)</t>
  </si>
  <si>
    <t>The street space planning and design of artificial intelligence-assisted deep learning neural network in the Internet of Things</t>
  </si>
  <si>
    <t>FCN ( Song, 2024)</t>
  </si>
  <si>
    <t>Urban Functional Zone Classification via Advanced Multi-Modal Data Fusion</t>
  </si>
  <si>
    <t>YOLO ( T. Liu et al., 2024)</t>
  </si>
  <si>
    <t>FIT-MLP ( T. Liu et al., 2024)</t>
  </si>
  <si>
    <t>Urban Land Use Classification Model Fusing Multimodal Deep Features</t>
  </si>
  <si>
    <t>Transformer ( Ren et al., 2024)</t>
  </si>
  <si>
    <t>VGG16 ( Ren et al., 2024)</t>
  </si>
  <si>
    <t>GCN ( Ren et al., 2024)</t>
  </si>
  <si>
    <t>Urban Perception Evaluation and Street Refinement Governance Supported by Street View Visual Elements Analysis</t>
  </si>
  <si>
    <t>DeepLab V3+ ( F. Tang et al., 2024)</t>
  </si>
  <si>
    <t>Urban Public Space Safety Perception and the Influence of the Built Environment from a Female Perspective: Combining Street View Data and Deep Learning</t>
  </si>
  <si>
    <t>FCN ( S. Chen et al., 2024)</t>
  </si>
  <si>
    <t>A Comprehensive Evaluation of Walkability in Historical Cities: The Case of Xi’an and Kyoto</t>
  </si>
  <si>
    <t>DeepLab V3+ ( K. Yuan et al., 2023)</t>
  </si>
  <si>
    <t>EXPLORING THE ASSOCIATION BETWEEN BUILT ENVIRONMENT AND URBAN VITALITY USING DEEP LEARNING METHODS</t>
  </si>
  <si>
    <t>DeepLab V3+ ( Lyu et al., n.d.)</t>
  </si>
  <si>
    <t>Results</t>
  </si>
  <si>
    <t>Score</t>
  </si>
  <si>
    <t>Citation</t>
  </si>
  <si>
    <t>Abarca-Alvarez et al., 2019</t>
  </si>
  <si>
    <t xml:space="preserve"> Aljeri, 2023</t>
  </si>
  <si>
    <t xml:space="preserve"> Tao et al., 2025</t>
  </si>
  <si>
    <t xml:space="preserve"> Srivastava et al., 2019</t>
  </si>
  <si>
    <t xml:space="preserve"> Benchabana et al., 2023</t>
  </si>
  <si>
    <t xml:space="preserve"> Y. Xu et al., 2018</t>
  </si>
  <si>
    <t xml:space="preserve"> J. Cai &amp; Chen, 2022</t>
  </si>
  <si>
    <t xml:space="preserve"> C. Cai et al., 2021</t>
  </si>
  <si>
    <t xml:space="preserve"> Y. Cao &amp; Huang, 2021</t>
  </si>
  <si>
    <t xml:space="preserve"> J. Luo et al., 2025</t>
  </si>
  <si>
    <t xml:space="preserve"> C. Zhang et al., 2018</t>
  </si>
  <si>
    <t xml:space="preserve"> X. Chen et al., 2019</t>
  </si>
  <si>
    <t xml:space="preserve"> Srivastava et al., 2020</t>
  </si>
  <si>
    <t xml:space="preserve"> W. Chen et al., 2021</t>
  </si>
  <si>
    <t xml:space="preserve"> Xiao et al., 2025</t>
  </si>
  <si>
    <t xml:space="preserve"> K. Zhao et al., 2022</t>
  </si>
  <si>
    <t xml:space="preserve"> Y. Chen et al., 2022</t>
  </si>
  <si>
    <t xml:space="preserve"> Bai et al., 2025</t>
  </si>
  <si>
    <t xml:space="preserve"> J. Chen et al., 2022</t>
  </si>
  <si>
    <t xml:space="preserve"> Y. Chen, Yao, et al., 2023</t>
  </si>
  <si>
    <t xml:space="preserve"> J. Kang et al., 2018</t>
  </si>
  <si>
    <t xml:space="preserve"> Q. Li et al., 2022</t>
  </si>
  <si>
    <t xml:space="preserve"> Y. Chen, Yan, et al., 2023</t>
  </si>
  <si>
    <t xml:space="preserve"> Y. Yang et al., 2021</t>
  </si>
  <si>
    <t xml:space="preserve"> J. Chen, Dai, et al., 2023</t>
  </si>
  <si>
    <t xml:space="preserve"> Cui et al., 2022</t>
  </si>
  <si>
    <t xml:space="preserve"> C. Yuan et al., 2025</t>
  </si>
  <si>
    <t xml:space="preserve"> W. Zhou et al., 2023</t>
  </si>
  <si>
    <t xml:space="preserve"> J. Wang, Fleischmann, et al., 2023</t>
  </si>
  <si>
    <t xml:space="preserve"> J. Yuan et al., 2022</t>
  </si>
  <si>
    <t xml:space="preserve"> Dixit et al., 2021</t>
  </si>
  <si>
    <t xml:space="preserve"> Doiron et al., 2022</t>
  </si>
  <si>
    <t xml:space="preserve"> Dong et al., 2019</t>
  </si>
  <si>
    <t xml:space="preserve"> Abascal et al., 2022</t>
  </si>
  <si>
    <t xml:space="preserve"> Duan et al., 2023</t>
  </si>
  <si>
    <t xml:space="preserve"> Daranagama &amp; Witayangkurn, 2021</t>
  </si>
  <si>
    <t xml:space="preserve"> Fan et al., 2021</t>
  </si>
  <si>
    <t xml:space="preserve"> J. Cao et al., 2025</t>
  </si>
  <si>
    <t xml:space="preserve"> Q. Feng et al., 2019</t>
  </si>
  <si>
    <t xml:space="preserve"> Y. Feng et al., 2021</t>
  </si>
  <si>
    <t xml:space="preserve"> Fu et al., 2023</t>
  </si>
  <si>
    <t xml:space="preserve"> Ghasemian Sorboni et al., 2024</t>
  </si>
  <si>
    <t xml:space="preserve"> F. Gao et al., 2021</t>
  </si>
  <si>
    <t xml:space="preserve"> W. Gao et al., 2023</t>
  </si>
  <si>
    <t xml:space="preserve"> X. Xie et al., 2022</t>
  </si>
  <si>
    <t xml:space="preserve"> Gong et al., 2019</t>
  </si>
  <si>
    <t xml:space="preserve"> Han et al., 2022</t>
  </si>
  <si>
    <t xml:space="preserve"> R. Wang et al., 2025</t>
  </si>
  <si>
    <t xml:space="preserve"> H. He et al., 2020</t>
  </si>
  <si>
    <t xml:space="preserve"> Y. Guo et al., 2024</t>
  </si>
  <si>
    <t xml:space="preserve"> Hou et al., 2020</t>
  </si>
  <si>
    <t xml:space="preserve"> Q. Hu et al., 2021</t>
  </si>
  <si>
    <t xml:space="preserve"> C. Zhou et al., 2020</t>
  </si>
  <si>
    <t xml:space="preserve"> X. Huang et al., 2022</t>
  </si>
  <si>
    <t xml:space="preserve"> F. Fang et al., 2022</t>
  </si>
  <si>
    <t xml:space="preserve"> Yu et al., 2023</t>
  </si>
  <si>
    <t xml:space="preserve"> F. Fang et al., 2021</t>
  </si>
  <si>
    <t xml:space="preserve"> Jin et al., 2023</t>
  </si>
  <si>
    <t xml:space="preserve"> F. Jing et al., 2021</t>
  </si>
  <si>
    <t xml:space="preserve"> Kameoka et al., 2022</t>
  </si>
  <si>
    <t xml:space="preserve"> L. Wang, Ye, et al., 2024</t>
  </si>
  <si>
    <t xml:space="preserve"> Y. Kang et al., 2023</t>
  </si>
  <si>
    <t xml:space="preserve"> Yao et al., 2022</t>
  </si>
  <si>
    <t xml:space="preserve"> Ki &amp; Lee, 2021</t>
  </si>
  <si>
    <t xml:space="preserve"> P. Sun et al., 2024</t>
  </si>
  <si>
    <t xml:space="preserve"> Law et al., 2020</t>
  </si>
  <si>
    <t xml:space="preserve"> Y. Xu et al., 2022</t>
  </si>
  <si>
    <t xml:space="preserve"> X. Li et al., 2022</t>
  </si>
  <si>
    <t xml:space="preserve"> L. Li et al., 2023</t>
  </si>
  <si>
    <t xml:space="preserve"> L. Zhang et al., 2023</t>
  </si>
  <si>
    <t xml:space="preserve"> X. He &amp; He, 2024</t>
  </si>
  <si>
    <t xml:space="preserve"> Lin et al., 2019</t>
  </si>
  <si>
    <t xml:space="preserve"> Z. Liu et al., 2018</t>
  </si>
  <si>
    <t xml:space="preserve"> G. Huang et al., 2024</t>
  </si>
  <si>
    <t xml:space="preserve"> Hua et al., 2022</t>
  </si>
  <si>
    <t xml:space="preserve"> Y. Liu et al., 2020</t>
  </si>
  <si>
    <t xml:space="preserve"> Ki et al., 2023</t>
  </si>
  <si>
    <t xml:space="preserve"> C.-J. Liu et al., 2020</t>
  </si>
  <si>
    <t xml:space="preserve"> S. Liu et al., 2021</t>
  </si>
  <si>
    <t xml:space="preserve"> J. Liu et al., 2023</t>
  </si>
  <si>
    <t xml:space="preserve"> Al-Habashna &amp; Murdoch, 2023</t>
  </si>
  <si>
    <t xml:space="preserve"> Yue, 2025</t>
  </si>
  <si>
    <t xml:space="preserve"> Chiang et al., 2023</t>
  </si>
  <si>
    <t xml:space="preserve"> Y. Li et al., 2023</t>
  </si>
  <si>
    <t xml:space="preserve"> H.-M. Yang et al., 2025</t>
  </si>
  <si>
    <t xml:space="preserve"> Lu, 2018</t>
  </si>
  <si>
    <t xml:space="preserve"> Ceccarelli et al., 2023</t>
  </si>
  <si>
    <t xml:space="preserve"> J.-I. Kim et al., 2023</t>
  </si>
  <si>
    <t xml:space="preserve"> X. Ma et al., 2021</t>
  </si>
  <si>
    <t xml:space="preserve"> Z. Guo et al., 2023</t>
  </si>
  <si>
    <t xml:space="preserve"> Y. Zhao et al., 2022</t>
  </si>
  <si>
    <t xml:space="preserve"> L. Meng et al., 2020</t>
  </si>
  <si>
    <t xml:space="preserve"> J. Xu et al., 2023</t>
  </si>
  <si>
    <t xml:space="preserve"> Deng et al., 2022</t>
  </si>
  <si>
    <t xml:space="preserve"> Nagata et al., 2020</t>
  </si>
  <si>
    <t xml:space="preserve"> Nathvani et al., 2022</t>
  </si>
  <si>
    <t xml:space="preserve"> Y. Li et al., 2022</t>
  </si>
  <si>
    <t xml:space="preserve"> Gong et al., 2025</t>
  </si>
  <si>
    <t xml:space="preserve"> P. Chen, Huang, et al., 2023</t>
  </si>
  <si>
    <t xml:space="preserve"> Ning et al., 2022</t>
  </si>
  <si>
    <t xml:space="preserve"> M. Yang et al., 2022</t>
  </si>
  <si>
    <t xml:space="preserve"> Ogawa et al., 2023</t>
  </si>
  <si>
    <t xml:space="preserve"> Ojogbane et al., 2021</t>
  </si>
  <si>
    <t xml:space="preserve"> Z. Ma, 2023</t>
  </si>
  <si>
    <t xml:space="preserve"> Ouyang et al., 2023</t>
  </si>
  <si>
    <t xml:space="preserve"> Z. Zhou et al., 2023</t>
  </si>
  <si>
    <t xml:space="preserve"> Rui &amp; Cheng, 2023</t>
  </si>
  <si>
    <t xml:space="preserve"> Gou et al., 2022</t>
  </si>
  <si>
    <t xml:space="preserve"> Y. Li &amp; Long, 2024</t>
  </si>
  <si>
    <t xml:space="preserve"> Niu &amp; Silva, 2023</t>
  </si>
  <si>
    <t xml:space="preserve"> Y. Liu &amp; Liu, 2022</t>
  </si>
  <si>
    <t xml:space="preserve"> L. Liu et al., 2023</t>
  </si>
  <si>
    <t xml:space="preserve"> Rithanasophon et al., 2023</t>
  </si>
  <si>
    <t xml:space="preserve"> M. Sun et al., 2022</t>
  </si>
  <si>
    <t xml:space="preserve"> Woo et al., 2024</t>
  </si>
  <si>
    <t xml:space="preserve"> Y. Yuan et al., 2023</t>
  </si>
  <si>
    <t xml:space="preserve"> Soni et al., 2022</t>
  </si>
  <si>
    <t xml:space="preserve"> Bortoloti et al., 2022</t>
  </si>
  <si>
    <t xml:space="preserve"> Salazar Miranda et al., 2021</t>
  </si>
  <si>
    <t xml:space="preserve"> Scepanovic et al., 2021</t>
  </si>
  <si>
    <t xml:space="preserve"> Schuegraf &amp; Bittner, 2019</t>
  </si>
  <si>
    <t xml:space="preserve"> Shao et al., 2021</t>
  </si>
  <si>
    <t xml:space="preserve"> Steiger et al., 2016</t>
  </si>
  <si>
    <t xml:space="preserve"> Stubbings et al., 2019</t>
  </si>
  <si>
    <t xml:space="preserve"> Y. Sun et al., 2021</t>
  </si>
  <si>
    <t xml:space="preserve"> Jiang et al., 2025</t>
  </si>
  <si>
    <t xml:space="preserve"> Y. Sun et al., 2022</t>
  </si>
  <si>
    <t xml:space="preserve"> Y. Tang et al., 2022</t>
  </si>
  <si>
    <t xml:space="preserve"> Tao et al., 2022</t>
  </si>
  <si>
    <t xml:space="preserve"> Touzani &amp; Granderson, 2021</t>
  </si>
  <si>
    <t xml:space="preserve"> Trekin et al., 2020</t>
  </si>
  <si>
    <t xml:space="preserve"> Ureña-Pliego et al., 2023</t>
  </si>
  <si>
    <t xml:space="preserve"> M. Wang &amp; Vermeulen, 2021</t>
  </si>
  <si>
    <t xml:space="preserve"> S. Wang et al., 2020</t>
  </si>
  <si>
    <t xml:space="preserve"> X. Jing et al., 2024</t>
  </si>
  <si>
    <t xml:space="preserve"> Cano-Ciborro et al., 2024</t>
  </si>
  <si>
    <t xml:space="preserve"> R. Wang et al., 2021</t>
  </si>
  <si>
    <t xml:space="preserve"> J. Wang, Feng, et al., 2023</t>
  </si>
  <si>
    <t xml:space="preserve"> Wong et al., 2021</t>
  </si>
  <si>
    <t xml:space="preserve"> Wu et al., 2023</t>
  </si>
  <si>
    <t xml:space="preserve"> Xia et al., 2021</t>
  </si>
  <si>
    <t xml:space="preserve"> Xiao et al., 2020</t>
  </si>
  <si>
    <t xml:space="preserve"> L. Xie et al., 2022</t>
  </si>
  <si>
    <t xml:space="preserve"> Y. Ye et al., 2019</t>
  </si>
  <si>
    <t xml:space="preserve"> C. Ye et al., 2021</t>
  </si>
  <si>
    <t xml:space="preserve"> Yin et al., 2022</t>
  </si>
  <si>
    <t xml:space="preserve"> Zhai et al., 2023</t>
  </si>
  <si>
    <t xml:space="preserve"> J. Zhang &amp; Hu, 2022</t>
  </si>
  <si>
    <t xml:space="preserve"> Kong et al., 2024</t>
  </si>
  <si>
    <t xml:space="preserve"> F. Zhang et al., 2018</t>
  </si>
  <si>
    <t xml:space="preserve"> A. Zhang et al., 2022</t>
  </si>
  <si>
    <t xml:space="preserve"> X. Zhang et al., 2023</t>
  </si>
  <si>
    <t xml:space="preserve"> W. Zhao et al., 2019</t>
  </si>
  <si>
    <t xml:space="preserve"> Y. Zhao et al., 2023</t>
  </si>
  <si>
    <t xml:space="preserve"> Y. Xu &amp; Pan, 2024</t>
  </si>
  <si>
    <t xml:space="preserve"> H. Zhou et al., 2019</t>
  </si>
  <si>
    <t xml:space="preserve"> Yan et al., 2024</t>
  </si>
  <si>
    <t xml:space="preserve"> Zou et al., 2023</t>
  </si>
  <si>
    <t xml:space="preserve"> Y. Wang et al., 2024</t>
  </si>
  <si>
    <t xml:space="preserve"> No et al., 2024</t>
  </si>
  <si>
    <t xml:space="preserve"> X. Li &amp; Pang, 2024</t>
  </si>
  <si>
    <t xml:space="preserve"> Y. Chen et al., 2024</t>
  </si>
  <si>
    <t xml:space="preserve"> Wen et al., 2024</t>
  </si>
  <si>
    <t xml:space="preserve"> Q. Liu et al., 2024</t>
  </si>
  <si>
    <t xml:space="preserve"> Rhee &amp; Krishnamurti, 2024</t>
  </si>
  <si>
    <t xml:space="preserve"> W. Zhao et al., 2024</t>
  </si>
  <si>
    <t xml:space="preserve"> Mandouh et al., 2024</t>
  </si>
  <si>
    <t xml:space="preserve"> H. Guo et al., 2024</t>
  </si>
  <si>
    <t xml:space="preserve"> Y. Hu et al., 2024</t>
  </si>
  <si>
    <t xml:space="preserve"> X. Huang, Zeng, et al., 2024</t>
  </si>
  <si>
    <t xml:space="preserve"> F. Xie et al., 2024</t>
  </si>
  <si>
    <t xml:space="preserve"> NourEldeen &amp; E. Wahed, 2024</t>
  </si>
  <si>
    <t xml:space="preserve"> Lei et al., 2024</t>
  </si>
  <si>
    <t xml:space="preserve"> Liang et al., 2024</t>
  </si>
  <si>
    <t xml:space="preserve"> W. Xu et al., 2024</t>
  </si>
  <si>
    <t xml:space="preserve"> Chan et al., 2024</t>
  </si>
  <si>
    <t xml:space="preserve"> X. Huang, Cheng, et al., 2024</t>
  </si>
  <si>
    <t xml:space="preserve"> Tarkhan et al., 2024</t>
  </si>
  <si>
    <t xml:space="preserve"> T. Gao et al., 2024</t>
  </si>
  <si>
    <t xml:space="preserve"> Hao et al., 2024</t>
  </si>
  <si>
    <t xml:space="preserve"> W. Huang et al., 2024</t>
  </si>
  <si>
    <t xml:space="preserve"> S. Kim et al., 2024</t>
  </si>
  <si>
    <t xml:space="preserve"> B. Liu et al., 2024</t>
  </si>
  <si>
    <t xml:space="preserve"> P. Zhang et al., 2024</t>
  </si>
  <si>
    <t xml:space="preserve"> S. He et al., 2024</t>
  </si>
  <si>
    <t xml:space="preserve"> Kakooei &amp; Baleghi, 2024</t>
  </si>
  <si>
    <t xml:space="preserve"> Y. Meng et al., 2024</t>
  </si>
  <si>
    <t xml:space="preserve"> Xing et al., 2024</t>
  </si>
  <si>
    <t xml:space="preserve"> R. Wang et al., 2024</t>
  </si>
  <si>
    <t>Sheng et al., 2024</t>
  </si>
  <si>
    <t xml:space="preserve"> Sasithradevi et al., 2024</t>
  </si>
  <si>
    <t xml:space="preserve"> Z. Wang et al., 2024</t>
  </si>
  <si>
    <t xml:space="preserve"> S. Luo et al., 2024</t>
  </si>
  <si>
    <t xml:space="preserve"> K. Li, 2024</t>
  </si>
  <si>
    <t xml:space="preserve"> Qian et al., 2024</t>
  </si>
  <si>
    <t xml:space="preserve"> Z. Huang et al., 2024</t>
  </si>
  <si>
    <t xml:space="preserve"> X. Sun et al., 2024</t>
  </si>
  <si>
    <t xml:space="preserve"> Jabbar &amp; Taj, 2024</t>
  </si>
  <si>
    <t xml:space="preserve"> L. Wang, Zhang, et al., 2024</t>
  </si>
  <si>
    <t xml:space="preserve"> Z. Fang et al., 2024</t>
  </si>
  <si>
    <t xml:space="preserve"> B. Li et al., 2024</t>
  </si>
  <si>
    <t xml:space="preserve"> Song, 2024</t>
  </si>
  <si>
    <t xml:space="preserve"> T. Liu et al., 2024</t>
  </si>
  <si>
    <t xml:space="preserve"> Ren et al., 2024</t>
  </si>
  <si>
    <t xml:space="preserve"> F. Tang et al., 2024</t>
  </si>
  <si>
    <t xml:space="preserve"> S. Chen et al., 2024</t>
  </si>
  <si>
    <t xml:space="preserve"> K. Yuan et al., 2023</t>
  </si>
  <si>
    <t xml:space="preserve"> Lyu et al., n.d.</t>
  </si>
  <si>
    <t>Algorithms</t>
  </si>
  <si>
    <t>Instructions and Guides</t>
  </si>
  <si>
    <t>Building Façade</t>
  </si>
  <si>
    <t>Building Attributes</t>
  </si>
  <si>
    <t>Building Height</t>
  </si>
  <si>
    <t>Pedestrian Presence</t>
  </si>
  <si>
    <t>Social Grouping</t>
  </si>
  <si>
    <t>Street Environment</t>
  </si>
  <si>
    <t>Street Façade</t>
  </si>
  <si>
    <t>Urban Functional Zones (UFZs)</t>
  </si>
  <si>
    <t>Urban Morphology</t>
  </si>
  <si>
    <t>Visual Attributes</t>
  </si>
  <si>
    <t>✅ Global Coverage</t>
  </si>
  <si>
    <t xml:space="preserve">The Deep Learning Toolkit </t>
  </si>
  <si>
    <t>Description:</t>
  </si>
  <si>
    <t>Different Studies with Application of this Aglorithm</t>
  </si>
  <si>
    <t xml:space="preserve"> ^ Expand for more details and Global South labels</t>
  </si>
  <si>
    <r>
      <t>✅</t>
    </r>
    <r>
      <rPr>
        <sz val="11"/>
        <color rgb="FF000000"/>
        <rFont val="Aptos Narrow"/>
        <family val="2"/>
      </rPr>
      <t xml:space="preserve"> Green Flag</t>
    </r>
  </si>
  <si>
    <r>
      <t>🚫</t>
    </r>
    <r>
      <rPr>
        <sz val="11"/>
        <color rgb="FF000000"/>
        <rFont val="Aptos Narrow"/>
        <family val="2"/>
        <scheme val="minor"/>
      </rPr>
      <t xml:space="preserve"> Warning</t>
    </r>
  </si>
  <si>
    <t>The following labels are used to indicate issues and pros for adaptation in a Global South context</t>
  </si>
  <si>
    <t>✅ Spatiotemporally Sensitive Data Type</t>
  </si>
  <si>
    <t>✅ Real-time Capable, ✅ Spatiotemporally Sensitive Data Type</t>
  </si>
  <si>
    <t>✅ Contextual Sensitivity</t>
  </si>
  <si>
    <t>✅ Fine-Grained Data</t>
  </si>
  <si>
    <t>How streetscape affects car use: Examining unexamined features of urban environment with ✅ Fine-Grained Data</t>
  </si>
  <si>
    <t>✅ Fine-Grained Methodology</t>
  </si>
  <si>
    <t>✅ Lightweight Models</t>
  </si>
  <si>
    <t>✅ Pretrained Models</t>
  </si>
  <si>
    <t>✅ Technically Robust with Analytical Insight</t>
  </si>
  <si>
    <t>✅ Analytical Insight Tool</t>
  </si>
  <si>
    <t>✅ Analytical Insight Tool, ✅ Technically Robust with Analytical Insight</t>
  </si>
  <si>
    <t>✅ Low Bias Probability</t>
  </si>
  <si>
    <t>✅ Multimodal Capability</t>
  </si>
  <si>
    <t>⚠️ Transfer Learning Needed for Contextual Sensitivity</t>
  </si>
  <si>
    <t>⚠️ Transfer Learning Needed for Contextual Sensitivity, Transfer Learning Needed for ✅ ⚠️ Contextual Sensitivity</t>
  </si>
  <si>
    <t>⚠️ Self-Collection is Possible</t>
  </si>
  <si>
    <t>🚫High Bias Probability</t>
  </si>
  <si>
    <t>⚠️ Varying Coverage</t>
  </si>
  <si>
    <t>⚠️ Self-Collection is Possible, ⚠️ Varying Coverage</t>
  </si>
  <si>
    <t>⚠️ Varying Coverage, 🚫 No Coverage beyond China</t>
  </si>
  <si>
    <t>🚫 No Coverage beyond China</t>
  </si>
  <si>
    <t>✅ Source codes shared</t>
  </si>
  <si>
    <t>✅ Pretrained Models, ✅ Source codes shared</t>
  </si>
  <si>
    <t>✅ Lightweight Models, ✅ Source codes shared</t>
  </si>
  <si>
    <t>✅ Source codes shared, ✅ Pretrained Models</t>
  </si>
  <si>
    <t>⚠️ Special Dataset</t>
  </si>
  <si>
    <t>⚠️ Special Dataset, 🚫May Require Special Access, 🚫 No Coverage beyond China</t>
  </si>
  <si>
    <t>⚠️ Special Dataset, 🚫May Require Special Access</t>
  </si>
  <si>
    <t>⚠️ Special Dataset,  🚫May Require Special Access</t>
  </si>
  <si>
    <t>Year</t>
  </si>
  <si>
    <t>Journal</t>
  </si>
  <si>
    <t>Forests</t>
  </si>
  <si>
    <t>Environment and Planning B: Urban Analytics and City Science</t>
  </si>
  <si>
    <t xml:space="preserve">Sustainability (Switzerland) </t>
  </si>
  <si>
    <t>Remote Sensing of Environment</t>
  </si>
  <si>
    <t>ISPRS International Journal of Geo-Information</t>
  </si>
  <si>
    <t>Computers, Environment and Urban Systems</t>
  </si>
  <si>
    <t>International Journal of Applied Earth Observation and Geoinformation</t>
  </si>
  <si>
    <t>Remote Sensing</t>
  </si>
  <si>
    <t>Buildings</t>
  </si>
  <si>
    <t>ISPRS Journal of Photogrammetry and Remote Sensing</t>
  </si>
  <si>
    <t>Advances in Engineering Software</t>
  </si>
  <si>
    <t>Geo-spatial Information Science</t>
  </si>
  <si>
    <t>Sustainable Cities and Society</t>
  </si>
  <si>
    <t>Cities</t>
  </si>
  <si>
    <t>IEEE Transactions on Geoscience and Remote Sensing</t>
  </si>
  <si>
    <t>Sustainability (Switzerland)</t>
  </si>
  <si>
    <t>Geo-Spatial Information Science</t>
  </si>
  <si>
    <t>Machine Vision and Applications</t>
  </si>
  <si>
    <t>IEEE Journal of Selected Topics in Applied Earth Observations and Remote Sensing</t>
  </si>
  <si>
    <t>Scientific Reports</t>
  </si>
  <si>
    <t>Journal of Urban Management</t>
  </si>
  <si>
    <t>Journal of Computational Design and Engineering</t>
  </si>
  <si>
    <t>Landscape and Urban Planning</t>
  </si>
  <si>
    <t>Land</t>
  </si>
  <si>
    <t>IEEE Access</t>
  </si>
  <si>
    <t>Breeding Science</t>
  </si>
  <si>
    <t>International Journal of Environmental Research and Public Health</t>
  </si>
  <si>
    <t>Urban Forestry &amp; Urban Greening</t>
  </si>
  <si>
    <t>Automation in Construction</t>
  </si>
  <si>
    <t>Journal of the Indian Society of Remote Sensing</t>
  </si>
  <si>
    <t>Applied Sciences</t>
  </si>
  <si>
    <t>Multimedia Tools and Applications</t>
  </si>
  <si>
    <t>BMC Public Health</t>
  </si>
  <si>
    <t>Ecological Informatics</t>
  </si>
  <si>
    <t>International Journal of Digital Earth</t>
  </si>
  <si>
    <t>Sustainability</t>
  </si>
  <si>
    <t>Journal of Urban Mobility</t>
  </si>
  <si>
    <t>Journal of Computer and Systems Sciences International</t>
  </si>
  <si>
    <t>Expert Systems with Applications</t>
  </si>
  <si>
    <t>Information Fusion</t>
  </si>
  <si>
    <t>Frontiers in Public Health</t>
  </si>
  <si>
    <t>Applied Geography</t>
  </si>
  <si>
    <t>Bulletin of Electrical Engineering and Informatics</t>
  </si>
  <si>
    <t>Building and Environment</t>
  </si>
  <si>
    <t>International Journal of Geographical Information Science</t>
  </si>
  <si>
    <t>Frontiers of Computer Science</t>
  </si>
  <si>
    <t>Operational Research in Engineering Sciences: Theory and Applications</t>
  </si>
  <si>
    <t>PLoS ONE</t>
  </si>
  <si>
    <t>Ain Shams Engineering Journal</t>
  </si>
  <si>
    <t>How streetscape affects car use: Examining unexamined features of urban environment with fine-grained data</t>
  </si>
  <si>
    <t>Frontiers of Architectural Research</t>
  </si>
  <si>
    <t>Journal of Industrial Ecology</t>
  </si>
  <si>
    <t>Journal of the Knowledge Economy</t>
  </si>
  <si>
    <t>Accident Analysis and Prevention</t>
  </si>
  <si>
    <t>Environmental Research</t>
  </si>
  <si>
    <t>Proceedings of the ACM on Human-Computer Interaction</t>
  </si>
  <si>
    <t>Urban Studies</t>
  </si>
  <si>
    <t>Transactions in GIS</t>
  </si>
  <si>
    <t>Environmental Research Communications</t>
  </si>
  <si>
    <t>Frontiers in Sustainable Cities</t>
  </si>
  <si>
    <t>Heritage Science</t>
  </si>
  <si>
    <t>Health &amp; Place</t>
  </si>
  <si>
    <t>Journal of Advanced Computational Intelligence and Intelligent Informatics</t>
  </si>
  <si>
    <t>Electronics</t>
  </si>
  <si>
    <t>Ecological Indicators</t>
  </si>
  <si>
    <t>PLOS ONE</t>
  </si>
  <si>
    <t>Advanced Engineering Informatics</t>
  </si>
  <si>
    <t>Applied Sciences (Switzerland)</t>
  </si>
  <si>
    <t>Neurocomputing</t>
  </si>
  <si>
    <t>Urban Forestry and Urban Greening</t>
  </si>
  <si>
    <t>Earth Science Informatics</t>
  </si>
  <si>
    <t>Journal of Transport Geography</t>
  </si>
  <si>
    <t>Computational Urban Science</t>
  </si>
  <si>
    <t>Heliyon</t>
  </si>
  <si>
    <t>Science of The Total Environment</t>
  </si>
  <si>
    <t>Transportation Research Part A: Policy and Practice</t>
  </si>
  <si>
    <t>DOI</t>
  </si>
  <si>
    <t>10.3390/f15060983</t>
  </si>
  <si>
    <t>10.1177/23998083241262548</t>
  </si>
  <si>
    <t>10.3390/su15065525</t>
  </si>
  <si>
    <t>10.1016/j.rse.2021.112590</t>
  </si>
  <si>
    <t>10.3390/ijgi12120468</t>
  </si>
  <si>
    <t>10.1016/j.compenvurbsys.2022.101807</t>
  </si>
  <si>
    <t>10.1016/j.jag.2024.104353</t>
  </si>
  <si>
    <t>10.1016/j.compenvurbsys.2024.102094</t>
  </si>
  <si>
    <t>10.3390/rs11121395</t>
  </si>
  <si>
    <t>10.3390/buildings14061595</t>
  </si>
  <si>
    <t>10.1016/j.jag.2024.103805</t>
  </si>
  <si>
    <t>10.1016/j.isprsjprs.2024.10.011</t>
  </si>
  <si>
    <t>10.1016/j.advengsoft.2024.103687</t>
  </si>
  <si>
    <t>10.3390/rs15030730</t>
  </si>
  <si>
    <t>10.1080/10095020.2022.2068384</t>
  </si>
  <si>
    <t>10.1016/j.scs.2023.104896</t>
  </si>
  <si>
    <t>10.1016/j.cities.2024.105473</t>
  </si>
  <si>
    <t>10.1109/TGRS.2023.3320658</t>
  </si>
  <si>
    <t>10.3390/su16031139</t>
  </si>
  <si>
    <t>10.1016/j.compenvurbsys.2024.102151</t>
  </si>
  <si>
    <t>10.3390/buildings14092947</t>
  </si>
  <si>
    <t>10.1080/10095020.2024.2356243</t>
  </si>
  <si>
    <t>10.1007/s00138-022-01335-5</t>
  </si>
  <si>
    <t>10.1177/23998083231224505</t>
  </si>
  <si>
    <t>10.1016/j.rse.2018.06.034</t>
  </si>
  <si>
    <t>10.1109/JSTARS.2021.3091848</t>
  </si>
  <si>
    <t>10.3390/ijgi14010023</t>
  </si>
  <si>
    <t>10.1038/s41598-023-49308-6</t>
  </si>
  <si>
    <t>10.1016/j.jum.2025.01.003</t>
  </si>
  <si>
    <t>10.1093/jcde/qwac102</t>
  </si>
  <si>
    <t>10.1016/j.landurbplan.2020.103920</t>
  </si>
  <si>
    <t>10.3390/land11111901</t>
  </si>
  <si>
    <t>10.1109/ACCESS.2020.3015701</t>
  </si>
  <si>
    <t>10.1270/jsbbs.21073</t>
  </si>
  <si>
    <t>10.3390/buildings14061730</t>
  </si>
  <si>
    <t>10.3390/ijerph18010311</t>
  </si>
  <si>
    <t>10.3390/ijgi12050186</t>
  </si>
  <si>
    <t>10.1016/j.ufug.2020.126789</t>
  </si>
  <si>
    <t>10.3390/rs13234803</t>
  </si>
  <si>
    <t>10.1016/j.autcon.2020.103509</t>
  </si>
  <si>
    <t>10.3390/ijgi10090606</t>
  </si>
  <si>
    <t>10.1109/ACCESS.2020.2964043</t>
  </si>
  <si>
    <t>10.1007/s12524-024-01940-z</t>
  </si>
  <si>
    <t>10.3390/ijgi8040191</t>
  </si>
  <si>
    <t>10.3390/app13085037</t>
  </si>
  <si>
    <t>10.1109/TGRS.2021.3064316</t>
  </si>
  <si>
    <t>10.3390/buildings13071649</t>
  </si>
  <si>
    <t>10.3390/rs10010144</t>
  </si>
  <si>
    <t>10.3390/ijgi12060224</t>
  </si>
  <si>
    <t>10.1109/TGRS.2021.3109844</t>
  </si>
  <si>
    <t>10.3390/app12199900</t>
  </si>
  <si>
    <t>10.1007/s11042-023-17363-w</t>
  </si>
  <si>
    <t>10.1016/j.isprsjprs.2018.02.006</t>
  </si>
  <si>
    <t>10.1186/s12889-024-19605-4</t>
  </si>
  <si>
    <t>10.1016/j.rse.2023.113767</t>
  </si>
  <si>
    <t>10.1109/JSTARS.2023.3281363</t>
  </si>
  <si>
    <t>10.1016/j.ecoinf.2024.102640</t>
  </si>
  <si>
    <t>10.1016/j.scs.2024.106120</t>
  </si>
  <si>
    <t>10.1080/17538947.2024.2310092</t>
  </si>
  <si>
    <t>10.1038/s41598-022-24474-1</t>
  </si>
  <si>
    <t>10.1016/j.compenvurbsys.2021.101706</t>
  </si>
  <si>
    <t>10.1016/j.jag.2021.102664</t>
  </si>
  <si>
    <t>10.3390/su11226424</t>
  </si>
  <si>
    <t>10.1016/j.jag.2022.102753</t>
  </si>
  <si>
    <t>10.1016/j.jag.2023.103213</t>
  </si>
  <si>
    <t>10.1038/s41598-024-78041-x</t>
  </si>
  <si>
    <t>10.1016/j.ufug.2023.128028</t>
  </si>
  <si>
    <t>10.1016/j.jag.2023.103476</t>
  </si>
  <si>
    <t>10.1109/JSTARS.2023.3237509</t>
  </si>
  <si>
    <t>10.1016/j.urbmob.2023.100067</t>
  </si>
  <si>
    <t>10.1134/S106423072005007X</t>
  </si>
  <si>
    <t>10.3390/land10111266</t>
  </si>
  <si>
    <t>10.1016/j.compenvurbsys.2020.101563</t>
  </si>
  <si>
    <t>10.1016/j.cities.2022.103959</t>
  </si>
  <si>
    <t>10.1016/j.ufug.2021.126995</t>
  </si>
  <si>
    <t>10.1016/j.eswa.2021.115530</t>
  </si>
  <si>
    <t>10.1016/j.inffus.2024.102832</t>
  </si>
  <si>
    <t>10.3389/fpubh.2020.00332</t>
  </si>
  <si>
    <t>10.1109/ACCESS.2024.3441837</t>
  </si>
  <si>
    <t>10.1016/j.apgeog.2023.103182</t>
  </si>
  <si>
    <t>10.11591/eei.v13i5.7443</t>
  </si>
  <si>
    <t>10.1016/j.landurbplan.2023.104691</t>
  </si>
  <si>
    <t>10.1109/ACCESS.2019.2912822</t>
  </si>
  <si>
    <t>10.3390/buildings14061847</t>
  </si>
  <si>
    <t>10.1177/23998083221146539</t>
  </si>
  <si>
    <t>10.3390/f10121109</t>
  </si>
  <si>
    <t>10.1016/j.buildenv.2024.111875</t>
  </si>
  <si>
    <t>10.3390/su151310623</t>
  </si>
  <si>
    <t>10.1080/13658816.2015.1099658</t>
  </si>
  <si>
    <t>10.1007/s11704-020-0007-z</t>
  </si>
  <si>
    <t>10.1016/j.isprsjprs.2019.03.019</t>
  </si>
  <si>
    <t>10.1016/j.scs.2021.103656</t>
  </si>
  <si>
    <t>10.1177/23998083241312272</t>
  </si>
  <si>
    <t>10.3390/land13030291</t>
  </si>
  <si>
    <t>10.3390/ijgi11060325</t>
  </si>
  <si>
    <t>10.1371/journal.pone.0301921</t>
  </si>
  <si>
    <t>10.3390/land13111735</t>
  </si>
  <si>
    <t>10.3390/ijgi11060326</t>
  </si>
  <si>
    <t>10.1016/j.scs.2024.105280</t>
  </si>
  <si>
    <t>10.3390/su15043504</t>
  </si>
  <si>
    <t>10.1109/JSTARS.2022.3174412</t>
  </si>
  <si>
    <t>10.1080/13658816.2018.1542698</t>
  </si>
  <si>
    <t>10.1016/j.scs.2024.105688</t>
  </si>
  <si>
    <t>10.1016/j.asej.2021.10.017</t>
  </si>
  <si>
    <t>10.3390/rs16112011</t>
  </si>
  <si>
    <t>10.3390/ijgi10040238</t>
  </si>
  <si>
    <t>10.1016/j.cities.2022.104096</t>
  </si>
  <si>
    <t>10.1016/j.cities.2024.105431</t>
  </si>
  <si>
    <t>10.1016/j.foar.2023.12.003</t>
  </si>
  <si>
    <t>10.3390/buildings12050556</t>
  </si>
  <si>
    <t>10.1016/j.compenvurbsys.2022.101820</t>
  </si>
  <si>
    <t>10.1016/j.scs.2024.105184</t>
  </si>
  <si>
    <t>10.3390/rs12172719</t>
  </si>
  <si>
    <t>10.1111/jiec.13591</t>
  </si>
  <si>
    <t>10.3390/buildings15010113</t>
  </si>
  <si>
    <t>10.3390/land13050631</t>
  </si>
  <si>
    <t>10.1016/j.scs.2022.104349</t>
  </si>
  <si>
    <t>10.1016/j.compenvurbsys.2023.102071</t>
  </si>
  <si>
    <t>10.1007/s13132-024-01803-5</t>
  </si>
  <si>
    <t>10.1016/j.landurbplan.2022.104603</t>
  </si>
  <si>
    <t>10.1080/17538947.2024.2443468</t>
  </si>
  <si>
    <t>10.1016/j.scs.2022.103755</t>
  </si>
  <si>
    <t>10.1016/j.aap.2024.107851</t>
  </si>
  <si>
    <t>10.3390/ijerph192416634</t>
  </si>
  <si>
    <t>10.1016/j.apgeog.2024.103287</t>
  </si>
  <si>
    <t>10.1016/j.envres.2025.120768</t>
  </si>
  <si>
    <t>10.1145/3449257</t>
  </si>
  <si>
    <t>10.1016/j.isprsjprs.2021.11.024</t>
  </si>
  <si>
    <t>10.1016/j.rse.2023.113802</t>
  </si>
  <si>
    <t>10.1177/0042098020957198</t>
  </si>
  <si>
    <t>10.3390/rs16183371</t>
  </si>
  <si>
    <t>10.1111/tgis.12323</t>
  </si>
  <si>
    <t>10.1109/JSTARS.2023.3326160</t>
  </si>
  <si>
    <t>10.3390/ijerph19159611</t>
  </si>
  <si>
    <t>10.1088/2515-7620/ad4e0e</t>
  </si>
  <si>
    <t>10.1016/j.cities.2020.103086</t>
  </si>
  <si>
    <t>10.3389/fpubh.2022.891736</t>
  </si>
  <si>
    <t>10.3389/frsc.2024.1430071</t>
  </si>
  <si>
    <t>10.3390/buildings14113332</t>
  </si>
  <si>
    <t>10.3390/land11030400</t>
  </si>
  <si>
    <t>10.3390/ijgi12120486</t>
  </si>
  <si>
    <t>10.3390/rs16224305</t>
  </si>
  <si>
    <t>10.3390/rs15235552</t>
  </si>
  <si>
    <t>10.1186/s40494-024-01340-z</t>
  </si>
  <si>
    <t>10.3390/ijgi8010028</t>
  </si>
  <si>
    <t>10.1016/j.jag.2025.104397</t>
  </si>
  <si>
    <t>10.1109/ACCESS.2019.2931958</t>
  </si>
  <si>
    <t>10.1016/j.healthplace.2020.102428</t>
  </si>
  <si>
    <t>10.3390/rs13132578</t>
  </si>
  <si>
    <t>10.1109/ACCESS.2023.3325281</t>
  </si>
  <si>
    <t>10.20965/jaciii.2020.p0944</t>
  </si>
  <si>
    <t>10.1038/s41598-022-22630-1</t>
  </si>
  <si>
    <t>10.3390/electronics12132907</t>
  </si>
  <si>
    <t>10.1016/j.landurbplan.2022.104679</t>
  </si>
  <si>
    <t>10.1016/j.ecolind.2023.111204</t>
  </si>
  <si>
    <t>10.3390/ijgi12060246</t>
  </si>
  <si>
    <t>10.1371/journal.pone.0239390</t>
  </si>
  <si>
    <t>10.1016/j.aei.2021.101356</t>
  </si>
  <si>
    <t>10.3390/app14167235</t>
  </si>
  <si>
    <t>10.1016/j.neucom.2022.10.042</t>
  </si>
  <si>
    <t>10.1016/j.compenvurbsys.2018.05.005</t>
  </si>
  <si>
    <t>10.3390/buildings14020420</t>
  </si>
  <si>
    <t>10.3390/su142316063</t>
  </si>
  <si>
    <t>10.3390/land13081161</t>
  </si>
  <si>
    <t>10.1109/TGRS.2022.3206223</t>
  </si>
  <si>
    <t>10.3390/ijgi10080545</t>
  </si>
  <si>
    <t>10.1177/2399808321995817</t>
  </si>
  <si>
    <t>10.1016/j.scs.2024.105393</t>
  </si>
  <si>
    <t>10.1016/j.scs.2019.101605</t>
  </si>
  <si>
    <t>10.1016/j.ufug.2024.128313</t>
  </si>
  <si>
    <t>10.1016/j.isprsjprs.2022.07.020</t>
  </si>
  <si>
    <t>10.1016/j.healthplace.2023.103048</t>
  </si>
  <si>
    <t>10.3390/buildings14123973</t>
  </si>
  <si>
    <t>10.1109/TGRS.2024.3387476</t>
  </si>
  <si>
    <t>10.1016/j.landurbplan.2023.104752</t>
  </si>
  <si>
    <t>10.1080/13658816.2018.1555832</t>
  </si>
  <si>
    <t>10.1007/s12145-021-00691-6</t>
  </si>
  <si>
    <t>10.1080/13658816.2020.1831515</t>
  </si>
  <si>
    <t>10.1016/j.cities.2024.105587</t>
  </si>
  <si>
    <t>10.3390/ijerph15081576</t>
  </si>
  <si>
    <t>10.1016/j.scs.2020.102664</t>
  </si>
  <si>
    <t>10.3390/f15071171</t>
  </si>
  <si>
    <t>10.3390/buildings14113575</t>
  </si>
  <si>
    <t>10.3390/su12051799</t>
  </si>
  <si>
    <t>10.1016/j.jtrangeo.2023.103593</t>
  </si>
  <si>
    <t>10.1007/s43762-024-00137-x</t>
  </si>
  <si>
    <t>10.1371/journal.pone.0276628</t>
  </si>
  <si>
    <t>10.1016/j.cities.2021.103482</t>
  </si>
  <si>
    <t>10.1016/j.heliyon.2024.e35031</t>
  </si>
  <si>
    <t>10.1177/2399808319828734</t>
  </si>
  <si>
    <t>10.1016/j.cities.2022.103787</t>
  </si>
  <si>
    <t>10.1016/j.compenvurbsys.2022.101934</t>
  </si>
  <si>
    <t>10.1016/j.rse.2019.04.014</t>
  </si>
  <si>
    <t>10.3390/rs15051436</t>
  </si>
  <si>
    <t>10.1177/2399808320935467</t>
  </si>
  <si>
    <t>10.3390/su162411145</t>
  </si>
  <si>
    <t>10.1109/JSTARS.2021.3127246</t>
  </si>
  <si>
    <t>10.3390/ijgi13110378</t>
  </si>
  <si>
    <t>10.3390/su13126859</t>
  </si>
  <si>
    <t>10.3390/rs16193661</t>
  </si>
  <si>
    <t>10.3390/land13122108</t>
  </si>
  <si>
    <t>10.3390/su11236622</t>
  </si>
  <si>
    <t>10.3390/su13116259</t>
  </si>
  <si>
    <t>10.1016/j.scitotenv.2021.147653</t>
  </si>
  <si>
    <t>10.1016/j.tra.2023.103946</t>
  </si>
  <si>
    <t>10.1016/j.apgeog.2023.102980</t>
  </si>
  <si>
    <t>10.3390/rs15153786</t>
  </si>
  <si>
    <t>LIST OF ARTICLES IN TOOLKIT</t>
  </si>
  <si>
    <t>💡 Spatiotemporal Applications</t>
  </si>
  <si>
    <t>💡 Spatiotemporal Applications, ✅ Spatiotemporally Sensitive Data Type</t>
  </si>
  <si>
    <t>💡 Street level research, ✅ Fine-Grained Data</t>
  </si>
  <si>
    <t>💡 Street level research, ✅ Fine-Grained Data, ✅ Fine-Grained Methodology</t>
  </si>
  <si>
    <t>✅ Fine-Grained Methodology, 💡 Street level research</t>
  </si>
  <si>
    <t>💡 Street level research</t>
  </si>
  <si>
    <t>✅ Fine-Grained Data, 💡 Street level research</t>
  </si>
  <si>
    <t>💡 Street level research, ✅ Fine-Grained Data, 💡 Micro-scale research</t>
  </si>
  <si>
    <t>✅ Fine-Grained Data, 💡 Micro-scale research</t>
  </si>
  <si>
    <t>💡 Micro-scale research</t>
  </si>
  <si>
    <t>Adjusted Score</t>
  </si>
  <si>
    <t>Total Score</t>
  </si>
  <si>
    <t>Fit Factor</t>
  </si>
  <si>
    <t>DL Task</t>
  </si>
  <si>
    <t>Data Type</t>
  </si>
  <si>
    <t>Grand Total</t>
  </si>
  <si>
    <t>RNN</t>
  </si>
  <si>
    <t>NLP</t>
  </si>
  <si>
    <t>GNN</t>
  </si>
  <si>
    <t>BPNN</t>
  </si>
  <si>
    <t>AE</t>
  </si>
  <si>
    <t xml:space="preserve">DeepLab V3+ </t>
  </si>
  <si>
    <t>NO</t>
  </si>
  <si>
    <t>Data type</t>
  </si>
  <si>
    <t>DL task</t>
  </si>
  <si>
    <t>Scores</t>
  </si>
  <si>
    <t>Count of Article name</t>
  </si>
  <si>
    <r>
      <t>⚠️</t>
    </r>
    <r>
      <rPr>
        <sz val="11"/>
        <color rgb="FF000000"/>
        <rFont val="Aptos Narrow"/>
        <family val="2"/>
      </rPr>
      <t xml:space="preserve"> Attention Required</t>
    </r>
  </si>
  <si>
    <t>⚠️ Varying Coverage, ⚠️ Self-Collection is Possible</t>
  </si>
  <si>
    <t>⚠️ Varying Coverage, 🚫 No Coverage beyond China, ⚠️ Varying Coverage</t>
  </si>
  <si>
    <t>⚠️ Varying Coverage, 🚫 No Coverage beyond China, ⚠️ Varying Coverage, ⚠️ Varying Coverage</t>
  </si>
  <si>
    <t xml:space="preserve">DL Task </t>
  </si>
  <si>
    <t>Data Suitability</t>
  </si>
  <si>
    <t>Multiple ( X. Zhang et al., 2023)</t>
  </si>
  <si>
    <t xml:space="preserve">Category </t>
  </si>
  <si>
    <t>Source type</t>
  </si>
  <si>
    <t>Mentioned sources</t>
  </si>
  <si>
    <t>Geographic Coverage</t>
  </si>
  <si>
    <t>Example papers</t>
  </si>
  <si>
    <t>Image</t>
  </si>
  <si>
    <t>Satellite dataset</t>
  </si>
  <si>
    <t>GaoFen-2 (GF-2)</t>
  </si>
  <si>
    <t>Global, focused on China</t>
  </si>
  <si>
    <t>(Chen, Yan and Huang, 2023)</t>
  </si>
  <si>
    <t xml:space="preserve">Worldview </t>
  </si>
  <si>
    <t xml:space="preserve">Global </t>
  </si>
  <si>
    <t>Sentinel -2A</t>
  </si>
  <si>
    <t>(Dixit, Chaurasia and Kumar Mishra, 2021)</t>
  </si>
  <si>
    <t>Aerial dataset</t>
  </si>
  <si>
    <t>WHU Aerial imagery</t>
  </si>
  <si>
    <t>Wuhan, China &amp; surroundings</t>
  </si>
  <si>
    <t>INRIA Aerial imagery</t>
  </si>
  <si>
    <t>Primarily France, with some international coverage</t>
  </si>
  <si>
    <t>(Daranagama and Witayangkurn, 2021)</t>
  </si>
  <si>
    <t>Online database via APIs</t>
  </si>
  <si>
    <t>Google Earth</t>
  </si>
  <si>
    <t>Baidu</t>
  </si>
  <si>
    <t>Primarily China</t>
  </si>
  <si>
    <t xml:space="preserve">Open Street Maps </t>
  </si>
  <si>
    <t>Global coverage, with varying levels of detail</t>
  </si>
  <si>
    <t>Governmental dataset</t>
  </si>
  <si>
    <t>Beijing Institute of Surveying and Mapping</t>
  </si>
  <si>
    <t>Beijing, China</t>
  </si>
  <si>
    <t>Public dataset</t>
  </si>
  <si>
    <t>Cityscapes</t>
  </si>
  <si>
    <t>-</t>
  </si>
  <si>
    <t>Private dataset</t>
  </si>
  <si>
    <t>Previously collected dataset</t>
  </si>
  <si>
    <t>(Li and Long, 2024)</t>
  </si>
  <si>
    <t>User-generated website</t>
  </si>
  <si>
    <t xml:space="preserve">Google Street View </t>
  </si>
  <si>
    <t>Global (excluding large parts of Africa and South America)</t>
  </si>
  <si>
    <t>Tencent</t>
  </si>
  <si>
    <t>Primarily China.</t>
  </si>
  <si>
    <t>Bing</t>
  </si>
  <si>
    <t>Global, focused on major cities &amp; tourist destinations.</t>
  </si>
  <si>
    <t>Kakao</t>
  </si>
  <si>
    <t>Primarily South Korea</t>
  </si>
  <si>
    <t>Zenrin</t>
  </si>
  <si>
    <t>Primarily Japan</t>
  </si>
  <si>
    <t>Amsterdam’s data portal</t>
  </si>
  <si>
    <t>Amsterdam, Netherlands</t>
  </si>
  <si>
    <t>(Liu, Ettema and Helbich, 2023)</t>
  </si>
  <si>
    <t>Geo-tagged Images</t>
  </si>
  <si>
    <t>Self collected dataset</t>
  </si>
  <si>
    <t>Accra, Ghana</t>
  </si>
  <si>
    <t>Open Street Maps</t>
  </si>
  <si>
    <t>(Xia, Yabuki and Fukuda, 2021)</t>
  </si>
  <si>
    <t>Geo-spatial</t>
  </si>
  <si>
    <t>Amap</t>
  </si>
  <si>
    <t>AutoNavi</t>
  </si>
  <si>
    <t>Global (varying levels of detail)</t>
  </si>
  <si>
    <t>Global</t>
  </si>
  <si>
    <t>(Chen, Wu and Biljecki, 2021)</t>
  </si>
  <si>
    <t>Sensor data</t>
  </si>
  <si>
    <t>Nighttime lights</t>
  </si>
  <si>
    <t>SDGSAT-1 data</t>
  </si>
  <si>
    <t>LiDAR</t>
  </si>
  <si>
    <t xml:space="preserve">IEEE and GRSS </t>
  </si>
  <si>
    <t>Spatio-temporal</t>
  </si>
  <si>
    <t>Self-collected dataset</t>
  </si>
  <si>
    <t>Bejing, China</t>
  </si>
  <si>
    <t xml:space="preserve">PETS </t>
  </si>
  <si>
    <t>Institutional dataset</t>
  </si>
  <si>
    <t xml:space="preserve">PLPS Dataset and Social-CAD </t>
  </si>
  <si>
    <t>Private company</t>
  </si>
  <si>
    <t>China Telecom</t>
  </si>
  <si>
    <t>Real-time User Density Data</t>
  </si>
  <si>
    <t>Taxi Trajectory Data (TTD)</t>
  </si>
  <si>
    <t xml:space="preserve"> Transport Commission of Shenzhen</t>
  </si>
  <si>
    <t>Only China</t>
  </si>
  <si>
    <t>Smart Card Data (SCD)</t>
  </si>
  <si>
    <t>Social sensing data</t>
  </si>
  <si>
    <t>Social media data</t>
  </si>
  <si>
    <t>Twitter</t>
  </si>
  <si>
    <t>(Steiger, Resch and Zipf, 2016)</t>
  </si>
  <si>
    <t>Sina Weibo</t>
  </si>
  <si>
    <t>Little Red Book</t>
  </si>
  <si>
    <t>Web of Dianping</t>
  </si>
  <si>
    <t>Spatial Attributes</t>
  </si>
  <si>
    <t>Gaode</t>
  </si>
  <si>
    <t>Shuijingzhu</t>
  </si>
  <si>
    <t>Basisregistraties Adressen en Gebouwen (BAG)</t>
  </si>
  <si>
    <t>Netherlands</t>
  </si>
  <si>
    <t>(Abarca-Alvarez, Campos-Sánchez and Osuna-Pérez, 2019)</t>
  </si>
  <si>
    <t>Other</t>
  </si>
  <si>
    <t>China</t>
  </si>
  <si>
    <t>(L. Xie et al., 2022)</t>
  </si>
  <si>
    <t>(Benchabana et al., 2023)</t>
  </si>
  <si>
    <t>(Chen et al., 2023)</t>
  </si>
  <si>
    <t>(Yang et al., 2022)</t>
  </si>
  <si>
    <t>(Y. Wang et al., 2024)</t>
  </si>
  <si>
    <t>(Ureña-Pliego et al., 2023)</t>
  </si>
  <si>
    <t>(L. Zhang et al., 2023)</t>
  </si>
  <si>
    <t>(Zhai et al., 2023)</t>
  </si>
  <si>
    <t>(Ma et al., 2021)</t>
  </si>
  <si>
    <t>(Sun et al., 2021)</t>
  </si>
  <si>
    <t>(Kang et al., 2023)</t>
  </si>
  <si>
    <t>(Ogawa et al., 2023)</t>
  </si>
  <si>
    <t>(Nathvani et al., 2022)</t>
  </si>
  <si>
    <t>(Xu et al., 2022)</t>
  </si>
  <si>
    <t>(Fan et al., 2021)</t>
  </si>
  <si>
    <t>(X. Zhang et al., 2023)</t>
  </si>
  <si>
    <t>(Yu et al., 2023)</t>
  </si>
  <si>
    <t>(Cai et al., 2021)</t>
  </si>
  <si>
    <t>(L. Wang et al., 2024)</t>
  </si>
  <si>
    <t>(Feng et al., 2019)</t>
  </si>
  <si>
    <t>(Hou et al., 2020)</t>
  </si>
  <si>
    <t>(Wong et al., 2021)</t>
  </si>
  <si>
    <t>(Li et al., 2023)</t>
  </si>
  <si>
    <t>(Liu et al., 2021)</t>
  </si>
  <si>
    <t>(Yan et al., 2024)</t>
  </si>
  <si>
    <t>(Zhang et al., 2024)</t>
  </si>
  <si>
    <t>(Ye et al., 2021)</t>
  </si>
  <si>
    <t>(Xu et al., 2024)</t>
  </si>
  <si>
    <t>(Yuan et al., 2025)</t>
  </si>
  <si>
    <t>(Guo et al., 2024)</t>
  </si>
  <si>
    <t>(Srivastava et al., 2020)</t>
  </si>
  <si>
    <t>(X. Xie et al., 2022)</t>
  </si>
  <si>
    <t>(Sun et al., 2022)</t>
  </si>
  <si>
    <t>(Yao et al., 2022)</t>
  </si>
  <si>
    <t>BIG DATA TYPES, SOURECES AND DATABASES</t>
  </si>
  <si>
    <t>Welcome to the DL Toolkit for Southern Vitality Research Support</t>
  </si>
  <si>
    <t>For novice researchers</t>
  </si>
  <si>
    <t>For experienced researchers</t>
  </si>
  <si>
    <t>For our Southern researchers</t>
  </si>
  <si>
    <t xml:space="preserve">This toolkit is developed as part of a research project for an M.Sc thesis at the Arab Academy for Science, Technology &amp; Maritime Transport (AASTMT) in Smart Village, Egypt. The project aims to support more inclusive, locally grounded, and accessible applications of machine learning in urban research.
</t>
  </si>
  <si>
    <t>This toolkit is designed to help urban researchers, especially those working in and on Southern cities, integrate deep learning (DL) methods into their studies of urban vitality. Whether you're new to DL or looking to adapt existing methods to context-specific challenges, the toolkit offers a step-by-step guide to choosing the right models, data types, and research strategies for your project.</t>
  </si>
  <si>
    <t>Please start at our decision trees to help you decide.</t>
  </si>
  <si>
    <t>To start, declare the quality you want to study.</t>
  </si>
  <si>
    <t>Return to main page</t>
  </si>
  <si>
    <t>Urban Quality Decision Tree</t>
  </si>
  <si>
    <t>Go to tool</t>
  </si>
  <si>
    <t>Go to DL Decision Tree</t>
  </si>
  <si>
    <t>Continue to other decision trees</t>
  </si>
  <si>
    <t>MAIN DECISION MAKING TOOL</t>
  </si>
  <si>
    <t>You can start here if you know what you are looking for</t>
  </si>
  <si>
    <t>Here are some more resources to support your decision making</t>
  </si>
  <si>
    <t>Data Sources and Databases</t>
  </si>
  <si>
    <t>Main page</t>
  </si>
  <si>
    <t>DL MODEL TYPES' DESCRIPTION AND COMMON TASKS</t>
  </si>
  <si>
    <t>DL Models</t>
  </si>
  <si>
    <t>Abbr.</t>
  </si>
  <si>
    <t>Description of Architecture</t>
  </si>
  <si>
    <t>Common Tasks</t>
  </si>
  <si>
    <t>Convolutional Neural Network</t>
  </si>
  <si>
    <t>Uses layers of filters to detect spatial patterns in images or grids, ideal for image, scene, or spatial data.</t>
  </si>
  <si>
    <t>A wide range of tasks could be tackled</t>
  </si>
  <si>
    <t>Deep Neural Network</t>
  </si>
  <si>
    <t>A network with multiple hidden layers that can model very complex relationships between inputs and outputs.</t>
  </si>
  <si>
    <t>Feature Extraction, Regression</t>
  </si>
  <si>
    <t>Recurrent Neural Network</t>
  </si>
  <si>
    <t>Processes data in sequences, with each output depending on previous computations, ideal for time-series.</t>
  </si>
  <si>
    <t>Backpropagation Neural Network</t>
  </si>
  <si>
    <t>A basic feedforward neural network that adjusts its weights by minimizing error through backpropagation.</t>
  </si>
  <si>
    <t>Classification, Regression, Trajectory Reconstruction</t>
  </si>
  <si>
    <t>Graph Neural Network</t>
  </si>
  <si>
    <t>Works on data represented as graphs (e.g., road networks, social connections), learning from nodes and their links.</t>
  </si>
  <si>
    <t>Classification, Clustering,  Graph-Based Learning / Clustering</t>
  </si>
  <si>
    <t>Graph Convolutional Network</t>
  </si>
  <si>
    <t>A specific type of GNN that generalizes convolution from grids (like images) to graphs, ideal for spatial networks.</t>
  </si>
  <si>
    <t>Node Classification, Link Prediction, Land Use Modeling</t>
  </si>
  <si>
    <t>Autoencoder</t>
  </si>
  <si>
    <t>Learns to compress data into a smaller form and then reconstruct it; useful for removing noise and reducing dimensions.</t>
  </si>
  <si>
    <t>Feature Extraction, Feature Vectorization</t>
  </si>
  <si>
    <t>Long Short-Term Memory</t>
  </si>
  <si>
    <t>A special kind of RNN that remembers long-term dependencies in sequential data, like time-series or mobility patterns.</t>
  </si>
  <si>
    <t>Feature Extraction, NLP Task</t>
  </si>
  <si>
    <t>Multilayer Perceptron</t>
  </si>
  <si>
    <t>A basic fully connected feedforward network with multiple layers, used for simple to moderately complex tasks.</t>
  </si>
  <si>
    <t>Classification, Feature Extraction, Regression</t>
  </si>
  <si>
    <t>Natural Language Processing</t>
  </si>
  <si>
    <t>Not a model, but a field using models like Transformers or RNNs to analyze human language.</t>
  </si>
  <si>
    <t>Self-Organizing Map</t>
  </si>
  <si>
    <t>A type of unsupervised neural network that maps high-dimensional data into a 2D grid while preserving relationships.</t>
  </si>
  <si>
    <t>Processes entire sequences in parallel with self-attention, ideal for NLP and time-aware urban pattern recognition.</t>
  </si>
  <si>
    <t>Feature Extraction, Fusion, Semantic Segmentation</t>
  </si>
  <si>
    <t>Generative Adversarial Network</t>
  </si>
  <si>
    <t>GAN</t>
  </si>
  <si>
    <t>Consists of two networks (generator and discriminator) that compete, resulting in the creation of realistic synthetic data.</t>
  </si>
  <si>
    <t>Synthetic Data Generation, Data Augmentation, Urban Scene Synthesis, Satellite Image Enhancement</t>
  </si>
  <si>
    <t>Hybrid Model</t>
  </si>
  <si>
    <t>Combines two or more DL techniques (ex. CNN+LSTM) to leverage the strengths of each in complex tasks.</t>
  </si>
  <si>
    <t>Any task could be tackled</t>
  </si>
  <si>
    <t xml:space="preserve">   -  Don’t change  if you don't have a preference</t>
  </si>
  <si>
    <t>Category</t>
  </si>
  <si>
    <t>Label Name</t>
  </si>
  <si>
    <t>Definition</t>
  </si>
  <si>
    <t>Label Type</t>
  </si>
  <si>
    <t>Spatio-temporality</t>
  </si>
  <si>
    <t>Spatio-temporal Applications</t>
  </si>
  <si>
    <t>Methods applied to urban phenomena with time and space components.</t>
  </si>
  <si>
    <t>Spatio-temporally Sensitive Data Type</t>
  </si>
  <si>
    <t>Compatible with time-sensitive data (e.g., mobile signals, video).</t>
  </si>
  <si>
    <t>Real-time Capable</t>
  </si>
  <si>
    <t>Suitable for real-time or live data applications.</t>
  </si>
  <si>
    <t>Unsupervised models that learn patterns from raw, local data.</t>
  </si>
  <si>
    <t>Local Training Required for Contextual Sensitivity</t>
  </si>
  <si>
    <t>Supervised models that need retraining on local datasets.</t>
  </si>
  <si>
    <t>Transfer Learning Needed for Contextual Sensitivity</t>
  </si>
  <si>
    <t>Cross-linguistic or culturally adapted training required (e.g., NLP tasks).</t>
  </si>
  <si>
    <t>Fine-Grained &amp; Scale Analysis</t>
  </si>
  <si>
    <t>Fine-Grained Data</t>
  </si>
  <si>
    <t>Uses high-resolution spatial or temporal data.</t>
  </si>
  <si>
    <t>Fine-Grained Methodology</t>
  </si>
  <si>
    <t>Part of research methodology that highlights a fine-grained approach</t>
  </si>
  <si>
    <t>Micro-scale research</t>
  </si>
  <si>
    <t>Focus on mirco-scale studies</t>
  </si>
  <si>
    <t>Street level research</t>
  </si>
  <si>
    <t>Research conducted at the street level</t>
  </si>
  <si>
    <t>Lightweight Models</t>
  </si>
  <si>
    <t>Efficient, low-resource models suitable for limited compute access.</t>
  </si>
  <si>
    <t>Pretrained Models</t>
  </si>
  <si>
    <t>Models already trained and ready for use, reducing training costs.</t>
  </si>
  <si>
    <t>Source codes shared</t>
  </si>
  <si>
    <t>Models whose source codes where shared by the publication.</t>
  </si>
  <si>
    <t>High Computational Requirement</t>
  </si>
  <si>
    <t>Models requiring substantial GPU, RAM, or specialized infrastructure.</t>
  </si>
  <si>
    <t>Technically Robust with Analytical Insight</t>
  </si>
  <si>
    <t>Part of research that goes beyond quantification to interpret urban characteristics.</t>
  </si>
  <si>
    <t>Analytical Insight Tool</t>
  </si>
  <si>
    <t>Used primarily for uncovering patterns, trends, or causality.</t>
  </si>
  <si>
    <t>Global Coverage</t>
  </si>
  <si>
    <t>Data available across multiple international contexts.</t>
  </si>
  <si>
    <t>Varying Coverage</t>
  </si>
  <si>
    <t>Uneven data availability across global regions.</t>
  </si>
  <si>
    <t>No Coverage beyond China</t>
  </si>
  <si>
    <t>Available only in Chinese contexts.</t>
  </si>
  <si>
    <t>May Require Special Access</t>
  </si>
  <si>
    <t>Requires permission, e.g., for government or private datasets.</t>
  </si>
  <si>
    <t>Self-Collection is Possible</t>
  </si>
  <si>
    <t>Indicates data that can be gathered by the researcher locally.</t>
  </si>
  <si>
    <t>Open Data Recommended</t>
  </si>
  <si>
    <t>Proven success using open-access datasets for replicable studies.</t>
  </si>
  <si>
    <t>High Bias Probability</t>
  </si>
  <si>
    <t>Data likely to exclude marginalized groups or amplify inequality.</t>
  </si>
  <si>
    <t>Low Bias Probability</t>
  </si>
  <si>
    <t>Data types that allow observation and mitigation of bias.</t>
  </si>
  <si>
    <t>Multimodal Capability</t>
  </si>
  <si>
    <t>Can integrate multiple data types for a fuller, less biased picture.</t>
  </si>
  <si>
    <t>Bias-Mitigation Strategy Used</t>
  </si>
  <si>
    <t>Method or study explicitly addressed dataset bias.</t>
  </si>
  <si>
    <t>💡 Novel insight</t>
  </si>
  <si>
    <t>✅ Green Flag</t>
  </si>
  <si>
    <t>⚠️ Adaptation Required</t>
  </si>
  <si>
    <t>🚫 Warning</t>
  </si>
  <si>
    <t>⚠️ Attention Required</t>
  </si>
  <si>
    <t>Global South Labelling System</t>
  </si>
  <si>
    <r>
      <t xml:space="preserve">The ranking tool uses a </t>
    </r>
    <r>
      <rPr>
        <b/>
        <sz val="9"/>
        <color theme="1"/>
        <rFont val="Aptos Narrow"/>
        <family val="2"/>
        <scheme val="minor"/>
      </rPr>
      <t>Weighted Sum Model</t>
    </r>
    <r>
      <rPr>
        <sz val="9"/>
        <color theme="1"/>
        <rFont val="Aptos Narrow"/>
        <family val="2"/>
        <scheme val="minor"/>
      </rPr>
      <t xml:space="preserve"> to compare and prioritise deep learning algorithms based on the selected research inputs. Algorithms are ranked according to their relevance to the chosen urban quality, data type, and deep learning task, using evidence from the literature. The output is a ranked list of candidate algorithms, highlighting those that best align with the </t>
    </r>
    <r>
      <rPr>
        <b/>
        <sz val="9"/>
        <color theme="1"/>
        <rFont val="Aptos Narrow"/>
        <family val="2"/>
        <scheme val="minor"/>
      </rPr>
      <t>selected urban quality</t>
    </r>
    <r>
      <rPr>
        <sz val="9"/>
        <color theme="1"/>
        <rFont val="Aptos Narrow"/>
        <family val="2"/>
        <scheme val="minor"/>
      </rPr>
      <t xml:space="preserve">. Labels accompanying each result provide additional guidance on applicability, data requirements, and potential limitations for Southern reesearchers.
</t>
    </r>
    <r>
      <rPr>
        <b/>
        <sz val="9"/>
        <color theme="1"/>
        <rFont val="Aptos Narrow"/>
        <family val="2"/>
        <scheme val="minor"/>
      </rPr>
      <t>The ranking tool is intended to support informed methodological choice rather than prescribe a single optimal solution.</t>
    </r>
  </si>
  <si>
    <t>*It may take about 30 seconds for the results to show.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</si>
</sst>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Aptos Narrow"/>
      <family val="2"/>
      <scheme val="minor"/>
    </font>
    <font>
      <b/>
      <sz val="11"/>
      <color theme="1"/>
      <name val="Aptos Narrow"/>
      <family val="2"/>
      <scheme val="minor"/>
    </font>
    <font>
      <b/>
      <sz val="12"/>
      <color theme="1"/>
      <name val="Aptos Narrow"/>
      <family val="2"/>
      <scheme val="minor"/>
    </font>
    <font>
      <sz val="11"/>
      <color theme="1"/>
      <name val="Aptos Narrow"/>
      <family val="2"/>
    </font>
    <font>
      <sz val="8"/>
      <name val="Aptos Narrow"/>
      <family val="2"/>
      <scheme val="minor"/>
    </font>
    <font>
      <sz val="11"/>
      <name val="Aptos Narrow"/>
      <family val="2"/>
      <scheme val="minor"/>
    </font>
    <font>
      <sz val="11"/>
      <color rgb="FF000000"/>
      <name val="Aptos Narrow"/>
      <family val="2"/>
      <scheme val="minor"/>
    </font>
    <font>
      <sz val="11"/>
      <color theme="0"/>
      <name val="Aptos Narrow"/>
      <family val="2"/>
      <scheme val="minor"/>
    </font>
    <font>
      <i/>
      <sz val="11"/>
      <color theme="1"/>
      <name val="Aptos Narrow"/>
      <family val="2"/>
      <scheme val="minor"/>
    </font>
    <font>
      <i/>
      <sz val="11"/>
      <color theme="2"/>
      <name val="Aptos Narrow"/>
      <family val="2"/>
      <scheme val="minor"/>
    </font>
    <font>
      <b/>
      <sz val="14"/>
      <color theme="1"/>
      <name val="Aptos Narrow"/>
      <family val="2"/>
      <scheme val="minor"/>
    </font>
    <font>
      <b/>
      <sz val="11"/>
      <name val="Aptos Narrow"/>
      <family val="2"/>
      <scheme val="minor"/>
    </font>
    <font>
      <b/>
      <sz val="14"/>
      <name val="Aptos Narrow"/>
      <family val="2"/>
      <scheme val="minor"/>
    </font>
    <font>
      <b/>
      <sz val="18"/>
      <name val="Aptos Narrow"/>
      <family val="2"/>
      <scheme val="minor"/>
    </font>
    <font>
      <sz val="11"/>
      <color rgb="FF000000"/>
      <name val="Aptos Narrow"/>
      <family val="2"/>
    </font>
    <font>
      <sz val="11"/>
      <color rgb="FF000000"/>
      <name val="Segoe UI Emoji"/>
      <family val="2"/>
    </font>
    <font>
      <sz val="10"/>
      <name val="Arial"/>
      <family val="2"/>
    </font>
    <font>
      <b/>
      <sz val="12"/>
      <color theme="1"/>
      <name val="Aptos Display"/>
      <family val="2"/>
      <scheme val="major"/>
    </font>
    <font>
      <sz val="11"/>
      <color theme="1"/>
      <name val="Aptos Display"/>
      <family val="2"/>
      <scheme val="major"/>
    </font>
    <font>
      <sz val="12"/>
      <color theme="1"/>
      <name val="Aptos Display"/>
      <family val="2"/>
      <scheme val="major"/>
    </font>
    <font>
      <i/>
      <sz val="12"/>
      <color theme="1"/>
      <name val="Aptos Display"/>
      <family val="2"/>
      <scheme val="major"/>
    </font>
    <font>
      <sz val="12"/>
      <color rgb="FF000000"/>
      <name val="Aptos Display"/>
      <family val="2"/>
      <scheme val="major"/>
    </font>
    <font>
      <b/>
      <sz val="11"/>
      <color theme="1"/>
      <name val="Aptos Display"/>
      <family val="2"/>
      <scheme val="major"/>
    </font>
    <font>
      <b/>
      <sz val="22"/>
      <color theme="1"/>
      <name val="Aptos Display"/>
      <family val="2"/>
      <scheme val="major"/>
    </font>
    <font>
      <sz val="9"/>
      <color theme="1"/>
      <name val="Aptos Narrow"/>
      <family val="2"/>
      <scheme val="minor"/>
    </font>
    <font>
      <u/>
      <sz val="11"/>
      <color theme="10"/>
      <name val="Aptos Narrow"/>
      <family val="2"/>
      <scheme val="minor"/>
    </font>
    <font>
      <b/>
      <sz val="18"/>
      <color theme="1"/>
      <name val="Aptos Display"/>
      <family val="2"/>
      <scheme val="major"/>
    </font>
    <font>
      <b/>
      <sz val="11"/>
      <color rgb="FF000000"/>
      <name val="Aptos Narrow"/>
      <family val="2"/>
    </font>
    <font>
      <i/>
      <sz val="10"/>
      <color theme="1"/>
      <name val="Aptos Narrow"/>
      <family val="2"/>
      <scheme val="minor"/>
    </font>
    <font>
      <b/>
      <i/>
      <sz val="11"/>
      <color rgb="FF000000"/>
      <name val="Aptos Narrow"/>
      <family val="2"/>
    </font>
    <font>
      <b/>
      <sz val="9"/>
      <color theme="1"/>
      <name val="Aptos Narrow"/>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8" tint="0.59999389629810485"/>
        <bgColor indexed="64"/>
      </patternFill>
    </fill>
    <fill>
      <patternFill patternType="solid">
        <fgColor theme="8" tint="0.59999389629810485"/>
        <bgColor theme="0" tint="-0.14999847407452621"/>
      </patternFill>
    </fill>
    <fill>
      <patternFill patternType="solid">
        <fgColor theme="5"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2" tint="-9.9978637043366805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2F2F2"/>
        <bgColor indexed="64"/>
      </patternFill>
    </fill>
  </fills>
  <borders count="33">
    <border>
      <left/>
      <right/>
      <top/>
      <bottom/>
      <diagonal/>
    </border>
    <border>
      <left/>
      <right/>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right/>
      <top style="thin">
        <color theme="4" tint="0.39997558519241921"/>
      </top>
      <bottom/>
      <diagonal/>
    </border>
    <border>
      <left/>
      <right/>
      <top/>
      <bottom style="medium">
        <color rgb="FF7F7F7F"/>
      </bottom>
      <diagonal/>
    </border>
    <border>
      <left/>
      <right/>
      <top style="medium">
        <color rgb="FF7F7F7F"/>
      </top>
      <bottom style="medium">
        <color rgb="FF7F7F7F"/>
      </bottom>
      <diagonal/>
    </border>
    <border>
      <left/>
      <right/>
      <top style="medium">
        <color rgb="FF7F7F7F"/>
      </top>
      <bottom/>
      <diagonal/>
    </border>
  </borders>
  <cellStyleXfs count="2">
    <xf numFmtId="0" fontId="0" fillId="0" borderId="0"/>
    <xf numFmtId="0" fontId="25" fillId="0" borderId="0" applyNumberFormat="0" applyFill="0" applyBorder="0" applyAlignment="0" applyProtection="0"/>
  </cellStyleXfs>
  <cellXfs count="256">
    <xf numFmtId="0" fontId="0" fillId="0" borderId="0" xfId="0"/>
    <xf numFmtId="0" fontId="25" fillId="0" borderId="0" xfId="1" applyProtection="1"/>
    <xf numFmtId="0" fontId="25" fillId="0" borderId="0" xfId="1" applyAlignment="1" applyProtection="1">
      <alignment horizontal="center"/>
    </xf>
    <xf numFmtId="0" fontId="25" fillId="0" borderId="0" xfId="1" applyAlignment="1" applyProtection="1">
      <alignment horizontal="right"/>
    </xf>
    <xf numFmtId="0" fontId="8" fillId="0" borderId="0" xfId="0" applyFont="1" applyProtection="1">
      <protection locked="0"/>
    </xf>
    <xf numFmtId="0" fontId="0" fillId="0" borderId="21" xfId="0" applyBorder="1" applyAlignment="1" applyProtection="1">
      <alignment wrapText="1"/>
      <protection locked="0"/>
    </xf>
    <xf numFmtId="0" fontId="0" fillId="10" borderId="0" xfId="0" applyFill="1" applyProtection="1">
      <protection locked="0"/>
    </xf>
    <xf numFmtId="0" fontId="8" fillId="0" borderId="21" xfId="0" applyFont="1" applyBorder="1" applyAlignment="1" applyProtection="1">
      <alignment horizontal="right"/>
      <protection locked="0"/>
    </xf>
    <xf numFmtId="0" fontId="0" fillId="0" borderId="0" xfId="0" applyProtection="1">
      <protection locked="0"/>
    </xf>
    <xf numFmtId="0" fontId="0" fillId="0" borderId="21" xfId="0" applyBorder="1" applyProtection="1">
      <protection locked="0"/>
    </xf>
    <xf numFmtId="0" fontId="8" fillId="0" borderId="23" xfId="0" applyFont="1" applyBorder="1" applyProtection="1">
      <protection locked="0"/>
    </xf>
    <xf numFmtId="0" fontId="0" fillId="0" borderId="23" xfId="0" applyBorder="1" applyProtection="1">
      <protection locked="0"/>
    </xf>
    <xf numFmtId="0" fontId="0" fillId="0" borderId="24" xfId="0" applyBorder="1" applyProtection="1">
      <protection locked="0"/>
    </xf>
    <xf numFmtId="0" fontId="7" fillId="0" borderId="0" xfId="0" applyFont="1" applyAlignment="1" applyProtection="1">
      <alignment wrapText="1"/>
      <protection locked="0"/>
    </xf>
    <xf numFmtId="0" fontId="1" fillId="0" borderId="0" xfId="0" applyFont="1" applyProtection="1"/>
    <xf numFmtId="0" fontId="1" fillId="0" borderId="0" xfId="0" applyFont="1" applyAlignment="1" applyProtection="1">
      <alignment textRotation="90"/>
    </xf>
    <xf numFmtId="0" fontId="0" fillId="0" borderId="0" xfId="0" applyProtection="1"/>
    <xf numFmtId="164" fontId="0" fillId="0" borderId="0" xfId="0" applyNumberFormat="1" applyProtection="1"/>
    <xf numFmtId="0" fontId="0" fillId="12" borderId="0" xfId="0" applyFill="1" applyProtection="1"/>
    <xf numFmtId="164" fontId="1" fillId="0" borderId="0" xfId="0" applyNumberFormat="1" applyFont="1" applyProtection="1"/>
    <xf numFmtId="0" fontId="1" fillId="2" borderId="1" xfId="0" applyFont="1" applyFill="1" applyBorder="1" applyProtection="1"/>
    <xf numFmtId="0" fontId="1" fillId="2" borderId="0" xfId="0" applyFont="1" applyFill="1" applyProtection="1"/>
    <xf numFmtId="0" fontId="0" fillId="0" borderId="0" xfId="0" applyAlignment="1" applyProtection="1">
      <alignment textRotation="90"/>
    </xf>
    <xf numFmtId="0" fontId="1" fillId="2" borderId="1" xfId="0" applyFont="1" applyFill="1" applyBorder="1" applyAlignment="1" applyProtection="1">
      <alignment textRotation="90"/>
    </xf>
    <xf numFmtId="0" fontId="1" fillId="2" borderId="29" xfId="0" applyFont="1" applyFill="1" applyBorder="1" applyProtection="1"/>
    <xf numFmtId="0" fontId="26" fillId="8" borderId="2" xfId="0" applyFont="1" applyFill="1" applyBorder="1" applyAlignment="1" applyProtection="1">
      <alignment horizontal="center"/>
    </xf>
    <xf numFmtId="0" fontId="26" fillId="8" borderId="3" xfId="0" applyFont="1" applyFill="1" applyBorder="1" applyAlignment="1" applyProtection="1">
      <alignment horizontal="center"/>
    </xf>
    <xf numFmtId="0" fontId="26" fillId="8" borderId="25" xfId="0" applyFont="1" applyFill="1" applyBorder="1" applyAlignment="1" applyProtection="1">
      <alignment horizontal="center"/>
    </xf>
    <xf numFmtId="0" fontId="0" fillId="11" borderId="20" xfId="0" applyFill="1" applyBorder="1" applyProtection="1"/>
    <xf numFmtId="0" fontId="0" fillId="11" borderId="0" xfId="0" applyFill="1" applyProtection="1"/>
    <xf numFmtId="0" fontId="0" fillId="11" borderId="21" xfId="0" applyFill="1" applyBorder="1" applyProtection="1"/>
    <xf numFmtId="0" fontId="0" fillId="11" borderId="20" xfId="0" applyFill="1" applyBorder="1" applyAlignment="1" applyProtection="1">
      <alignment horizontal="center" wrapText="1"/>
    </xf>
    <xf numFmtId="0" fontId="0" fillId="11" borderId="0" xfId="0" applyFill="1" applyAlignment="1" applyProtection="1">
      <alignment horizontal="center" wrapText="1"/>
    </xf>
    <xf numFmtId="0" fontId="0" fillId="11" borderId="21" xfId="0" applyFill="1" applyBorder="1" applyAlignment="1" applyProtection="1">
      <alignment horizontal="center" wrapText="1"/>
    </xf>
    <xf numFmtId="0" fontId="0" fillId="10" borderId="20" xfId="0" applyFill="1" applyBorder="1" applyProtection="1"/>
    <xf numFmtId="0" fontId="0" fillId="10" borderId="0" xfId="0" applyFill="1" applyProtection="1"/>
    <xf numFmtId="0" fontId="1" fillId="10" borderId="0" xfId="0" applyFont="1" applyFill="1" applyAlignment="1" applyProtection="1">
      <alignment horizontal="center" wrapText="1"/>
    </xf>
    <xf numFmtId="0" fontId="0" fillId="10" borderId="21" xfId="0" applyFill="1" applyBorder="1" applyProtection="1"/>
    <xf numFmtId="0" fontId="0" fillId="10" borderId="0" xfId="0" applyFill="1" applyAlignment="1" applyProtection="1">
      <alignment horizontal="center"/>
    </xf>
    <xf numFmtId="0" fontId="1" fillId="10" borderId="20" xfId="0" applyFont="1" applyFill="1" applyBorder="1" applyAlignment="1" applyProtection="1">
      <alignment horizontal="center"/>
    </xf>
    <xf numFmtId="0" fontId="1" fillId="10" borderId="0" xfId="0" applyFont="1" applyFill="1" applyAlignment="1" applyProtection="1">
      <alignment horizontal="center"/>
    </xf>
    <xf numFmtId="0" fontId="1" fillId="10" borderId="0" xfId="0" applyFont="1" applyFill="1" applyProtection="1"/>
    <xf numFmtId="0" fontId="1" fillId="10" borderId="21" xfId="0" applyFont="1" applyFill="1" applyBorder="1" applyAlignment="1" applyProtection="1">
      <alignment horizontal="center"/>
    </xf>
    <xf numFmtId="0" fontId="24" fillId="10" borderId="20" xfId="0" applyFont="1" applyFill="1" applyBorder="1" applyAlignment="1" applyProtection="1">
      <alignment horizontal="center" wrapText="1"/>
    </xf>
    <xf numFmtId="0" fontId="24" fillId="10" borderId="0" xfId="0" applyFont="1" applyFill="1" applyAlignment="1" applyProtection="1">
      <alignment horizontal="center" wrapText="1"/>
    </xf>
    <xf numFmtId="0" fontId="0" fillId="10" borderId="0" xfId="0" applyFill="1" applyAlignment="1" applyProtection="1">
      <alignment horizontal="center" wrapText="1"/>
    </xf>
    <xf numFmtId="0" fontId="0" fillId="10" borderId="21" xfId="0" applyFill="1" applyBorder="1" applyAlignment="1" applyProtection="1">
      <alignment horizontal="center" wrapText="1"/>
    </xf>
    <xf numFmtId="0" fontId="24" fillId="10" borderId="20" xfId="0" applyFont="1" applyFill="1" applyBorder="1" applyAlignment="1" applyProtection="1">
      <alignment wrapText="1"/>
    </xf>
    <xf numFmtId="0" fontId="24" fillId="10" borderId="0" xfId="0" applyFont="1" applyFill="1" applyAlignment="1" applyProtection="1">
      <alignment wrapText="1"/>
    </xf>
    <xf numFmtId="0" fontId="0" fillId="8" borderId="22" xfId="0" applyFill="1" applyBorder="1" applyAlignment="1" applyProtection="1">
      <alignment horizontal="center" wrapText="1"/>
    </xf>
    <xf numFmtId="0" fontId="0" fillId="8" borderId="23" xfId="0" applyFill="1" applyBorder="1" applyAlignment="1" applyProtection="1">
      <alignment horizontal="center" wrapText="1"/>
    </xf>
    <xf numFmtId="0" fontId="0" fillId="8" borderId="24" xfId="0" applyFill="1" applyBorder="1" applyAlignment="1" applyProtection="1">
      <alignment horizontal="center" wrapText="1"/>
    </xf>
    <xf numFmtId="0" fontId="0" fillId="8" borderId="0" xfId="0" applyFill="1" applyProtection="1"/>
    <xf numFmtId="0" fontId="8" fillId="8" borderId="0" xfId="0" applyFont="1" applyFill="1" applyProtection="1"/>
    <xf numFmtId="0" fontId="11" fillId="0" borderId="0" xfId="0" applyFont="1" applyProtection="1"/>
    <xf numFmtId="164" fontId="5" fillId="0" borderId="0" xfId="0" applyNumberFormat="1" applyFont="1" applyProtection="1"/>
    <xf numFmtId="1" fontId="0" fillId="0" borderId="0" xfId="0" applyNumberFormat="1" applyProtection="1"/>
    <xf numFmtId="1" fontId="0" fillId="0" borderId="0" xfId="0" applyNumberFormat="1" applyAlignment="1" applyProtection="1">
      <alignment wrapText="1"/>
    </xf>
    <xf numFmtId="0" fontId="0" fillId="0" borderId="0" xfId="0" applyAlignment="1" applyProtection="1">
      <alignment wrapText="1"/>
    </xf>
    <xf numFmtId="0" fontId="10" fillId="0" borderId="2" xfId="0" applyFont="1" applyBorder="1" applyProtection="1"/>
    <xf numFmtId="0" fontId="8" fillId="0" borderId="3" xfId="0" applyFont="1" applyBorder="1" applyProtection="1"/>
    <xf numFmtId="0" fontId="0" fillId="0" borderId="3" xfId="0" applyBorder="1" applyProtection="1"/>
    <xf numFmtId="0" fontId="0" fillId="0" borderId="25" xfId="0" applyBorder="1" applyProtection="1"/>
    <xf numFmtId="0" fontId="13" fillId="9" borderId="26" xfId="0" applyFont="1" applyFill="1" applyBorder="1" applyAlignment="1" applyProtection="1">
      <alignment horizontal="left" vertical="center"/>
    </xf>
    <xf numFmtId="0" fontId="13" fillId="9" borderId="6" xfId="0" applyFont="1" applyFill="1" applyBorder="1" applyAlignment="1" applyProtection="1">
      <alignment horizontal="left" vertical="center"/>
    </xf>
    <xf numFmtId="0" fontId="0" fillId="9" borderId="6" xfId="0" applyFill="1" applyBorder="1" applyAlignment="1" applyProtection="1">
      <alignment wrapText="1"/>
    </xf>
    <xf numFmtId="0" fontId="0" fillId="9" borderId="27" xfId="0" applyFill="1" applyBorder="1" applyAlignment="1" applyProtection="1">
      <alignment wrapText="1"/>
    </xf>
    <xf numFmtId="0" fontId="1" fillId="0" borderId="20" xfId="0" applyFont="1" applyBorder="1" applyProtection="1"/>
    <xf numFmtId="0" fontId="8" fillId="0" borderId="0" xfId="0" applyFont="1" applyProtection="1"/>
    <xf numFmtId="0" fontId="0" fillId="0" borderId="21" xfId="0" applyBorder="1" applyProtection="1"/>
    <xf numFmtId="0" fontId="13" fillId="9" borderId="20" xfId="0" applyFont="1" applyFill="1" applyBorder="1" applyAlignment="1" applyProtection="1">
      <alignment horizontal="left" vertical="center"/>
    </xf>
    <xf numFmtId="0" fontId="13" fillId="9" borderId="0" xfId="0" applyFont="1" applyFill="1" applyAlignment="1" applyProtection="1">
      <alignment horizontal="left" vertical="center"/>
    </xf>
    <xf numFmtId="0" fontId="0" fillId="9" borderId="0" xfId="0" applyFill="1" applyAlignment="1" applyProtection="1">
      <alignment wrapText="1"/>
    </xf>
    <xf numFmtId="0" fontId="0" fillId="9" borderId="21" xfId="0" applyFill="1" applyBorder="1" applyAlignment="1" applyProtection="1">
      <alignment wrapText="1"/>
    </xf>
    <xf numFmtId="0" fontId="0" fillId="0" borderId="20" xfId="0" applyBorder="1" applyProtection="1"/>
    <xf numFmtId="0" fontId="11" fillId="9" borderId="20" xfId="0" applyFont="1" applyFill="1" applyBorder="1" applyProtection="1"/>
    <xf numFmtId="164" fontId="5" fillId="9" borderId="0" xfId="0" applyNumberFormat="1" applyFont="1" applyFill="1" applyProtection="1"/>
    <xf numFmtId="1" fontId="24" fillId="9" borderId="0" xfId="0" applyNumberFormat="1" applyFont="1" applyFill="1" applyAlignment="1" applyProtection="1">
      <alignment horizontal="left" vertical="center" wrapText="1"/>
    </xf>
    <xf numFmtId="1" fontId="1" fillId="0" borderId="0" xfId="0" applyNumberFormat="1" applyFont="1" applyProtection="1"/>
    <xf numFmtId="0" fontId="0" fillId="0" borderId="20" xfId="0" applyBorder="1" applyAlignment="1" applyProtection="1">
      <alignment wrapText="1"/>
    </xf>
    <xf numFmtId="0" fontId="28" fillId="0" borderId="20" xfId="0" applyFont="1" applyBorder="1" applyAlignment="1" applyProtection="1">
      <alignment wrapText="1"/>
    </xf>
    <xf numFmtId="0" fontId="8" fillId="9" borderId="22" xfId="0" applyFont="1" applyFill="1" applyBorder="1" applyAlignment="1" applyProtection="1">
      <alignment wrapText="1"/>
    </xf>
    <xf numFmtId="0" fontId="8" fillId="9" borderId="23" xfId="0" applyFont="1" applyFill="1" applyBorder="1" applyAlignment="1" applyProtection="1">
      <alignment wrapText="1"/>
    </xf>
    <xf numFmtId="1" fontId="24" fillId="9" borderId="23" xfId="0" applyNumberFormat="1" applyFont="1" applyFill="1" applyBorder="1" applyAlignment="1" applyProtection="1">
      <alignment horizontal="left" vertical="center" wrapText="1"/>
    </xf>
    <xf numFmtId="0" fontId="0" fillId="9" borderId="23" xfId="0" applyFill="1" applyBorder="1" applyAlignment="1" applyProtection="1">
      <alignment wrapText="1"/>
    </xf>
    <xf numFmtId="0" fontId="0" fillId="9" borderId="24" xfId="0" applyFill="1" applyBorder="1" applyAlignment="1" applyProtection="1">
      <alignment wrapText="1"/>
    </xf>
    <xf numFmtId="0" fontId="0" fillId="0" borderId="22" xfId="0" applyBorder="1" applyAlignment="1" applyProtection="1">
      <alignment wrapText="1"/>
    </xf>
    <xf numFmtId="0" fontId="12" fillId="9" borderId="26" xfId="0" applyFont="1" applyFill="1" applyBorder="1" applyProtection="1"/>
    <xf numFmtId="164" fontId="5" fillId="9" borderId="6" xfId="0" applyNumberFormat="1" applyFont="1" applyFill="1" applyBorder="1" applyProtection="1"/>
    <xf numFmtId="1" fontId="0" fillId="9" borderId="6" xfId="0" applyNumberFormat="1" applyFill="1" applyBorder="1" applyProtection="1"/>
    <xf numFmtId="1" fontId="28" fillId="9" borderId="6" xfId="0" applyNumberFormat="1" applyFont="1" applyFill="1" applyBorder="1" applyAlignment="1" applyProtection="1">
      <alignment horizontal="left" wrapText="1"/>
    </xf>
    <xf numFmtId="0" fontId="9" fillId="8" borderId="0" xfId="0" applyFont="1" applyFill="1" applyAlignment="1" applyProtection="1">
      <alignment wrapText="1"/>
    </xf>
    <xf numFmtId="0" fontId="5" fillId="8" borderId="20" xfId="0" applyFont="1" applyFill="1" applyBorder="1" applyProtection="1"/>
    <xf numFmtId="164" fontId="5" fillId="8" borderId="0" xfId="0" applyNumberFormat="1" applyFont="1" applyFill="1" applyProtection="1"/>
    <xf numFmtId="1" fontId="0" fillId="8" borderId="0" xfId="0" applyNumberFormat="1" applyFill="1" applyProtection="1"/>
    <xf numFmtId="1" fontId="0" fillId="8" borderId="23" xfId="0" applyNumberFormat="1" applyFill="1" applyBorder="1" applyAlignment="1" applyProtection="1">
      <alignment horizontal="left" wrapText="1"/>
    </xf>
    <xf numFmtId="0" fontId="0" fillId="8" borderId="23" xfId="0" applyFill="1" applyBorder="1" applyAlignment="1" applyProtection="1">
      <alignment horizontal="right" wrapText="1"/>
    </xf>
    <xf numFmtId="0" fontId="0" fillId="8" borderId="0" xfId="0" applyFill="1" applyAlignment="1" applyProtection="1">
      <alignment wrapText="1"/>
    </xf>
    <xf numFmtId="0" fontId="0" fillId="8" borderId="21" xfId="0" applyFill="1" applyBorder="1" applyAlignment="1" applyProtection="1">
      <alignment wrapText="1"/>
    </xf>
    <xf numFmtId="0" fontId="2" fillId="0" borderId="2" xfId="0" applyFont="1" applyBorder="1" applyProtection="1"/>
    <xf numFmtId="0" fontId="11" fillId="0" borderId="26" xfId="0" applyFont="1" applyBorder="1" applyAlignment="1" applyProtection="1">
      <alignment wrapText="1"/>
    </xf>
    <xf numFmtId="164" fontId="11" fillId="0" borderId="6" xfId="0" applyNumberFormat="1" applyFont="1" applyBorder="1" applyAlignment="1" applyProtection="1">
      <alignment wrapText="1"/>
    </xf>
    <xf numFmtId="1" fontId="1" fillId="0" borderId="6" xfId="0" applyNumberFormat="1" applyFont="1" applyBorder="1" applyAlignment="1" applyProtection="1">
      <alignment wrapText="1"/>
    </xf>
    <xf numFmtId="1" fontId="1" fillId="0" borderId="6" xfId="0" applyNumberFormat="1" applyFont="1" applyBorder="1" applyAlignment="1" applyProtection="1">
      <alignment wrapText="1" shrinkToFit="1"/>
    </xf>
    <xf numFmtId="1" fontId="1" fillId="0" borderId="27" xfId="0" applyNumberFormat="1" applyFont="1" applyBorder="1" applyAlignment="1" applyProtection="1">
      <alignment wrapText="1" shrinkToFit="1"/>
    </xf>
    <xf numFmtId="0" fontId="8" fillId="0" borderId="26" xfId="0" applyFont="1" applyBorder="1" applyAlignment="1" applyProtection="1">
      <alignment horizontal="center" vertical="center" wrapText="1"/>
    </xf>
    <xf numFmtId="0" fontId="15" fillId="10" borderId="6" xfId="0" applyFont="1" applyFill="1" applyBorder="1" applyAlignment="1" applyProtection="1">
      <alignment horizontal="left" vertical="center"/>
    </xf>
    <xf numFmtId="0" fontId="15" fillId="10" borderId="6" xfId="0" applyFont="1" applyFill="1" applyBorder="1" applyAlignment="1" applyProtection="1">
      <alignment vertical="center"/>
    </xf>
    <xf numFmtId="0" fontId="0" fillId="10" borderId="27" xfId="0" applyFill="1" applyBorder="1" applyProtection="1"/>
    <xf numFmtId="0" fontId="11" fillId="0" borderId="20" xfId="0" applyFont="1" applyBorder="1" applyAlignment="1" applyProtection="1">
      <alignment wrapText="1"/>
    </xf>
    <xf numFmtId="164" fontId="11" fillId="0" borderId="0" xfId="0" applyNumberFormat="1" applyFont="1" applyAlignment="1" applyProtection="1">
      <alignment wrapText="1"/>
    </xf>
    <xf numFmtId="1" fontId="0" fillId="0" borderId="0" xfId="0" applyNumberFormat="1" applyAlignment="1" applyProtection="1">
      <alignment wrapText="1" shrinkToFit="1"/>
    </xf>
    <xf numFmtId="1" fontId="0" fillId="0" borderId="21" xfId="0" applyNumberFormat="1" applyBorder="1" applyAlignment="1" applyProtection="1">
      <alignment wrapText="1" shrinkToFit="1"/>
    </xf>
    <xf numFmtId="0" fontId="8" fillId="0" borderId="22" xfId="0" applyFont="1" applyBorder="1" applyAlignment="1" applyProtection="1">
      <alignment horizontal="center" vertical="center" wrapText="1"/>
    </xf>
    <xf numFmtId="0" fontId="15" fillId="10" borderId="23" xfId="0" applyFont="1" applyFill="1" applyBorder="1" applyAlignment="1" applyProtection="1">
      <alignment horizontal="left" vertical="center"/>
    </xf>
    <xf numFmtId="0" fontId="0" fillId="10" borderId="23" xfId="0" applyFill="1" applyBorder="1" applyAlignment="1" applyProtection="1">
      <alignment vertical="center"/>
    </xf>
    <xf numFmtId="0" fontId="0" fillId="10" borderId="24" xfId="0" applyFill="1" applyBorder="1" applyProtection="1"/>
    <xf numFmtId="1" fontId="8" fillId="0" borderId="0" xfId="0" applyNumberFormat="1" applyFont="1" applyAlignment="1" applyProtection="1">
      <alignment wrapText="1" shrinkToFit="1"/>
    </xf>
    <xf numFmtId="1" fontId="8" fillId="0" borderId="21" xfId="0" applyNumberFormat="1" applyFont="1" applyBorder="1" applyAlignment="1" applyProtection="1">
      <alignment wrapText="1" shrinkToFit="1"/>
    </xf>
    <xf numFmtId="1" fontId="1" fillId="0" borderId="0" xfId="0" applyNumberFormat="1" applyFont="1" applyAlignment="1" applyProtection="1">
      <alignment wrapText="1"/>
    </xf>
    <xf numFmtId="1" fontId="1" fillId="0" borderId="0" xfId="0" applyNumberFormat="1" applyFont="1" applyAlignment="1" applyProtection="1">
      <alignment wrapText="1" shrinkToFit="1"/>
    </xf>
    <xf numFmtId="1" fontId="1" fillId="0" borderId="21" xfId="0" applyNumberFormat="1" applyFont="1" applyBorder="1" applyAlignment="1" applyProtection="1">
      <alignment wrapText="1" shrinkToFit="1"/>
    </xf>
    <xf numFmtId="0" fontId="0" fillId="8" borderId="0" xfId="0" applyFill="1" applyAlignment="1" applyProtection="1">
      <alignment horizontal="right" wrapText="1"/>
    </xf>
    <xf numFmtId="164" fontId="5" fillId="0" borderId="0" xfId="0" applyNumberFormat="1" applyFont="1" applyAlignment="1" applyProtection="1">
      <alignment wrapText="1"/>
    </xf>
    <xf numFmtId="0" fontId="0" fillId="0" borderId="0" xfId="0" applyAlignment="1" applyProtection="1">
      <alignment wrapText="1" shrinkToFit="1"/>
    </xf>
    <xf numFmtId="0" fontId="0" fillId="0" borderId="21" xfId="0" applyBorder="1" applyAlignment="1" applyProtection="1">
      <alignment wrapText="1" shrinkToFit="1"/>
    </xf>
    <xf numFmtId="0" fontId="11" fillId="0" borderId="22" xfId="0" applyFont="1" applyBorder="1" applyAlignment="1" applyProtection="1">
      <alignment wrapText="1"/>
    </xf>
    <xf numFmtId="164" fontId="5" fillId="0" borderId="23" xfId="0" applyNumberFormat="1" applyFont="1" applyBorder="1" applyAlignment="1" applyProtection="1">
      <alignment wrapText="1"/>
    </xf>
    <xf numFmtId="1" fontId="0" fillId="0" borderId="23" xfId="0" applyNumberFormat="1" applyBorder="1" applyAlignment="1" applyProtection="1">
      <alignment wrapText="1"/>
    </xf>
    <xf numFmtId="1" fontId="1" fillId="0" borderId="23" xfId="0" applyNumberFormat="1" applyFont="1" applyBorder="1" applyAlignment="1" applyProtection="1">
      <alignment wrapText="1" shrinkToFit="1"/>
    </xf>
    <xf numFmtId="0" fontId="0" fillId="0" borderId="23" xfId="0" applyBorder="1" applyAlignment="1" applyProtection="1">
      <alignment wrapText="1" shrinkToFit="1"/>
    </xf>
    <xf numFmtId="0" fontId="0" fillId="0" borderId="24" xfId="0" applyBorder="1" applyAlignment="1" applyProtection="1">
      <alignment wrapText="1" shrinkToFit="1"/>
    </xf>
    <xf numFmtId="0" fontId="22" fillId="0" borderId="0" xfId="0" applyFont="1" applyAlignment="1" applyProtection="1">
      <alignment horizontal="left" vertical="top"/>
    </xf>
    <xf numFmtId="0" fontId="18" fillId="0" borderId="0" xfId="0" applyFont="1" applyAlignment="1" applyProtection="1">
      <alignment horizontal="left" vertical="top"/>
    </xf>
    <xf numFmtId="0" fontId="18" fillId="0" borderId="0" xfId="0" applyFont="1" applyAlignment="1" applyProtection="1">
      <alignment horizontal="left" vertical="top" wrapText="1"/>
    </xf>
    <xf numFmtId="0" fontId="0" fillId="0" borderId="0" xfId="0" applyAlignment="1" applyProtection="1">
      <alignment horizontal="left" vertical="top"/>
    </xf>
    <xf numFmtId="0" fontId="23" fillId="0" borderId="2" xfId="0" applyFont="1" applyBorder="1" applyAlignment="1" applyProtection="1">
      <alignment horizontal="center" vertical="top" wrapText="1"/>
    </xf>
    <xf numFmtId="0" fontId="23" fillId="0" borderId="3" xfId="0" applyFont="1" applyBorder="1" applyAlignment="1" applyProtection="1">
      <alignment horizontal="center" vertical="top" wrapText="1"/>
    </xf>
    <xf numFmtId="0" fontId="23" fillId="0" borderId="25" xfId="0" applyFont="1" applyBorder="1" applyAlignment="1" applyProtection="1">
      <alignment horizontal="center" vertical="top" wrapText="1"/>
    </xf>
    <xf numFmtId="0" fontId="17" fillId="0" borderId="0" xfId="0" applyFont="1" applyAlignment="1" applyProtection="1">
      <alignment horizontal="left" vertical="top"/>
    </xf>
    <xf numFmtId="0" fontId="1" fillId="0" borderId="0" xfId="0" applyFont="1" applyAlignment="1" applyProtection="1">
      <alignment horizontal="left" vertical="top"/>
    </xf>
    <xf numFmtId="0" fontId="17" fillId="3" borderId="2" xfId="0" applyFont="1" applyFill="1" applyBorder="1" applyAlignment="1" applyProtection="1">
      <alignment horizontal="left" vertical="top" wrapText="1"/>
    </xf>
    <xf numFmtId="0" fontId="17" fillId="3" borderId="3" xfId="0" applyFont="1" applyFill="1" applyBorder="1" applyAlignment="1" applyProtection="1">
      <alignment horizontal="left" vertical="top" wrapText="1"/>
    </xf>
    <xf numFmtId="0" fontId="17" fillId="3" borderId="25" xfId="0" applyFont="1" applyFill="1" applyBorder="1" applyAlignment="1" applyProtection="1">
      <alignment horizontal="left" vertical="top" wrapText="1"/>
    </xf>
    <xf numFmtId="0" fontId="17" fillId="0" borderId="26" xfId="0" applyFont="1" applyBorder="1" applyAlignment="1" applyProtection="1">
      <alignment horizontal="left" vertical="top" wrapText="1"/>
    </xf>
    <xf numFmtId="0" fontId="19" fillId="0" borderId="6" xfId="0" applyFont="1" applyBorder="1" applyAlignment="1" applyProtection="1">
      <alignment horizontal="left" vertical="top" wrapText="1"/>
    </xf>
    <xf numFmtId="0" fontId="19" fillId="0" borderId="23" xfId="0" applyFont="1" applyBorder="1" applyAlignment="1" applyProtection="1">
      <alignment horizontal="left" vertical="top" wrapText="1"/>
    </xf>
    <xf numFmtId="0" fontId="20" fillId="0" borderId="24" xfId="0" applyFont="1" applyBorder="1" applyAlignment="1" applyProtection="1">
      <alignment horizontal="left" vertical="top" wrapText="1"/>
    </xf>
    <xf numFmtId="0" fontId="17" fillId="0" borderId="20" xfId="0" applyFont="1" applyBorder="1" applyAlignment="1" applyProtection="1">
      <alignment horizontal="left" vertical="top" wrapText="1"/>
    </xf>
    <xf numFmtId="0" fontId="19" fillId="0" borderId="0" xfId="0" applyFont="1" applyAlignment="1" applyProtection="1">
      <alignment horizontal="left" vertical="top" wrapText="1"/>
    </xf>
    <xf numFmtId="0" fontId="19" fillId="0" borderId="23" xfId="0" applyFont="1" applyBorder="1" applyAlignment="1" applyProtection="1">
      <alignment horizontal="left" vertical="top" wrapText="1"/>
    </xf>
    <xf numFmtId="0" fontId="17" fillId="0" borderId="22" xfId="0" applyFont="1" applyBorder="1" applyAlignment="1" applyProtection="1">
      <alignment horizontal="left" vertical="top" wrapText="1"/>
    </xf>
    <xf numFmtId="0" fontId="20" fillId="0" borderId="27" xfId="0" applyFont="1" applyBorder="1" applyAlignment="1" applyProtection="1">
      <alignment horizontal="left" vertical="top" wrapText="1"/>
    </xf>
    <xf numFmtId="0" fontId="20" fillId="0" borderId="21" xfId="0" applyFont="1" applyBorder="1" applyAlignment="1" applyProtection="1">
      <alignment horizontal="left" vertical="top" wrapText="1"/>
    </xf>
    <xf numFmtId="0" fontId="20" fillId="0" borderId="24" xfId="0" applyFont="1" applyBorder="1" applyAlignment="1" applyProtection="1">
      <alignment horizontal="left" vertical="top" wrapText="1"/>
    </xf>
    <xf numFmtId="0" fontId="21" fillId="0" borderId="23" xfId="0" applyFont="1" applyBorder="1" applyAlignment="1" applyProtection="1">
      <alignment horizontal="left" vertical="top" wrapText="1"/>
    </xf>
    <xf numFmtId="0" fontId="17" fillId="0" borderId="22" xfId="0" applyFont="1" applyBorder="1" applyAlignment="1" applyProtection="1">
      <alignment horizontal="left" vertical="top" wrapText="1"/>
    </xf>
    <xf numFmtId="0" fontId="23" fillId="0" borderId="0" xfId="0" applyFont="1" applyAlignment="1" applyProtection="1">
      <alignment horizontal="center"/>
    </xf>
    <xf numFmtId="0" fontId="23" fillId="0" borderId="30" xfId="0" applyFont="1" applyBorder="1" applyAlignment="1" applyProtection="1">
      <alignment horizontal="center"/>
    </xf>
    <xf numFmtId="0" fontId="27" fillId="13" borderId="31" xfId="0" applyFont="1" applyFill="1" applyBorder="1" applyAlignment="1" applyProtection="1">
      <alignment horizontal="left" vertical="center" wrapText="1"/>
    </xf>
    <xf numFmtId="0" fontId="27" fillId="13" borderId="31" xfId="0" applyFont="1" applyFill="1" applyBorder="1" applyAlignment="1" applyProtection="1">
      <alignment horizontal="center" vertical="center" wrapText="1"/>
    </xf>
    <xf numFmtId="0" fontId="27" fillId="0" borderId="30" xfId="0" applyFont="1" applyBorder="1" applyAlignment="1" applyProtection="1">
      <alignment horizontal="left" vertical="center" wrapText="1"/>
    </xf>
    <xf numFmtId="0" fontId="14" fillId="0" borderId="30" xfId="0" applyFont="1" applyBorder="1" applyAlignment="1" applyProtection="1">
      <alignment horizontal="left" vertical="center" wrapText="1"/>
    </xf>
    <xf numFmtId="0" fontId="27" fillId="0" borderId="0" xfId="0" applyFont="1" applyAlignment="1" applyProtection="1">
      <alignment horizontal="left" vertical="center" wrapText="1"/>
    </xf>
    <xf numFmtId="0" fontId="14" fillId="0" borderId="0" xfId="0" applyFont="1" applyAlignment="1" applyProtection="1">
      <alignment horizontal="left" vertical="center" wrapText="1"/>
    </xf>
    <xf numFmtId="0" fontId="27" fillId="0" borderId="31" xfId="0" applyFont="1" applyBorder="1" applyAlignment="1" applyProtection="1">
      <alignment horizontal="left" vertical="center" wrapText="1"/>
    </xf>
    <xf numFmtId="0" fontId="14" fillId="0" borderId="31" xfId="0" applyFont="1" applyBorder="1" applyAlignment="1" applyProtection="1">
      <alignment horizontal="left" vertical="center" wrapText="1"/>
    </xf>
    <xf numFmtId="0" fontId="0" fillId="0" borderId="0" xfId="0" applyAlignment="1" applyProtection="1">
      <alignment horizontal="center"/>
    </xf>
    <xf numFmtId="0" fontId="27" fillId="0" borderId="32" xfId="0" applyFont="1" applyBorder="1" applyAlignment="1" applyProtection="1">
      <alignment horizontal="center" vertical="center" wrapText="1"/>
    </xf>
    <xf numFmtId="0" fontId="29" fillId="0" borderId="30" xfId="0" applyFont="1" applyBorder="1" applyAlignment="1" applyProtection="1">
      <alignment horizontal="left" vertical="center" wrapText="1"/>
    </xf>
    <xf numFmtId="0" fontId="14" fillId="0" borderId="30" xfId="0" applyFont="1" applyBorder="1" applyAlignment="1" applyProtection="1">
      <alignment horizontal="center" vertical="center" wrapText="1"/>
    </xf>
    <xf numFmtId="0" fontId="27" fillId="0" borderId="0" xfId="0" applyFont="1" applyAlignment="1" applyProtection="1">
      <alignment horizontal="center" vertical="center" wrapText="1"/>
    </xf>
    <xf numFmtId="0" fontId="29" fillId="0" borderId="0" xfId="0" applyFont="1" applyAlignment="1" applyProtection="1">
      <alignment horizontal="left" vertical="center" wrapText="1"/>
    </xf>
    <xf numFmtId="0" fontId="14" fillId="0" borderId="0" xfId="0" applyFont="1" applyAlignment="1" applyProtection="1">
      <alignment horizontal="center" vertical="center" wrapText="1"/>
    </xf>
    <xf numFmtId="0" fontId="27" fillId="0" borderId="30" xfId="0" applyFont="1" applyBorder="1" applyAlignment="1" applyProtection="1">
      <alignment horizontal="center" vertical="center" wrapText="1"/>
    </xf>
    <xf numFmtId="0" fontId="29" fillId="0" borderId="31" xfId="0" applyFont="1" applyBorder="1" applyAlignment="1" applyProtection="1">
      <alignment horizontal="left" vertical="center" wrapText="1"/>
    </xf>
    <xf numFmtId="0" fontId="14" fillId="0" borderId="31" xfId="0" applyFont="1" applyBorder="1" applyAlignment="1" applyProtection="1">
      <alignment horizontal="center" vertical="center" wrapText="1"/>
    </xf>
    <xf numFmtId="0" fontId="27" fillId="0" borderId="32" xfId="0" applyFont="1" applyBorder="1" applyAlignment="1" applyProtection="1">
      <alignment horizontal="center" vertical="top" wrapText="1"/>
    </xf>
    <xf numFmtId="0" fontId="27" fillId="0" borderId="0" xfId="0" applyFont="1" applyAlignment="1" applyProtection="1">
      <alignment horizontal="center" vertical="top" wrapText="1"/>
    </xf>
    <xf numFmtId="0" fontId="27" fillId="0" borderId="30" xfId="0" applyFont="1" applyBorder="1" applyAlignment="1" applyProtection="1">
      <alignment horizontal="center" vertical="top" wrapText="1"/>
    </xf>
    <xf numFmtId="0" fontId="0" fillId="0" borderId="0" xfId="0" applyAlignment="1" applyProtection="1">
      <alignment vertical="top" wrapText="1"/>
    </xf>
    <xf numFmtId="0" fontId="23" fillId="0" borderId="0" xfId="0" applyFont="1" applyAlignment="1" applyProtection="1">
      <alignment horizontal="center" vertical="top" wrapText="1"/>
    </xf>
    <xf numFmtId="0" fontId="2" fillId="11" borderId="9" xfId="0" applyFont="1" applyFill="1" applyBorder="1" applyAlignment="1" applyProtection="1">
      <alignment horizontal="center" vertical="top" wrapText="1"/>
    </xf>
    <xf numFmtId="0" fontId="5" fillId="0" borderId="10" xfId="0" applyFont="1" applyBorder="1" applyAlignment="1" applyProtection="1">
      <alignment vertical="top" wrapText="1"/>
    </xf>
    <xf numFmtId="0" fontId="0" fillId="0" borderId="11" xfId="0" applyBorder="1" applyAlignment="1" applyProtection="1">
      <alignment vertical="top" wrapText="1"/>
    </xf>
    <xf numFmtId="0" fontId="5" fillId="0" borderId="0" xfId="0" applyFont="1" applyAlignment="1" applyProtection="1">
      <alignment vertical="top" wrapText="1"/>
    </xf>
    <xf numFmtId="0" fontId="5" fillId="0" borderId="16" xfId="0" applyFont="1" applyBorder="1" applyAlignment="1" applyProtection="1">
      <alignment vertical="top" wrapText="1"/>
    </xf>
    <xf numFmtId="0" fontId="0" fillId="0" borderId="15" xfId="0" applyBorder="1" applyAlignment="1" applyProtection="1">
      <alignment vertical="top" wrapText="1"/>
    </xf>
    <xf numFmtId="0" fontId="5" fillId="0" borderId="15" xfId="0" applyFont="1" applyBorder="1" applyAlignment="1" applyProtection="1">
      <alignment vertical="top" wrapText="1"/>
    </xf>
    <xf numFmtId="0" fontId="16" fillId="0" borderId="15" xfId="0" applyFont="1" applyBorder="1" applyAlignment="1" applyProtection="1">
      <alignment vertical="top" wrapText="1"/>
    </xf>
    <xf numFmtId="0" fontId="5" fillId="0" borderId="14" xfId="0" applyFont="1" applyBorder="1" applyAlignment="1" applyProtection="1">
      <alignment vertical="top" wrapText="1"/>
    </xf>
    <xf numFmtId="0" fontId="0" fillId="0" borderId="15" xfId="0" applyBorder="1" applyAlignment="1" applyProtection="1">
      <alignment wrapText="1"/>
    </xf>
    <xf numFmtId="0" fontId="5" fillId="0" borderId="28" xfId="0" applyFont="1" applyBorder="1" applyAlignment="1" applyProtection="1">
      <alignment vertical="top" wrapText="1"/>
    </xf>
    <xf numFmtId="0" fontId="3" fillId="0" borderId="0" xfId="0" applyFont="1" applyProtection="1"/>
    <xf numFmtId="0" fontId="1" fillId="0" borderId="1" xfId="0" applyFont="1" applyBorder="1" applyProtection="1"/>
    <xf numFmtId="0" fontId="0" fillId="0" borderId="0" xfId="0" applyAlignment="1" applyProtection="1">
      <alignment vertical="top"/>
    </xf>
    <xf numFmtId="0" fontId="2" fillId="3" borderId="2" xfId="0" applyFont="1" applyFill="1" applyBorder="1" applyAlignment="1" applyProtection="1">
      <alignment vertical="top"/>
    </xf>
    <xf numFmtId="0" fontId="2" fillId="3" borderId="3" xfId="0" applyFont="1" applyFill="1" applyBorder="1" applyAlignment="1" applyProtection="1">
      <alignment vertical="top" wrapText="1"/>
    </xf>
    <xf numFmtId="0" fontId="2" fillId="3" borderId="0" xfId="0" applyFont="1" applyFill="1" applyAlignment="1" applyProtection="1">
      <alignment horizontal="left" vertical="top" wrapText="1"/>
    </xf>
    <xf numFmtId="0" fontId="0" fillId="0" borderId="4" xfId="0" applyBorder="1" applyAlignment="1" applyProtection="1">
      <alignment horizontal="center" vertical="top"/>
    </xf>
    <xf numFmtId="0" fontId="0" fillId="0" borderId="5" xfId="0" applyBorder="1" applyAlignment="1" applyProtection="1">
      <alignment horizontal="center" vertical="top"/>
    </xf>
    <xf numFmtId="0" fontId="0" fillId="0" borderId="6" xfId="0" applyBorder="1" applyAlignment="1" applyProtection="1">
      <alignment horizontal="center" vertical="top"/>
    </xf>
    <xf numFmtId="0" fontId="0" fillId="0" borderId="6" xfId="0" applyBorder="1" applyAlignment="1" applyProtection="1">
      <alignment horizontal="center" vertical="top"/>
    </xf>
    <xf numFmtId="0" fontId="0" fillId="0" borderId="7" xfId="0" applyBorder="1" applyAlignment="1" applyProtection="1">
      <alignment horizontal="center" vertical="top" wrapText="1"/>
    </xf>
    <xf numFmtId="0" fontId="0" fillId="0" borderId="7" xfId="0" applyBorder="1" applyAlignment="1" applyProtection="1">
      <alignment horizontal="center" vertical="top" wrapText="1"/>
    </xf>
    <xf numFmtId="0" fontId="0" fillId="0" borderId="5" xfId="0" applyBorder="1" applyAlignment="1" applyProtection="1">
      <alignment horizontal="center" vertical="top" wrapText="1"/>
    </xf>
    <xf numFmtId="0" fontId="0" fillId="0" borderId="0" xfId="0" applyAlignment="1" applyProtection="1">
      <alignment horizontal="center" vertical="top" wrapText="1"/>
    </xf>
    <xf numFmtId="0" fontId="0" fillId="0" borderId="8" xfId="0" applyBorder="1" applyAlignment="1" applyProtection="1">
      <alignment vertical="top" wrapText="1"/>
    </xf>
    <xf numFmtId="0" fontId="0" fillId="0" borderId="9" xfId="0" applyBorder="1" applyAlignment="1" applyProtection="1">
      <alignment horizontal="center" vertical="top" wrapText="1"/>
    </xf>
    <xf numFmtId="0" fontId="0" fillId="0" borderId="6" xfId="0" applyBorder="1" applyAlignment="1" applyProtection="1">
      <alignment horizontal="center" vertical="top" wrapText="1"/>
    </xf>
    <xf numFmtId="0" fontId="0" fillId="0" borderId="4" xfId="0" applyBorder="1" applyAlignment="1" applyProtection="1">
      <alignment horizontal="center" vertical="top" wrapText="1"/>
    </xf>
    <xf numFmtId="0" fontId="1" fillId="0" borderId="0" xfId="0" applyFont="1" applyAlignment="1" applyProtection="1">
      <alignment vertical="center"/>
    </xf>
    <xf numFmtId="0" fontId="5" fillId="0" borderId="10" xfId="0" applyFont="1" applyBorder="1" applyAlignment="1" applyProtection="1">
      <alignment vertical="top"/>
    </xf>
    <xf numFmtId="0" fontId="0" fillId="4" borderId="10" xfId="0" applyFill="1" applyBorder="1" applyAlignment="1" applyProtection="1">
      <alignment vertical="top"/>
    </xf>
    <xf numFmtId="0" fontId="0" fillId="4" borderId="11" xfId="0" applyFill="1" applyBorder="1" applyAlignment="1" applyProtection="1">
      <alignment vertical="top"/>
    </xf>
    <xf numFmtId="0" fontId="0" fillId="4" borderId="11" xfId="0" applyFill="1" applyBorder="1" applyAlignment="1" applyProtection="1">
      <alignment vertical="top" wrapText="1"/>
    </xf>
    <xf numFmtId="0" fontId="5" fillId="4" borderId="12" xfId="0" applyFont="1" applyFill="1" applyBorder="1" applyAlignment="1" applyProtection="1">
      <alignment vertical="top" wrapText="1"/>
    </xf>
    <xf numFmtId="0" fontId="5" fillId="4" borderId="13" xfId="0" applyFont="1" applyFill="1" applyBorder="1" applyAlignment="1" applyProtection="1">
      <alignment vertical="top" wrapText="1"/>
    </xf>
    <xf numFmtId="0" fontId="0" fillId="4" borderId="14" xfId="0" applyFill="1" applyBorder="1" applyAlignment="1" applyProtection="1">
      <alignment vertical="top" wrapText="1"/>
    </xf>
    <xf numFmtId="0" fontId="5" fillId="4" borderId="14" xfId="0" applyFont="1" applyFill="1" applyBorder="1" applyAlignment="1" applyProtection="1">
      <alignment vertical="top" wrapText="1"/>
    </xf>
    <xf numFmtId="0" fontId="5" fillId="0" borderId="0" xfId="0" applyFont="1" applyAlignment="1" applyProtection="1">
      <alignment vertical="top"/>
    </xf>
    <xf numFmtId="0" fontId="5" fillId="0" borderId="16" xfId="0" applyFont="1" applyBorder="1" applyAlignment="1" applyProtection="1">
      <alignment vertical="top"/>
    </xf>
    <xf numFmtId="0" fontId="0" fillId="0" borderId="16" xfId="0" applyBorder="1" applyAlignment="1" applyProtection="1">
      <alignment vertical="top"/>
    </xf>
    <xf numFmtId="0" fontId="0" fillId="0" borderId="15" xfId="0" applyBorder="1" applyAlignment="1" applyProtection="1">
      <alignment vertical="top"/>
    </xf>
    <xf numFmtId="0" fontId="5" fillId="0" borderId="17" xfId="0" applyFont="1" applyBorder="1" applyAlignment="1" applyProtection="1">
      <alignment vertical="top" wrapText="1"/>
    </xf>
    <xf numFmtId="0" fontId="0" fillId="0" borderId="14" xfId="0" applyBorder="1" applyProtection="1"/>
    <xf numFmtId="0" fontId="0" fillId="0" borderId="14" xfId="0" applyBorder="1" applyAlignment="1" applyProtection="1">
      <alignment vertical="top" wrapText="1"/>
    </xf>
    <xf numFmtId="0" fontId="0" fillId="4" borderId="16" xfId="0" applyFill="1" applyBorder="1" applyAlignment="1" applyProtection="1">
      <alignment vertical="top" wrapText="1"/>
    </xf>
    <xf numFmtId="0" fontId="0" fillId="4" borderId="15" xfId="0" applyFill="1" applyBorder="1" applyAlignment="1" applyProtection="1">
      <alignment vertical="top" wrapText="1"/>
    </xf>
    <xf numFmtId="0" fontId="0" fillId="4" borderId="17" xfId="0" applyFill="1" applyBorder="1" applyAlignment="1" applyProtection="1">
      <alignment vertical="top" wrapText="1"/>
    </xf>
    <xf numFmtId="0" fontId="5" fillId="0" borderId="18" xfId="0" applyFont="1" applyBorder="1" applyAlignment="1" applyProtection="1">
      <alignment vertical="top" wrapText="1"/>
    </xf>
    <xf numFmtId="0" fontId="5" fillId="0" borderId="15" xfId="0" applyFont="1" applyBorder="1" applyAlignment="1" applyProtection="1">
      <alignment vertical="top"/>
    </xf>
    <xf numFmtId="0" fontId="0" fillId="5" borderId="0" xfId="0" applyFill="1" applyAlignment="1" applyProtection="1">
      <alignment vertical="top" wrapText="1"/>
    </xf>
    <xf numFmtId="0" fontId="5" fillId="4" borderId="15" xfId="0" applyFont="1" applyFill="1" applyBorder="1" applyAlignment="1" applyProtection="1">
      <alignment vertical="top" wrapText="1"/>
    </xf>
    <xf numFmtId="0" fontId="0" fillId="4" borderId="16" xfId="0" applyFill="1" applyBorder="1" applyAlignment="1" applyProtection="1">
      <alignment vertical="top"/>
    </xf>
    <xf numFmtId="0" fontId="0" fillId="4" borderId="15" xfId="0" applyFill="1" applyBorder="1" applyAlignment="1" applyProtection="1">
      <alignment vertical="top"/>
    </xf>
    <xf numFmtId="0" fontId="5" fillId="4" borderId="18" xfId="0" applyFont="1" applyFill="1" applyBorder="1" applyAlignment="1" applyProtection="1">
      <alignment vertical="top" wrapText="1"/>
    </xf>
    <xf numFmtId="0" fontId="0" fillId="4" borderId="18" xfId="0" applyFill="1" applyBorder="1" applyAlignment="1" applyProtection="1">
      <alignment vertical="top" wrapText="1"/>
    </xf>
    <xf numFmtId="0" fontId="0" fillId="0" borderId="14" xfId="0" applyBorder="1" applyAlignment="1" applyProtection="1">
      <alignment wrapText="1"/>
    </xf>
    <xf numFmtId="0" fontId="0" fillId="0" borderId="17" xfId="0" applyBorder="1" applyAlignment="1" applyProtection="1">
      <alignment vertical="top" wrapText="1"/>
    </xf>
    <xf numFmtId="0" fontId="5" fillId="4" borderId="17" xfId="0" applyFont="1" applyFill="1" applyBorder="1" applyAlignment="1" applyProtection="1">
      <alignment vertical="top" wrapText="1"/>
    </xf>
    <xf numFmtId="0" fontId="0" fillId="4" borderId="14" xfId="0" applyFill="1" applyBorder="1" applyProtection="1"/>
    <xf numFmtId="0" fontId="0" fillId="5" borderId="17" xfId="0" applyFill="1" applyBorder="1" applyAlignment="1" applyProtection="1">
      <alignment vertical="top" wrapText="1"/>
    </xf>
    <xf numFmtId="0" fontId="5" fillId="4" borderId="16" xfId="0" applyFont="1" applyFill="1" applyBorder="1" applyAlignment="1" applyProtection="1">
      <alignment vertical="top"/>
    </xf>
    <xf numFmtId="0" fontId="5" fillId="4" borderId="15" xfId="0" applyFont="1" applyFill="1" applyBorder="1" applyAlignment="1" applyProtection="1">
      <alignment vertical="top"/>
    </xf>
    <xf numFmtId="0" fontId="0" fillId="6" borderId="0" xfId="0" applyFill="1" applyAlignment="1" applyProtection="1">
      <alignment vertical="top" wrapText="1"/>
    </xf>
    <xf numFmtId="0" fontId="5" fillId="6" borderId="0" xfId="0" applyFont="1" applyFill="1" applyAlignment="1" applyProtection="1">
      <alignment vertical="top"/>
    </xf>
    <xf numFmtId="0" fontId="0" fillId="4" borderId="0" xfId="0" applyFill="1" applyAlignment="1" applyProtection="1">
      <alignment vertical="top" wrapText="1"/>
    </xf>
    <xf numFmtId="0" fontId="5" fillId="4" borderId="0" xfId="0" applyFont="1" applyFill="1" applyAlignment="1" applyProtection="1">
      <alignment vertical="top"/>
    </xf>
    <xf numFmtId="0" fontId="0" fillId="5" borderId="15" xfId="0" applyFill="1" applyBorder="1" applyAlignment="1" applyProtection="1">
      <alignment vertical="top" wrapText="1"/>
    </xf>
    <xf numFmtId="0" fontId="0" fillId="0" borderId="15" xfId="0" applyBorder="1" applyProtection="1"/>
    <xf numFmtId="0" fontId="6" fillId="0" borderId="15" xfId="0" applyFont="1" applyBorder="1" applyProtection="1"/>
    <xf numFmtId="0" fontId="0" fillId="4" borderId="14" xfId="0" applyFill="1" applyBorder="1" applyAlignment="1" applyProtection="1">
      <alignment wrapText="1"/>
    </xf>
    <xf numFmtId="0" fontId="5" fillId="6" borderId="15" xfId="0" applyFont="1" applyFill="1" applyBorder="1" applyAlignment="1" applyProtection="1">
      <alignment vertical="top" wrapText="1"/>
    </xf>
    <xf numFmtId="0" fontId="5" fillId="7" borderId="15" xfId="0" applyFont="1" applyFill="1" applyBorder="1" applyAlignment="1" applyProtection="1">
      <alignment vertical="top" wrapText="1"/>
    </xf>
    <xf numFmtId="0" fontId="5" fillId="4" borderId="19" xfId="0" applyFont="1" applyFill="1" applyBorder="1" applyAlignment="1" applyProtection="1">
      <alignment vertical="top" wrapText="1"/>
    </xf>
  </cellXfs>
  <cellStyles count="2">
    <cellStyle name="Hyperlink" xfId="1" builtinId="8"/>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border>
        <left style="thin">
          <color theme="1"/>
        </left>
        <right style="thin">
          <color theme="1"/>
        </right>
        <top style="thin">
          <color theme="1"/>
        </top>
        <bottom style="thin">
          <color theme="1"/>
        </bottom>
      </border>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0/relationships/richValueRel" Target="richData/richValueRel.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Scroll" dx="48" fmlaLink="'Main Criterion'!$B$4" horiz="1" inc="10" max="70" min="30" page="10" val="50"/>
</file>

<file path=xl/drawings/_rels/drawing1.xml.rels><?xml version="1.0" encoding="UTF-8" standalone="yes"?>
<Relationships xmlns="http://schemas.openxmlformats.org/package/2006/relationships"><Relationship Id="rId8" Type="http://schemas.openxmlformats.org/officeDocument/2006/relationships/hyperlink" Target="#'Urban Quality DT'!A1"/><Relationship Id="rId13" Type="http://schemas.openxmlformats.org/officeDocument/2006/relationships/image" Target="../media/image11.svg"/><Relationship Id="rId3" Type="http://schemas.openxmlformats.org/officeDocument/2006/relationships/image" Target="../media/image5.svg"/><Relationship Id="rId7" Type="http://schemas.openxmlformats.org/officeDocument/2006/relationships/image" Target="../media/image7.svg"/><Relationship Id="rId12" Type="http://schemas.openxmlformats.org/officeDocument/2006/relationships/image" Target="../media/image10.png"/><Relationship Id="rId2" Type="http://schemas.openxmlformats.org/officeDocument/2006/relationships/image" Target="../media/image4.png"/><Relationship Id="rId1" Type="http://schemas.openxmlformats.org/officeDocument/2006/relationships/hyperlink" Target="#'Data Type DT'!A1"/><Relationship Id="rId6" Type="http://schemas.openxmlformats.org/officeDocument/2006/relationships/image" Target="../media/image6.png"/><Relationship Id="rId11" Type="http://schemas.openxmlformats.org/officeDocument/2006/relationships/hyperlink" Target="#'Data Sources'!A1"/><Relationship Id="rId5" Type="http://schemas.openxmlformats.org/officeDocument/2006/relationships/hyperlink" Target="#Interface!A1"/><Relationship Id="rId10" Type="http://schemas.openxmlformats.org/officeDocument/2006/relationships/image" Target="../media/image9.svg"/><Relationship Id="rId4" Type="http://schemas.openxmlformats.org/officeDocument/2006/relationships/hyperlink" Target="#'DL Task DT'!A1"/><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5</xdr:col>
      <xdr:colOff>266924</xdr:colOff>
      <xdr:row>17</xdr:row>
      <xdr:rowOff>36754</xdr:rowOff>
    </xdr:from>
    <xdr:to>
      <xdr:col>6</xdr:col>
      <xdr:colOff>255494</xdr:colOff>
      <xdr:row>20</xdr:row>
      <xdr:rowOff>116765</xdr:rowOff>
    </xdr:to>
    <xdr:pic>
      <xdr:nvPicPr>
        <xdr:cNvPr id="4" name="Graphic 3" descr="Decision chart outline">
          <a:hlinkClick xmlns:r="http://schemas.openxmlformats.org/officeDocument/2006/relationships" r:id="rId1"/>
          <a:extLst>
            <a:ext uri="{FF2B5EF4-FFF2-40B4-BE49-F238E27FC236}">
              <a16:creationId xmlns:a16="http://schemas.microsoft.com/office/drawing/2014/main" id="{26612422-58ED-4432-803B-D91F0C271DF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23571" y="4138107"/>
          <a:ext cx="629547" cy="631340"/>
        </a:xfrm>
        <a:prstGeom prst="rect">
          <a:avLst/>
        </a:prstGeom>
      </xdr:spPr>
    </xdr:pic>
    <xdr:clientData/>
  </xdr:twoCellAnchor>
  <xdr:twoCellAnchor editAs="oneCell">
    <xdr:from>
      <xdr:col>6</xdr:col>
      <xdr:colOff>576206</xdr:colOff>
      <xdr:row>17</xdr:row>
      <xdr:rowOff>44822</xdr:rowOff>
    </xdr:from>
    <xdr:to>
      <xdr:col>7</xdr:col>
      <xdr:colOff>564777</xdr:colOff>
      <xdr:row>20</xdr:row>
      <xdr:rowOff>125729</xdr:rowOff>
    </xdr:to>
    <xdr:pic>
      <xdr:nvPicPr>
        <xdr:cNvPr id="5" name="Graphic 4" descr="Decision chart outline">
          <a:hlinkClick xmlns:r="http://schemas.openxmlformats.org/officeDocument/2006/relationships" r:id="rId4"/>
          <a:extLst>
            <a:ext uri="{FF2B5EF4-FFF2-40B4-BE49-F238E27FC236}">
              <a16:creationId xmlns:a16="http://schemas.microsoft.com/office/drawing/2014/main" id="{A4892C4A-8996-43A7-85F1-2C324C935F8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973830" y="4146175"/>
          <a:ext cx="629547" cy="632236"/>
        </a:xfrm>
        <a:prstGeom prst="rect">
          <a:avLst/>
        </a:prstGeom>
      </xdr:spPr>
    </xdr:pic>
    <xdr:clientData/>
  </xdr:twoCellAnchor>
  <xdr:twoCellAnchor editAs="oneCell">
    <xdr:from>
      <xdr:col>9</xdr:col>
      <xdr:colOff>582705</xdr:colOff>
      <xdr:row>17</xdr:row>
      <xdr:rowOff>0</xdr:rowOff>
    </xdr:from>
    <xdr:to>
      <xdr:col>11</xdr:col>
      <xdr:colOff>40341</xdr:colOff>
      <xdr:row>21</xdr:row>
      <xdr:rowOff>4483</xdr:rowOff>
    </xdr:to>
    <xdr:pic>
      <xdr:nvPicPr>
        <xdr:cNvPr id="7" name="Graphic 6" descr="Blockchain outline">
          <a:hlinkClick xmlns:r="http://schemas.openxmlformats.org/officeDocument/2006/relationships" r:id="rId5"/>
          <a:extLst>
            <a:ext uri="{FF2B5EF4-FFF2-40B4-BE49-F238E27FC236}">
              <a16:creationId xmlns:a16="http://schemas.microsoft.com/office/drawing/2014/main" id="{B7C07F76-5D31-93B2-B9B0-89161767012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903258" y="4276165"/>
          <a:ext cx="739589" cy="739589"/>
        </a:xfrm>
        <a:prstGeom prst="rect">
          <a:avLst/>
        </a:prstGeom>
      </xdr:spPr>
    </xdr:pic>
    <xdr:clientData/>
  </xdr:twoCellAnchor>
  <xdr:twoCellAnchor editAs="oneCell">
    <xdr:from>
      <xdr:col>10</xdr:col>
      <xdr:colOff>103094</xdr:colOff>
      <xdr:row>8</xdr:row>
      <xdr:rowOff>8963</xdr:rowOff>
    </xdr:from>
    <xdr:to>
      <xdr:col>10</xdr:col>
      <xdr:colOff>573741</xdr:colOff>
      <xdr:row>10</xdr:row>
      <xdr:rowOff>112057</xdr:rowOff>
    </xdr:to>
    <xdr:pic>
      <xdr:nvPicPr>
        <xdr:cNvPr id="9" name="Graphic 8" descr="Fork In Road with solid fill">
          <a:hlinkClick xmlns:r="http://schemas.openxmlformats.org/officeDocument/2006/relationships" r:id="rId8"/>
          <a:extLst>
            <a:ext uri="{FF2B5EF4-FFF2-40B4-BE49-F238E27FC236}">
              <a16:creationId xmlns:a16="http://schemas.microsoft.com/office/drawing/2014/main" id="{6C86E033-B8BD-5644-AE89-B7EEAE39674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64623" y="2335304"/>
          <a:ext cx="470647" cy="470647"/>
        </a:xfrm>
        <a:prstGeom prst="rect">
          <a:avLst/>
        </a:prstGeom>
      </xdr:spPr>
    </xdr:pic>
    <xdr:clientData/>
  </xdr:twoCellAnchor>
  <xdr:twoCellAnchor editAs="oneCell">
    <xdr:from>
      <xdr:col>14</xdr:col>
      <xdr:colOff>76201</xdr:colOff>
      <xdr:row>17</xdr:row>
      <xdr:rowOff>112059</xdr:rowOff>
    </xdr:from>
    <xdr:to>
      <xdr:col>14</xdr:col>
      <xdr:colOff>591670</xdr:colOff>
      <xdr:row>20</xdr:row>
      <xdr:rowOff>71718</xdr:rowOff>
    </xdr:to>
    <xdr:pic>
      <xdr:nvPicPr>
        <xdr:cNvPr id="11" name="Graphic 10" descr="Document outline">
          <a:hlinkClick xmlns:r="http://schemas.openxmlformats.org/officeDocument/2006/relationships" r:id="rId11"/>
          <a:extLst>
            <a:ext uri="{FF2B5EF4-FFF2-40B4-BE49-F238E27FC236}">
              <a16:creationId xmlns:a16="http://schemas.microsoft.com/office/drawing/2014/main" id="{C8944DB7-D633-E8BC-37C7-CA189EABE66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601636" y="4213412"/>
          <a:ext cx="515469" cy="5109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xdr:colOff>
          <xdr:row>4</xdr:row>
          <xdr:rowOff>361950</xdr:rowOff>
        </xdr:from>
        <xdr:to>
          <xdr:col>5</xdr:col>
          <xdr:colOff>0</xdr:colOff>
          <xdr:row>6</xdr:row>
          <xdr:rowOff>11430</xdr:rowOff>
        </xdr:to>
        <xdr:sp macro="" textlink="">
          <xdr:nvSpPr>
            <xdr:cNvPr id="2052" name="Scroll Bar 4" hidden="1">
              <a:extLst>
                <a:ext uri="{63B3BB69-23CF-44E3-9099-C40C66FF867C}">
                  <a14:compatExt spid="_x0000_s2052"/>
                </a:ext>
                <a:ext uri="{FF2B5EF4-FFF2-40B4-BE49-F238E27FC236}">
                  <a16:creationId xmlns:a16="http://schemas.microsoft.com/office/drawing/2014/main" id="{00000000-0008-0000-10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9</xdr:row>
          <xdr:rowOff>19050</xdr:rowOff>
        </xdr:from>
        <xdr:to>
          <xdr:col>9</xdr:col>
          <xdr:colOff>182880</xdr:colOff>
          <xdr:row>9</xdr:row>
          <xdr:rowOff>171450</xdr:rowOff>
        </xdr:to>
        <xdr:sp macro="" textlink="">
          <xdr:nvSpPr>
            <xdr:cNvPr id="2053" name="btn_11_12" hidden="1">
              <a:extLst>
                <a:ext uri="{63B3BB69-23CF-44E3-9099-C40C66FF867C}">
                  <a14:compatExt spid="_x0000_s2053"/>
                </a:ext>
                <a:ext uri="{FF2B5EF4-FFF2-40B4-BE49-F238E27FC236}">
                  <a16:creationId xmlns:a16="http://schemas.microsoft.com/office/drawing/2014/main" id="{00000000-0008-0000-10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11-12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12</xdr:row>
          <xdr:rowOff>19050</xdr:rowOff>
        </xdr:from>
        <xdr:to>
          <xdr:col>9</xdr:col>
          <xdr:colOff>182880</xdr:colOff>
          <xdr:row>12</xdr:row>
          <xdr:rowOff>152400</xdr:rowOff>
        </xdr:to>
        <xdr:sp macro="" textlink="">
          <xdr:nvSpPr>
            <xdr:cNvPr id="2054" name="btn_14_15" hidden="1">
              <a:extLst>
                <a:ext uri="{63B3BB69-23CF-44E3-9099-C40C66FF867C}">
                  <a14:compatExt spid="_x0000_s2054"/>
                </a:ext>
                <a:ext uri="{FF2B5EF4-FFF2-40B4-BE49-F238E27FC236}">
                  <a16:creationId xmlns:a16="http://schemas.microsoft.com/office/drawing/2014/main" id="{00000000-0008-0000-10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14-15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15</xdr:row>
          <xdr:rowOff>19050</xdr:rowOff>
        </xdr:from>
        <xdr:to>
          <xdr:col>9</xdr:col>
          <xdr:colOff>182880</xdr:colOff>
          <xdr:row>15</xdr:row>
          <xdr:rowOff>152400</xdr:rowOff>
        </xdr:to>
        <xdr:sp macro="" textlink="">
          <xdr:nvSpPr>
            <xdr:cNvPr id="2055" name="btn_17_18" hidden="1">
              <a:extLst>
                <a:ext uri="{63B3BB69-23CF-44E3-9099-C40C66FF867C}">
                  <a14:compatExt spid="_x0000_s2055"/>
                </a:ext>
                <a:ext uri="{FF2B5EF4-FFF2-40B4-BE49-F238E27FC236}">
                  <a16:creationId xmlns:a16="http://schemas.microsoft.com/office/drawing/2014/main" id="{00000000-0008-0000-1000-00000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17-18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18</xdr:row>
          <xdr:rowOff>19050</xdr:rowOff>
        </xdr:from>
        <xdr:to>
          <xdr:col>9</xdr:col>
          <xdr:colOff>182880</xdr:colOff>
          <xdr:row>18</xdr:row>
          <xdr:rowOff>342900</xdr:rowOff>
        </xdr:to>
        <xdr:sp macro="" textlink="">
          <xdr:nvSpPr>
            <xdr:cNvPr id="2056" name="btn_20_21" hidden="1">
              <a:extLst>
                <a:ext uri="{63B3BB69-23CF-44E3-9099-C40C66FF867C}">
                  <a14:compatExt spid="_x0000_s2056"/>
                </a:ext>
                <a:ext uri="{FF2B5EF4-FFF2-40B4-BE49-F238E27FC236}">
                  <a16:creationId xmlns:a16="http://schemas.microsoft.com/office/drawing/2014/main" id="{00000000-0008-0000-10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20-21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21</xdr:row>
          <xdr:rowOff>19050</xdr:rowOff>
        </xdr:from>
        <xdr:to>
          <xdr:col>9</xdr:col>
          <xdr:colOff>182880</xdr:colOff>
          <xdr:row>21</xdr:row>
          <xdr:rowOff>152400</xdr:rowOff>
        </xdr:to>
        <xdr:sp macro="" textlink="">
          <xdr:nvSpPr>
            <xdr:cNvPr id="2057" name="btn_23_24" hidden="1">
              <a:extLst>
                <a:ext uri="{63B3BB69-23CF-44E3-9099-C40C66FF867C}">
                  <a14:compatExt spid="_x0000_s2057"/>
                </a:ext>
                <a:ext uri="{FF2B5EF4-FFF2-40B4-BE49-F238E27FC236}">
                  <a16:creationId xmlns:a16="http://schemas.microsoft.com/office/drawing/2014/main" id="{00000000-0008-0000-10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23-24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24</xdr:row>
          <xdr:rowOff>19050</xdr:rowOff>
        </xdr:from>
        <xdr:to>
          <xdr:col>9</xdr:col>
          <xdr:colOff>182880</xdr:colOff>
          <xdr:row>24</xdr:row>
          <xdr:rowOff>342900</xdr:rowOff>
        </xdr:to>
        <xdr:sp macro="" textlink="">
          <xdr:nvSpPr>
            <xdr:cNvPr id="2058" name="btn_26_27" hidden="1">
              <a:extLst>
                <a:ext uri="{63B3BB69-23CF-44E3-9099-C40C66FF867C}">
                  <a14:compatExt spid="_x0000_s2058"/>
                </a:ext>
                <a:ext uri="{FF2B5EF4-FFF2-40B4-BE49-F238E27FC236}">
                  <a16:creationId xmlns:a16="http://schemas.microsoft.com/office/drawing/2014/main" id="{00000000-0008-0000-10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26-27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27</xdr:row>
          <xdr:rowOff>19050</xdr:rowOff>
        </xdr:from>
        <xdr:to>
          <xdr:col>9</xdr:col>
          <xdr:colOff>182880</xdr:colOff>
          <xdr:row>27</xdr:row>
          <xdr:rowOff>152400</xdr:rowOff>
        </xdr:to>
        <xdr:sp macro="" textlink="">
          <xdr:nvSpPr>
            <xdr:cNvPr id="2059" name="btn_29_30" hidden="1">
              <a:extLst>
                <a:ext uri="{63B3BB69-23CF-44E3-9099-C40C66FF867C}">
                  <a14:compatExt spid="_x0000_s2059"/>
                </a:ext>
                <a:ext uri="{FF2B5EF4-FFF2-40B4-BE49-F238E27FC236}">
                  <a16:creationId xmlns:a16="http://schemas.microsoft.com/office/drawing/2014/main" id="{00000000-0008-0000-10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29-30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30</xdr:row>
          <xdr:rowOff>19050</xdr:rowOff>
        </xdr:from>
        <xdr:to>
          <xdr:col>9</xdr:col>
          <xdr:colOff>182880</xdr:colOff>
          <xdr:row>30</xdr:row>
          <xdr:rowOff>152400</xdr:rowOff>
        </xdr:to>
        <xdr:sp macro="" textlink="">
          <xdr:nvSpPr>
            <xdr:cNvPr id="2060" name="btn_32_33" hidden="1">
              <a:extLst>
                <a:ext uri="{63B3BB69-23CF-44E3-9099-C40C66FF867C}">
                  <a14:compatExt spid="_x0000_s2060"/>
                </a:ext>
                <a:ext uri="{FF2B5EF4-FFF2-40B4-BE49-F238E27FC236}">
                  <a16:creationId xmlns:a16="http://schemas.microsoft.com/office/drawing/2014/main" id="{00000000-0008-0000-10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32-33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33</xdr:row>
          <xdr:rowOff>19050</xdr:rowOff>
        </xdr:from>
        <xdr:to>
          <xdr:col>9</xdr:col>
          <xdr:colOff>182880</xdr:colOff>
          <xdr:row>33</xdr:row>
          <xdr:rowOff>152400</xdr:rowOff>
        </xdr:to>
        <xdr:sp macro="" textlink="">
          <xdr:nvSpPr>
            <xdr:cNvPr id="2061" name="btn_35_36" hidden="1">
              <a:extLst>
                <a:ext uri="{63B3BB69-23CF-44E3-9099-C40C66FF867C}">
                  <a14:compatExt spid="_x0000_s2061"/>
                </a:ext>
                <a:ext uri="{FF2B5EF4-FFF2-40B4-BE49-F238E27FC236}">
                  <a16:creationId xmlns:a16="http://schemas.microsoft.com/office/drawing/2014/main" id="{00000000-0008-0000-10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35-36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36</xdr:row>
          <xdr:rowOff>19050</xdr:rowOff>
        </xdr:from>
        <xdr:to>
          <xdr:col>9</xdr:col>
          <xdr:colOff>182880</xdr:colOff>
          <xdr:row>36</xdr:row>
          <xdr:rowOff>342900</xdr:rowOff>
        </xdr:to>
        <xdr:sp macro="" textlink="">
          <xdr:nvSpPr>
            <xdr:cNvPr id="2062" name="btn_38_39" hidden="1">
              <a:extLst>
                <a:ext uri="{63B3BB69-23CF-44E3-9099-C40C66FF867C}">
                  <a14:compatExt spid="_x0000_s2062"/>
                </a:ext>
                <a:ext uri="{FF2B5EF4-FFF2-40B4-BE49-F238E27FC236}">
                  <a16:creationId xmlns:a16="http://schemas.microsoft.com/office/drawing/2014/main" id="{00000000-0008-0000-10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38-39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39</xdr:row>
          <xdr:rowOff>19050</xdr:rowOff>
        </xdr:from>
        <xdr:to>
          <xdr:col>9</xdr:col>
          <xdr:colOff>182880</xdr:colOff>
          <xdr:row>39</xdr:row>
          <xdr:rowOff>152400</xdr:rowOff>
        </xdr:to>
        <xdr:sp macro="" textlink="">
          <xdr:nvSpPr>
            <xdr:cNvPr id="2063" name="btn_41_42" hidden="1">
              <a:extLst>
                <a:ext uri="{63B3BB69-23CF-44E3-9099-C40C66FF867C}">
                  <a14:compatExt spid="_x0000_s2063"/>
                </a:ext>
                <a:ext uri="{FF2B5EF4-FFF2-40B4-BE49-F238E27FC236}">
                  <a16:creationId xmlns:a16="http://schemas.microsoft.com/office/drawing/2014/main" id="{00000000-0008-0000-1000-00000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41-42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19050</xdr:rowOff>
        </xdr:from>
        <xdr:to>
          <xdr:col>9</xdr:col>
          <xdr:colOff>182880</xdr:colOff>
          <xdr:row>42</xdr:row>
          <xdr:rowOff>152400</xdr:rowOff>
        </xdr:to>
        <xdr:sp macro="" textlink="">
          <xdr:nvSpPr>
            <xdr:cNvPr id="2064" name="btn_44_45" hidden="1">
              <a:extLst>
                <a:ext uri="{63B3BB69-23CF-44E3-9099-C40C66FF867C}">
                  <a14:compatExt spid="_x0000_s2064"/>
                </a:ext>
                <a:ext uri="{FF2B5EF4-FFF2-40B4-BE49-F238E27FC236}">
                  <a16:creationId xmlns:a16="http://schemas.microsoft.com/office/drawing/2014/main" id="{00000000-0008-0000-1000-00001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44-45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45</xdr:row>
          <xdr:rowOff>19050</xdr:rowOff>
        </xdr:from>
        <xdr:to>
          <xdr:col>9</xdr:col>
          <xdr:colOff>182880</xdr:colOff>
          <xdr:row>45</xdr:row>
          <xdr:rowOff>152400</xdr:rowOff>
        </xdr:to>
        <xdr:sp macro="" textlink="">
          <xdr:nvSpPr>
            <xdr:cNvPr id="2065" name="btn_47_48" hidden="1">
              <a:extLst>
                <a:ext uri="{63B3BB69-23CF-44E3-9099-C40C66FF867C}">
                  <a14:compatExt spid="_x0000_s2065"/>
                </a:ext>
                <a:ext uri="{FF2B5EF4-FFF2-40B4-BE49-F238E27FC236}">
                  <a16:creationId xmlns:a16="http://schemas.microsoft.com/office/drawing/2014/main" id="{00000000-0008-0000-1000-00001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47-48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48</xdr:row>
          <xdr:rowOff>19050</xdr:rowOff>
        </xdr:from>
        <xdr:to>
          <xdr:col>9</xdr:col>
          <xdr:colOff>182880</xdr:colOff>
          <xdr:row>48</xdr:row>
          <xdr:rowOff>152400</xdr:rowOff>
        </xdr:to>
        <xdr:sp macro="" textlink="">
          <xdr:nvSpPr>
            <xdr:cNvPr id="2066" name="btn_50_51" hidden="1">
              <a:extLst>
                <a:ext uri="{63B3BB69-23CF-44E3-9099-C40C66FF867C}">
                  <a14:compatExt spid="_x0000_s2066"/>
                </a:ext>
                <a:ext uri="{FF2B5EF4-FFF2-40B4-BE49-F238E27FC236}">
                  <a16:creationId xmlns:a16="http://schemas.microsoft.com/office/drawing/2014/main" id="{00000000-0008-0000-1000-00001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50-51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51</xdr:row>
          <xdr:rowOff>19050</xdr:rowOff>
        </xdr:from>
        <xdr:to>
          <xdr:col>9</xdr:col>
          <xdr:colOff>182880</xdr:colOff>
          <xdr:row>51</xdr:row>
          <xdr:rowOff>152400</xdr:rowOff>
        </xdr:to>
        <xdr:sp macro="" textlink="">
          <xdr:nvSpPr>
            <xdr:cNvPr id="2067" name="btn_53_54" hidden="1">
              <a:extLst>
                <a:ext uri="{63B3BB69-23CF-44E3-9099-C40C66FF867C}">
                  <a14:compatExt spid="_x0000_s2067"/>
                </a:ext>
                <a:ext uri="{FF2B5EF4-FFF2-40B4-BE49-F238E27FC236}">
                  <a16:creationId xmlns:a16="http://schemas.microsoft.com/office/drawing/2014/main" id="{00000000-0008-0000-1000-00001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53-54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54</xdr:row>
          <xdr:rowOff>19050</xdr:rowOff>
        </xdr:from>
        <xdr:to>
          <xdr:col>9</xdr:col>
          <xdr:colOff>182880</xdr:colOff>
          <xdr:row>54</xdr:row>
          <xdr:rowOff>152400</xdr:rowOff>
        </xdr:to>
        <xdr:sp macro="" textlink="">
          <xdr:nvSpPr>
            <xdr:cNvPr id="2068" name="btn_56_57" hidden="1">
              <a:extLst>
                <a:ext uri="{63B3BB69-23CF-44E3-9099-C40C66FF867C}">
                  <a14:compatExt spid="_x0000_s2068"/>
                </a:ext>
                <a:ext uri="{FF2B5EF4-FFF2-40B4-BE49-F238E27FC236}">
                  <a16:creationId xmlns:a16="http://schemas.microsoft.com/office/drawing/2014/main" id="{00000000-0008-0000-10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Toggle 56-57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9</xdr:row>
          <xdr:rowOff>19050</xdr:rowOff>
        </xdr:from>
        <xdr:to>
          <xdr:col>9</xdr:col>
          <xdr:colOff>182880</xdr:colOff>
          <xdr:row>9</xdr:row>
          <xdr:rowOff>171450</xdr:rowOff>
        </xdr:to>
        <xdr:sp macro="" textlink="">
          <xdr:nvSpPr>
            <xdr:cNvPr id="2069" name="btn_11_12" hidden="1">
              <a:extLst>
                <a:ext uri="{63B3BB69-23CF-44E3-9099-C40C66FF867C}">
                  <a14:compatExt spid="_x0000_s2069"/>
                </a:ext>
                <a:ext uri="{FF2B5EF4-FFF2-40B4-BE49-F238E27FC236}">
                  <a16:creationId xmlns:a16="http://schemas.microsoft.com/office/drawing/2014/main" id="{00000000-0008-0000-1000-00001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12</xdr:row>
          <xdr:rowOff>19050</xdr:rowOff>
        </xdr:from>
        <xdr:to>
          <xdr:col>9</xdr:col>
          <xdr:colOff>182880</xdr:colOff>
          <xdr:row>12</xdr:row>
          <xdr:rowOff>152400</xdr:rowOff>
        </xdr:to>
        <xdr:sp macro="" textlink="">
          <xdr:nvSpPr>
            <xdr:cNvPr id="2070" name="btn_14_15" hidden="1">
              <a:extLst>
                <a:ext uri="{63B3BB69-23CF-44E3-9099-C40C66FF867C}">
                  <a14:compatExt spid="_x0000_s2070"/>
                </a:ext>
                <a:ext uri="{FF2B5EF4-FFF2-40B4-BE49-F238E27FC236}">
                  <a16:creationId xmlns:a16="http://schemas.microsoft.com/office/drawing/2014/main" id="{00000000-0008-0000-1000-00001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14-15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15</xdr:row>
          <xdr:rowOff>19050</xdr:rowOff>
        </xdr:from>
        <xdr:to>
          <xdr:col>9</xdr:col>
          <xdr:colOff>182880</xdr:colOff>
          <xdr:row>15</xdr:row>
          <xdr:rowOff>152400</xdr:rowOff>
        </xdr:to>
        <xdr:sp macro="" textlink="">
          <xdr:nvSpPr>
            <xdr:cNvPr id="2071" name="btn_17_18" hidden="1">
              <a:extLst>
                <a:ext uri="{63B3BB69-23CF-44E3-9099-C40C66FF867C}">
                  <a14:compatExt spid="_x0000_s2071"/>
                </a:ext>
                <a:ext uri="{FF2B5EF4-FFF2-40B4-BE49-F238E27FC236}">
                  <a16:creationId xmlns:a16="http://schemas.microsoft.com/office/drawing/2014/main" id="{00000000-0008-0000-1000-00001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17-18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18</xdr:row>
          <xdr:rowOff>19050</xdr:rowOff>
        </xdr:from>
        <xdr:to>
          <xdr:col>9</xdr:col>
          <xdr:colOff>182880</xdr:colOff>
          <xdr:row>18</xdr:row>
          <xdr:rowOff>342900</xdr:rowOff>
        </xdr:to>
        <xdr:sp macro="" textlink="">
          <xdr:nvSpPr>
            <xdr:cNvPr id="2072" name="btn_20_21" hidden="1">
              <a:extLst>
                <a:ext uri="{63B3BB69-23CF-44E3-9099-C40C66FF867C}">
                  <a14:compatExt spid="_x0000_s2072"/>
                </a:ext>
                <a:ext uri="{FF2B5EF4-FFF2-40B4-BE49-F238E27FC236}">
                  <a16:creationId xmlns:a16="http://schemas.microsoft.com/office/drawing/2014/main" id="{00000000-0008-0000-1000-00001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20-21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21</xdr:row>
          <xdr:rowOff>19050</xdr:rowOff>
        </xdr:from>
        <xdr:to>
          <xdr:col>9</xdr:col>
          <xdr:colOff>182880</xdr:colOff>
          <xdr:row>21</xdr:row>
          <xdr:rowOff>152400</xdr:rowOff>
        </xdr:to>
        <xdr:sp macro="" textlink="">
          <xdr:nvSpPr>
            <xdr:cNvPr id="2073" name="btn_23_24" hidden="1">
              <a:extLst>
                <a:ext uri="{63B3BB69-23CF-44E3-9099-C40C66FF867C}">
                  <a14:compatExt spid="_x0000_s2073"/>
                </a:ext>
                <a:ext uri="{FF2B5EF4-FFF2-40B4-BE49-F238E27FC236}">
                  <a16:creationId xmlns:a16="http://schemas.microsoft.com/office/drawing/2014/main" id="{00000000-0008-0000-1000-00001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23-24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24</xdr:row>
          <xdr:rowOff>19050</xdr:rowOff>
        </xdr:from>
        <xdr:to>
          <xdr:col>9</xdr:col>
          <xdr:colOff>182880</xdr:colOff>
          <xdr:row>24</xdr:row>
          <xdr:rowOff>342900</xdr:rowOff>
        </xdr:to>
        <xdr:sp macro="" textlink="">
          <xdr:nvSpPr>
            <xdr:cNvPr id="2074" name="btn_26_27" hidden="1">
              <a:extLst>
                <a:ext uri="{63B3BB69-23CF-44E3-9099-C40C66FF867C}">
                  <a14:compatExt spid="_x0000_s2074"/>
                </a:ext>
                <a:ext uri="{FF2B5EF4-FFF2-40B4-BE49-F238E27FC236}">
                  <a16:creationId xmlns:a16="http://schemas.microsoft.com/office/drawing/2014/main" id="{00000000-0008-0000-1000-00001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26-27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27</xdr:row>
          <xdr:rowOff>19050</xdr:rowOff>
        </xdr:from>
        <xdr:to>
          <xdr:col>9</xdr:col>
          <xdr:colOff>182880</xdr:colOff>
          <xdr:row>27</xdr:row>
          <xdr:rowOff>152400</xdr:rowOff>
        </xdr:to>
        <xdr:sp macro="" textlink="">
          <xdr:nvSpPr>
            <xdr:cNvPr id="2075" name="btn_29_30" hidden="1">
              <a:extLst>
                <a:ext uri="{63B3BB69-23CF-44E3-9099-C40C66FF867C}">
                  <a14:compatExt spid="_x0000_s2075"/>
                </a:ext>
                <a:ext uri="{FF2B5EF4-FFF2-40B4-BE49-F238E27FC236}">
                  <a16:creationId xmlns:a16="http://schemas.microsoft.com/office/drawing/2014/main" id="{00000000-0008-0000-1000-00001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29-30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30</xdr:row>
          <xdr:rowOff>19050</xdr:rowOff>
        </xdr:from>
        <xdr:to>
          <xdr:col>9</xdr:col>
          <xdr:colOff>182880</xdr:colOff>
          <xdr:row>30</xdr:row>
          <xdr:rowOff>152400</xdr:rowOff>
        </xdr:to>
        <xdr:sp macro="" textlink="">
          <xdr:nvSpPr>
            <xdr:cNvPr id="2076" name="btn_32_33" hidden="1">
              <a:extLst>
                <a:ext uri="{63B3BB69-23CF-44E3-9099-C40C66FF867C}">
                  <a14:compatExt spid="_x0000_s2076"/>
                </a:ext>
                <a:ext uri="{FF2B5EF4-FFF2-40B4-BE49-F238E27FC236}">
                  <a16:creationId xmlns:a16="http://schemas.microsoft.com/office/drawing/2014/main" id="{00000000-0008-0000-1000-00001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32-33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33</xdr:row>
          <xdr:rowOff>19050</xdr:rowOff>
        </xdr:from>
        <xdr:to>
          <xdr:col>9</xdr:col>
          <xdr:colOff>182880</xdr:colOff>
          <xdr:row>33</xdr:row>
          <xdr:rowOff>152400</xdr:rowOff>
        </xdr:to>
        <xdr:sp macro="" textlink="">
          <xdr:nvSpPr>
            <xdr:cNvPr id="2077" name="btn_35_36" hidden="1">
              <a:extLst>
                <a:ext uri="{63B3BB69-23CF-44E3-9099-C40C66FF867C}">
                  <a14:compatExt spid="_x0000_s2077"/>
                </a:ext>
                <a:ext uri="{FF2B5EF4-FFF2-40B4-BE49-F238E27FC236}">
                  <a16:creationId xmlns:a16="http://schemas.microsoft.com/office/drawing/2014/main" id="{00000000-0008-0000-1000-00001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35-36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36</xdr:row>
          <xdr:rowOff>19050</xdr:rowOff>
        </xdr:from>
        <xdr:to>
          <xdr:col>9</xdr:col>
          <xdr:colOff>182880</xdr:colOff>
          <xdr:row>36</xdr:row>
          <xdr:rowOff>342900</xdr:rowOff>
        </xdr:to>
        <xdr:sp macro="" textlink="">
          <xdr:nvSpPr>
            <xdr:cNvPr id="2078" name="btn_38_39" hidden="1">
              <a:extLst>
                <a:ext uri="{63B3BB69-23CF-44E3-9099-C40C66FF867C}">
                  <a14:compatExt spid="_x0000_s2078"/>
                </a:ext>
                <a:ext uri="{FF2B5EF4-FFF2-40B4-BE49-F238E27FC236}">
                  <a16:creationId xmlns:a16="http://schemas.microsoft.com/office/drawing/2014/main" id="{00000000-0008-0000-1000-00001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38-39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39</xdr:row>
          <xdr:rowOff>19050</xdr:rowOff>
        </xdr:from>
        <xdr:to>
          <xdr:col>9</xdr:col>
          <xdr:colOff>182880</xdr:colOff>
          <xdr:row>39</xdr:row>
          <xdr:rowOff>152400</xdr:rowOff>
        </xdr:to>
        <xdr:sp macro="" textlink="">
          <xdr:nvSpPr>
            <xdr:cNvPr id="2079" name="btn_41_42" hidden="1">
              <a:extLst>
                <a:ext uri="{63B3BB69-23CF-44E3-9099-C40C66FF867C}">
                  <a14:compatExt spid="_x0000_s2079"/>
                </a:ext>
                <a:ext uri="{FF2B5EF4-FFF2-40B4-BE49-F238E27FC236}">
                  <a16:creationId xmlns:a16="http://schemas.microsoft.com/office/drawing/2014/main" id="{00000000-0008-0000-1000-00001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19050</xdr:rowOff>
        </xdr:from>
        <xdr:to>
          <xdr:col>9</xdr:col>
          <xdr:colOff>182880</xdr:colOff>
          <xdr:row>42</xdr:row>
          <xdr:rowOff>152400</xdr:rowOff>
        </xdr:to>
        <xdr:sp macro="" textlink="">
          <xdr:nvSpPr>
            <xdr:cNvPr id="2080" name="btn_44_45" hidden="1">
              <a:extLst>
                <a:ext uri="{63B3BB69-23CF-44E3-9099-C40C66FF867C}">
                  <a14:compatExt spid="_x0000_s2080"/>
                </a:ext>
                <a:ext uri="{FF2B5EF4-FFF2-40B4-BE49-F238E27FC236}">
                  <a16:creationId xmlns:a16="http://schemas.microsoft.com/office/drawing/2014/main" id="{00000000-0008-0000-1000-00002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44-45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45</xdr:row>
          <xdr:rowOff>19050</xdr:rowOff>
        </xdr:from>
        <xdr:to>
          <xdr:col>9</xdr:col>
          <xdr:colOff>182880</xdr:colOff>
          <xdr:row>45</xdr:row>
          <xdr:rowOff>152400</xdr:rowOff>
        </xdr:to>
        <xdr:sp macro="" textlink="">
          <xdr:nvSpPr>
            <xdr:cNvPr id="2081" name="btn_47_48" hidden="1">
              <a:extLst>
                <a:ext uri="{63B3BB69-23CF-44E3-9099-C40C66FF867C}">
                  <a14:compatExt spid="_x0000_s2081"/>
                </a:ext>
                <a:ext uri="{FF2B5EF4-FFF2-40B4-BE49-F238E27FC236}">
                  <a16:creationId xmlns:a16="http://schemas.microsoft.com/office/drawing/2014/main" id="{00000000-0008-0000-1000-00002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47-48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48</xdr:row>
          <xdr:rowOff>19050</xdr:rowOff>
        </xdr:from>
        <xdr:to>
          <xdr:col>9</xdr:col>
          <xdr:colOff>182880</xdr:colOff>
          <xdr:row>48</xdr:row>
          <xdr:rowOff>152400</xdr:rowOff>
        </xdr:to>
        <xdr:sp macro="" textlink="">
          <xdr:nvSpPr>
            <xdr:cNvPr id="2082" name="btn_50_51" hidden="1">
              <a:extLst>
                <a:ext uri="{63B3BB69-23CF-44E3-9099-C40C66FF867C}">
                  <a14:compatExt spid="_x0000_s2082"/>
                </a:ext>
                <a:ext uri="{FF2B5EF4-FFF2-40B4-BE49-F238E27FC236}">
                  <a16:creationId xmlns:a16="http://schemas.microsoft.com/office/drawing/2014/main" id="{00000000-0008-0000-1000-00002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50-51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51</xdr:row>
          <xdr:rowOff>19050</xdr:rowOff>
        </xdr:from>
        <xdr:to>
          <xdr:col>9</xdr:col>
          <xdr:colOff>182880</xdr:colOff>
          <xdr:row>51</xdr:row>
          <xdr:rowOff>152400</xdr:rowOff>
        </xdr:to>
        <xdr:sp macro="" textlink="">
          <xdr:nvSpPr>
            <xdr:cNvPr id="2083" name="btn_53_54" hidden="1">
              <a:extLst>
                <a:ext uri="{63B3BB69-23CF-44E3-9099-C40C66FF867C}">
                  <a14:compatExt spid="_x0000_s2083"/>
                </a:ext>
                <a:ext uri="{FF2B5EF4-FFF2-40B4-BE49-F238E27FC236}">
                  <a16:creationId xmlns:a16="http://schemas.microsoft.com/office/drawing/2014/main" id="{00000000-0008-0000-1000-00002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53-54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54</xdr:row>
          <xdr:rowOff>19050</xdr:rowOff>
        </xdr:from>
        <xdr:to>
          <xdr:col>9</xdr:col>
          <xdr:colOff>182880</xdr:colOff>
          <xdr:row>54</xdr:row>
          <xdr:rowOff>152400</xdr:rowOff>
        </xdr:to>
        <xdr:sp macro="" textlink="">
          <xdr:nvSpPr>
            <xdr:cNvPr id="2084" name="btn_56_57" hidden="1">
              <a:extLst>
                <a:ext uri="{63B3BB69-23CF-44E3-9099-C40C66FF867C}">
                  <a14:compatExt spid="_x0000_s2084"/>
                </a:ext>
                <a:ext uri="{FF2B5EF4-FFF2-40B4-BE49-F238E27FC236}">
                  <a16:creationId xmlns:a16="http://schemas.microsoft.com/office/drawing/2014/main" id="{00000000-0008-0000-1000-00002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56-57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9</xdr:row>
          <xdr:rowOff>19050</xdr:rowOff>
        </xdr:from>
        <xdr:to>
          <xdr:col>9</xdr:col>
          <xdr:colOff>182880</xdr:colOff>
          <xdr:row>9</xdr:row>
          <xdr:rowOff>171450</xdr:rowOff>
        </xdr:to>
        <xdr:sp macro="" textlink="">
          <xdr:nvSpPr>
            <xdr:cNvPr id="2085" name="btn_11_12" hidden="1">
              <a:extLst>
                <a:ext uri="{63B3BB69-23CF-44E3-9099-C40C66FF867C}">
                  <a14:compatExt spid="_x0000_s2085"/>
                </a:ext>
                <a:ext uri="{FF2B5EF4-FFF2-40B4-BE49-F238E27FC236}">
                  <a16:creationId xmlns:a16="http://schemas.microsoft.com/office/drawing/2014/main" id="{00000000-0008-0000-1000-00002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12</xdr:row>
          <xdr:rowOff>19050</xdr:rowOff>
        </xdr:from>
        <xdr:to>
          <xdr:col>9</xdr:col>
          <xdr:colOff>182880</xdr:colOff>
          <xdr:row>12</xdr:row>
          <xdr:rowOff>152400</xdr:rowOff>
        </xdr:to>
        <xdr:sp macro="" textlink="">
          <xdr:nvSpPr>
            <xdr:cNvPr id="2086" name="btn_14_15" hidden="1">
              <a:extLst>
                <a:ext uri="{63B3BB69-23CF-44E3-9099-C40C66FF867C}">
                  <a14:compatExt spid="_x0000_s2086"/>
                </a:ext>
                <a:ext uri="{FF2B5EF4-FFF2-40B4-BE49-F238E27FC236}">
                  <a16:creationId xmlns:a16="http://schemas.microsoft.com/office/drawing/2014/main" id="{00000000-0008-0000-1000-00002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14-15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15</xdr:row>
          <xdr:rowOff>19050</xdr:rowOff>
        </xdr:from>
        <xdr:to>
          <xdr:col>9</xdr:col>
          <xdr:colOff>182880</xdr:colOff>
          <xdr:row>15</xdr:row>
          <xdr:rowOff>152400</xdr:rowOff>
        </xdr:to>
        <xdr:sp macro="" textlink="">
          <xdr:nvSpPr>
            <xdr:cNvPr id="2087" name="btn_17_18" hidden="1">
              <a:extLst>
                <a:ext uri="{63B3BB69-23CF-44E3-9099-C40C66FF867C}">
                  <a14:compatExt spid="_x0000_s2087"/>
                </a:ext>
                <a:ext uri="{FF2B5EF4-FFF2-40B4-BE49-F238E27FC236}">
                  <a16:creationId xmlns:a16="http://schemas.microsoft.com/office/drawing/2014/main" id="{00000000-0008-0000-1000-00002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17-18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18</xdr:row>
          <xdr:rowOff>19050</xdr:rowOff>
        </xdr:from>
        <xdr:to>
          <xdr:col>9</xdr:col>
          <xdr:colOff>182880</xdr:colOff>
          <xdr:row>18</xdr:row>
          <xdr:rowOff>342900</xdr:rowOff>
        </xdr:to>
        <xdr:sp macro="" textlink="">
          <xdr:nvSpPr>
            <xdr:cNvPr id="2088" name="btn_20_21" hidden="1">
              <a:extLst>
                <a:ext uri="{63B3BB69-23CF-44E3-9099-C40C66FF867C}">
                  <a14:compatExt spid="_x0000_s2088"/>
                </a:ext>
                <a:ext uri="{FF2B5EF4-FFF2-40B4-BE49-F238E27FC236}">
                  <a16:creationId xmlns:a16="http://schemas.microsoft.com/office/drawing/2014/main" id="{00000000-0008-0000-1000-00002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20-21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21</xdr:row>
          <xdr:rowOff>19050</xdr:rowOff>
        </xdr:from>
        <xdr:to>
          <xdr:col>9</xdr:col>
          <xdr:colOff>182880</xdr:colOff>
          <xdr:row>21</xdr:row>
          <xdr:rowOff>152400</xdr:rowOff>
        </xdr:to>
        <xdr:sp macro="" textlink="">
          <xdr:nvSpPr>
            <xdr:cNvPr id="2089" name="btn_23_24" hidden="1">
              <a:extLst>
                <a:ext uri="{63B3BB69-23CF-44E3-9099-C40C66FF867C}">
                  <a14:compatExt spid="_x0000_s2089"/>
                </a:ext>
                <a:ext uri="{FF2B5EF4-FFF2-40B4-BE49-F238E27FC236}">
                  <a16:creationId xmlns:a16="http://schemas.microsoft.com/office/drawing/2014/main" id="{00000000-0008-0000-1000-00002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23-24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24</xdr:row>
          <xdr:rowOff>19050</xdr:rowOff>
        </xdr:from>
        <xdr:to>
          <xdr:col>9</xdr:col>
          <xdr:colOff>182880</xdr:colOff>
          <xdr:row>24</xdr:row>
          <xdr:rowOff>342900</xdr:rowOff>
        </xdr:to>
        <xdr:sp macro="" textlink="">
          <xdr:nvSpPr>
            <xdr:cNvPr id="2090" name="btn_26_27" hidden="1">
              <a:extLst>
                <a:ext uri="{63B3BB69-23CF-44E3-9099-C40C66FF867C}">
                  <a14:compatExt spid="_x0000_s2090"/>
                </a:ext>
                <a:ext uri="{FF2B5EF4-FFF2-40B4-BE49-F238E27FC236}">
                  <a16:creationId xmlns:a16="http://schemas.microsoft.com/office/drawing/2014/main" id="{00000000-0008-0000-1000-00002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26-27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27</xdr:row>
          <xdr:rowOff>19050</xdr:rowOff>
        </xdr:from>
        <xdr:to>
          <xdr:col>9</xdr:col>
          <xdr:colOff>182880</xdr:colOff>
          <xdr:row>27</xdr:row>
          <xdr:rowOff>152400</xdr:rowOff>
        </xdr:to>
        <xdr:sp macro="" textlink="">
          <xdr:nvSpPr>
            <xdr:cNvPr id="2091" name="btn_29_30" hidden="1">
              <a:extLst>
                <a:ext uri="{63B3BB69-23CF-44E3-9099-C40C66FF867C}">
                  <a14:compatExt spid="_x0000_s2091"/>
                </a:ext>
                <a:ext uri="{FF2B5EF4-FFF2-40B4-BE49-F238E27FC236}">
                  <a16:creationId xmlns:a16="http://schemas.microsoft.com/office/drawing/2014/main" id="{00000000-0008-0000-1000-00002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29-30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30</xdr:row>
          <xdr:rowOff>19050</xdr:rowOff>
        </xdr:from>
        <xdr:to>
          <xdr:col>9</xdr:col>
          <xdr:colOff>182880</xdr:colOff>
          <xdr:row>30</xdr:row>
          <xdr:rowOff>152400</xdr:rowOff>
        </xdr:to>
        <xdr:sp macro="" textlink="">
          <xdr:nvSpPr>
            <xdr:cNvPr id="2092" name="btn_32_33" hidden="1">
              <a:extLst>
                <a:ext uri="{63B3BB69-23CF-44E3-9099-C40C66FF867C}">
                  <a14:compatExt spid="_x0000_s2092"/>
                </a:ext>
                <a:ext uri="{FF2B5EF4-FFF2-40B4-BE49-F238E27FC236}">
                  <a16:creationId xmlns:a16="http://schemas.microsoft.com/office/drawing/2014/main" id="{00000000-0008-0000-1000-00002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32-33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33</xdr:row>
          <xdr:rowOff>19050</xdr:rowOff>
        </xdr:from>
        <xdr:to>
          <xdr:col>9</xdr:col>
          <xdr:colOff>182880</xdr:colOff>
          <xdr:row>33</xdr:row>
          <xdr:rowOff>152400</xdr:rowOff>
        </xdr:to>
        <xdr:sp macro="" textlink="">
          <xdr:nvSpPr>
            <xdr:cNvPr id="2093" name="btn_35_36" hidden="1">
              <a:extLst>
                <a:ext uri="{63B3BB69-23CF-44E3-9099-C40C66FF867C}">
                  <a14:compatExt spid="_x0000_s2093"/>
                </a:ext>
                <a:ext uri="{FF2B5EF4-FFF2-40B4-BE49-F238E27FC236}">
                  <a16:creationId xmlns:a16="http://schemas.microsoft.com/office/drawing/2014/main" id="{00000000-0008-0000-1000-00002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35-36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36</xdr:row>
          <xdr:rowOff>19050</xdr:rowOff>
        </xdr:from>
        <xdr:to>
          <xdr:col>9</xdr:col>
          <xdr:colOff>182880</xdr:colOff>
          <xdr:row>36</xdr:row>
          <xdr:rowOff>342900</xdr:rowOff>
        </xdr:to>
        <xdr:sp macro="" textlink="">
          <xdr:nvSpPr>
            <xdr:cNvPr id="2094" name="btn_38_39" hidden="1">
              <a:extLst>
                <a:ext uri="{63B3BB69-23CF-44E3-9099-C40C66FF867C}">
                  <a14:compatExt spid="_x0000_s2094"/>
                </a:ext>
                <a:ext uri="{FF2B5EF4-FFF2-40B4-BE49-F238E27FC236}">
                  <a16:creationId xmlns:a16="http://schemas.microsoft.com/office/drawing/2014/main" id="{00000000-0008-0000-1000-00002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38-39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39</xdr:row>
          <xdr:rowOff>19050</xdr:rowOff>
        </xdr:from>
        <xdr:to>
          <xdr:col>9</xdr:col>
          <xdr:colOff>182880</xdr:colOff>
          <xdr:row>39</xdr:row>
          <xdr:rowOff>152400</xdr:rowOff>
        </xdr:to>
        <xdr:sp macro="" textlink="">
          <xdr:nvSpPr>
            <xdr:cNvPr id="2095" name="btn_41_42"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19050</xdr:rowOff>
        </xdr:from>
        <xdr:to>
          <xdr:col>9</xdr:col>
          <xdr:colOff>182880</xdr:colOff>
          <xdr:row>42</xdr:row>
          <xdr:rowOff>152400</xdr:rowOff>
        </xdr:to>
        <xdr:sp macro="" textlink="">
          <xdr:nvSpPr>
            <xdr:cNvPr id="2096" name="btn_44_45" hidden="1">
              <a:extLst>
                <a:ext uri="{63B3BB69-23CF-44E3-9099-C40C66FF867C}">
                  <a14:compatExt spid="_x0000_s2096"/>
                </a:ext>
                <a:ext uri="{FF2B5EF4-FFF2-40B4-BE49-F238E27FC236}">
                  <a16:creationId xmlns:a16="http://schemas.microsoft.com/office/drawing/2014/main" id="{00000000-0008-0000-1000-00003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44-45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45</xdr:row>
          <xdr:rowOff>19050</xdr:rowOff>
        </xdr:from>
        <xdr:to>
          <xdr:col>9</xdr:col>
          <xdr:colOff>182880</xdr:colOff>
          <xdr:row>45</xdr:row>
          <xdr:rowOff>152400</xdr:rowOff>
        </xdr:to>
        <xdr:sp macro="" textlink="">
          <xdr:nvSpPr>
            <xdr:cNvPr id="2097" name="btn_47_48" hidden="1">
              <a:extLst>
                <a:ext uri="{63B3BB69-23CF-44E3-9099-C40C66FF867C}">
                  <a14:compatExt spid="_x0000_s2097"/>
                </a:ext>
                <a:ext uri="{FF2B5EF4-FFF2-40B4-BE49-F238E27FC236}">
                  <a16:creationId xmlns:a16="http://schemas.microsoft.com/office/drawing/2014/main" id="{00000000-0008-0000-1000-00003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47-48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48</xdr:row>
          <xdr:rowOff>19050</xdr:rowOff>
        </xdr:from>
        <xdr:to>
          <xdr:col>9</xdr:col>
          <xdr:colOff>182880</xdr:colOff>
          <xdr:row>48</xdr:row>
          <xdr:rowOff>152400</xdr:rowOff>
        </xdr:to>
        <xdr:sp macro="" textlink="">
          <xdr:nvSpPr>
            <xdr:cNvPr id="2098" name="btn_50_51" hidden="1">
              <a:extLst>
                <a:ext uri="{63B3BB69-23CF-44E3-9099-C40C66FF867C}">
                  <a14:compatExt spid="_x0000_s2098"/>
                </a:ext>
                <a:ext uri="{FF2B5EF4-FFF2-40B4-BE49-F238E27FC236}">
                  <a16:creationId xmlns:a16="http://schemas.microsoft.com/office/drawing/2014/main" id="{00000000-0008-0000-1000-00003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50-51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51</xdr:row>
          <xdr:rowOff>19050</xdr:rowOff>
        </xdr:from>
        <xdr:to>
          <xdr:col>9</xdr:col>
          <xdr:colOff>182880</xdr:colOff>
          <xdr:row>51</xdr:row>
          <xdr:rowOff>152400</xdr:rowOff>
        </xdr:to>
        <xdr:sp macro="" textlink="">
          <xdr:nvSpPr>
            <xdr:cNvPr id="2099" name="btn_53_54" hidden="1">
              <a:extLst>
                <a:ext uri="{63B3BB69-23CF-44E3-9099-C40C66FF867C}">
                  <a14:compatExt spid="_x0000_s2099"/>
                </a:ext>
                <a:ext uri="{FF2B5EF4-FFF2-40B4-BE49-F238E27FC236}">
                  <a16:creationId xmlns:a16="http://schemas.microsoft.com/office/drawing/2014/main" id="{00000000-0008-0000-1000-00003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53-54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54</xdr:row>
          <xdr:rowOff>19050</xdr:rowOff>
        </xdr:from>
        <xdr:to>
          <xdr:col>9</xdr:col>
          <xdr:colOff>182880</xdr:colOff>
          <xdr:row>54</xdr:row>
          <xdr:rowOff>152400</xdr:rowOff>
        </xdr:to>
        <xdr:sp macro="" textlink="">
          <xdr:nvSpPr>
            <xdr:cNvPr id="2100" name="btn_56_57" hidden="1">
              <a:extLst>
                <a:ext uri="{63B3BB69-23CF-44E3-9099-C40C66FF867C}">
                  <a14:compatExt spid="_x0000_s2100"/>
                </a:ext>
                <a:ext uri="{FF2B5EF4-FFF2-40B4-BE49-F238E27FC236}">
                  <a16:creationId xmlns:a16="http://schemas.microsoft.com/office/drawing/2014/main" id="{00000000-0008-0000-1000-00003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56-57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57</xdr:row>
          <xdr:rowOff>19050</xdr:rowOff>
        </xdr:from>
        <xdr:to>
          <xdr:col>9</xdr:col>
          <xdr:colOff>182880</xdr:colOff>
          <xdr:row>57</xdr:row>
          <xdr:rowOff>152400</xdr:rowOff>
        </xdr:to>
        <xdr:sp macro="" textlink="">
          <xdr:nvSpPr>
            <xdr:cNvPr id="2101" name="btn_59_60" hidden="1">
              <a:extLst>
                <a:ext uri="{63B3BB69-23CF-44E3-9099-C40C66FF867C}">
                  <a14:compatExt spid="_x0000_s2101"/>
                </a:ext>
                <a:ext uri="{FF2B5EF4-FFF2-40B4-BE49-F238E27FC236}">
                  <a16:creationId xmlns:a16="http://schemas.microsoft.com/office/drawing/2014/main" id="{00000000-0008-0000-1000-00003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59-60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60</xdr:row>
          <xdr:rowOff>19050</xdr:rowOff>
        </xdr:from>
        <xdr:to>
          <xdr:col>9</xdr:col>
          <xdr:colOff>182880</xdr:colOff>
          <xdr:row>60</xdr:row>
          <xdr:rowOff>152400</xdr:rowOff>
        </xdr:to>
        <xdr:sp macro="" textlink="">
          <xdr:nvSpPr>
            <xdr:cNvPr id="2102" name="btn_62_63" hidden="1">
              <a:extLst>
                <a:ext uri="{63B3BB69-23CF-44E3-9099-C40C66FF867C}">
                  <a14:compatExt spid="_x0000_s2102"/>
                </a:ext>
                <a:ext uri="{FF2B5EF4-FFF2-40B4-BE49-F238E27FC236}">
                  <a16:creationId xmlns:a16="http://schemas.microsoft.com/office/drawing/2014/main" id="{00000000-0008-0000-1000-00003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62-63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9</xdr:row>
          <xdr:rowOff>19050</xdr:rowOff>
        </xdr:from>
        <xdr:to>
          <xdr:col>9</xdr:col>
          <xdr:colOff>182880</xdr:colOff>
          <xdr:row>9</xdr:row>
          <xdr:rowOff>171450</xdr:rowOff>
        </xdr:to>
        <xdr:sp macro="" textlink="">
          <xdr:nvSpPr>
            <xdr:cNvPr id="2103" name="btn_11_12" hidden="1">
              <a:extLst>
                <a:ext uri="{63B3BB69-23CF-44E3-9099-C40C66FF867C}">
                  <a14:compatExt spid="_x0000_s2103"/>
                </a:ext>
                <a:ext uri="{FF2B5EF4-FFF2-40B4-BE49-F238E27FC236}">
                  <a16:creationId xmlns:a16="http://schemas.microsoft.com/office/drawing/2014/main" id="{00000000-0008-0000-1000-00003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12</xdr:row>
          <xdr:rowOff>19050</xdr:rowOff>
        </xdr:from>
        <xdr:to>
          <xdr:col>9</xdr:col>
          <xdr:colOff>182880</xdr:colOff>
          <xdr:row>12</xdr:row>
          <xdr:rowOff>152400</xdr:rowOff>
        </xdr:to>
        <xdr:sp macro="" textlink="">
          <xdr:nvSpPr>
            <xdr:cNvPr id="2104" name="btn_14_15" hidden="1">
              <a:extLst>
                <a:ext uri="{63B3BB69-23CF-44E3-9099-C40C66FF867C}">
                  <a14:compatExt spid="_x0000_s2104"/>
                </a:ext>
                <a:ext uri="{FF2B5EF4-FFF2-40B4-BE49-F238E27FC236}">
                  <a16:creationId xmlns:a16="http://schemas.microsoft.com/office/drawing/2014/main" id="{00000000-0008-0000-1000-00003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14-15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15</xdr:row>
          <xdr:rowOff>19050</xdr:rowOff>
        </xdr:from>
        <xdr:to>
          <xdr:col>9</xdr:col>
          <xdr:colOff>182880</xdr:colOff>
          <xdr:row>15</xdr:row>
          <xdr:rowOff>152400</xdr:rowOff>
        </xdr:to>
        <xdr:sp macro="" textlink="">
          <xdr:nvSpPr>
            <xdr:cNvPr id="2105" name="btn_17_18" hidden="1">
              <a:extLst>
                <a:ext uri="{63B3BB69-23CF-44E3-9099-C40C66FF867C}">
                  <a14:compatExt spid="_x0000_s2105"/>
                </a:ext>
                <a:ext uri="{FF2B5EF4-FFF2-40B4-BE49-F238E27FC236}">
                  <a16:creationId xmlns:a16="http://schemas.microsoft.com/office/drawing/2014/main" id="{00000000-0008-0000-1000-00003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17-18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18</xdr:row>
          <xdr:rowOff>19050</xdr:rowOff>
        </xdr:from>
        <xdr:to>
          <xdr:col>9</xdr:col>
          <xdr:colOff>182880</xdr:colOff>
          <xdr:row>18</xdr:row>
          <xdr:rowOff>342900</xdr:rowOff>
        </xdr:to>
        <xdr:sp macro="" textlink="">
          <xdr:nvSpPr>
            <xdr:cNvPr id="2106" name="btn_20_21" hidden="1">
              <a:extLst>
                <a:ext uri="{63B3BB69-23CF-44E3-9099-C40C66FF867C}">
                  <a14:compatExt spid="_x0000_s2106"/>
                </a:ext>
                <a:ext uri="{FF2B5EF4-FFF2-40B4-BE49-F238E27FC236}">
                  <a16:creationId xmlns:a16="http://schemas.microsoft.com/office/drawing/2014/main" id="{00000000-0008-0000-1000-00003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20-21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21</xdr:row>
          <xdr:rowOff>19050</xdr:rowOff>
        </xdr:from>
        <xdr:to>
          <xdr:col>9</xdr:col>
          <xdr:colOff>182880</xdr:colOff>
          <xdr:row>21</xdr:row>
          <xdr:rowOff>152400</xdr:rowOff>
        </xdr:to>
        <xdr:sp macro="" textlink="">
          <xdr:nvSpPr>
            <xdr:cNvPr id="2107" name="btn_23_24" hidden="1">
              <a:extLst>
                <a:ext uri="{63B3BB69-23CF-44E3-9099-C40C66FF867C}">
                  <a14:compatExt spid="_x0000_s2107"/>
                </a:ext>
                <a:ext uri="{FF2B5EF4-FFF2-40B4-BE49-F238E27FC236}">
                  <a16:creationId xmlns:a16="http://schemas.microsoft.com/office/drawing/2014/main" id="{00000000-0008-0000-1000-00003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23-24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24</xdr:row>
          <xdr:rowOff>19050</xdr:rowOff>
        </xdr:from>
        <xdr:to>
          <xdr:col>9</xdr:col>
          <xdr:colOff>182880</xdr:colOff>
          <xdr:row>24</xdr:row>
          <xdr:rowOff>342900</xdr:rowOff>
        </xdr:to>
        <xdr:sp macro="" textlink="">
          <xdr:nvSpPr>
            <xdr:cNvPr id="2108" name="btn_26_27" hidden="1">
              <a:extLst>
                <a:ext uri="{63B3BB69-23CF-44E3-9099-C40C66FF867C}">
                  <a14:compatExt spid="_x0000_s2108"/>
                </a:ext>
                <a:ext uri="{FF2B5EF4-FFF2-40B4-BE49-F238E27FC236}">
                  <a16:creationId xmlns:a16="http://schemas.microsoft.com/office/drawing/2014/main" id="{00000000-0008-0000-1000-00003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26-27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27</xdr:row>
          <xdr:rowOff>19050</xdr:rowOff>
        </xdr:from>
        <xdr:to>
          <xdr:col>9</xdr:col>
          <xdr:colOff>182880</xdr:colOff>
          <xdr:row>27</xdr:row>
          <xdr:rowOff>152400</xdr:rowOff>
        </xdr:to>
        <xdr:sp macro="" textlink="">
          <xdr:nvSpPr>
            <xdr:cNvPr id="2109" name="btn_29_30" hidden="1">
              <a:extLst>
                <a:ext uri="{63B3BB69-23CF-44E3-9099-C40C66FF867C}">
                  <a14:compatExt spid="_x0000_s2109"/>
                </a:ext>
                <a:ext uri="{FF2B5EF4-FFF2-40B4-BE49-F238E27FC236}">
                  <a16:creationId xmlns:a16="http://schemas.microsoft.com/office/drawing/2014/main" id="{00000000-0008-0000-1000-00003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29-30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30</xdr:row>
          <xdr:rowOff>19050</xdr:rowOff>
        </xdr:from>
        <xdr:to>
          <xdr:col>9</xdr:col>
          <xdr:colOff>182880</xdr:colOff>
          <xdr:row>30</xdr:row>
          <xdr:rowOff>152400</xdr:rowOff>
        </xdr:to>
        <xdr:sp macro="" textlink="">
          <xdr:nvSpPr>
            <xdr:cNvPr id="2110" name="btn_32_33" hidden="1">
              <a:extLst>
                <a:ext uri="{63B3BB69-23CF-44E3-9099-C40C66FF867C}">
                  <a14:compatExt spid="_x0000_s2110"/>
                </a:ext>
                <a:ext uri="{FF2B5EF4-FFF2-40B4-BE49-F238E27FC236}">
                  <a16:creationId xmlns:a16="http://schemas.microsoft.com/office/drawing/2014/main" id="{00000000-0008-0000-1000-00003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32-33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33</xdr:row>
          <xdr:rowOff>19050</xdr:rowOff>
        </xdr:from>
        <xdr:to>
          <xdr:col>9</xdr:col>
          <xdr:colOff>182880</xdr:colOff>
          <xdr:row>33</xdr:row>
          <xdr:rowOff>152400</xdr:rowOff>
        </xdr:to>
        <xdr:sp macro="" textlink="">
          <xdr:nvSpPr>
            <xdr:cNvPr id="2111" name="btn_35_36" hidden="1">
              <a:extLst>
                <a:ext uri="{63B3BB69-23CF-44E3-9099-C40C66FF867C}">
                  <a14:compatExt spid="_x0000_s2111"/>
                </a:ext>
                <a:ext uri="{FF2B5EF4-FFF2-40B4-BE49-F238E27FC236}">
                  <a16:creationId xmlns:a16="http://schemas.microsoft.com/office/drawing/2014/main" id="{00000000-0008-0000-1000-00003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35-36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36</xdr:row>
          <xdr:rowOff>19050</xdr:rowOff>
        </xdr:from>
        <xdr:to>
          <xdr:col>9</xdr:col>
          <xdr:colOff>182880</xdr:colOff>
          <xdr:row>36</xdr:row>
          <xdr:rowOff>342900</xdr:rowOff>
        </xdr:to>
        <xdr:sp macro="" textlink="">
          <xdr:nvSpPr>
            <xdr:cNvPr id="2112" name="btn_38_39" hidden="1">
              <a:extLst>
                <a:ext uri="{63B3BB69-23CF-44E3-9099-C40C66FF867C}">
                  <a14:compatExt spid="_x0000_s2112"/>
                </a:ext>
                <a:ext uri="{FF2B5EF4-FFF2-40B4-BE49-F238E27FC236}">
                  <a16:creationId xmlns:a16="http://schemas.microsoft.com/office/drawing/2014/main" id="{00000000-0008-0000-1000-00004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38-39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39</xdr:row>
          <xdr:rowOff>19050</xdr:rowOff>
        </xdr:from>
        <xdr:to>
          <xdr:col>9</xdr:col>
          <xdr:colOff>182880</xdr:colOff>
          <xdr:row>39</xdr:row>
          <xdr:rowOff>152400</xdr:rowOff>
        </xdr:to>
        <xdr:sp macro="" textlink="">
          <xdr:nvSpPr>
            <xdr:cNvPr id="2113" name="btn_41_42" hidden="1">
              <a:extLst>
                <a:ext uri="{63B3BB69-23CF-44E3-9099-C40C66FF867C}">
                  <a14:compatExt spid="_x0000_s2113"/>
                </a:ext>
                <a:ext uri="{FF2B5EF4-FFF2-40B4-BE49-F238E27FC236}">
                  <a16:creationId xmlns:a16="http://schemas.microsoft.com/office/drawing/2014/main" id="{00000000-0008-0000-1000-00004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19050</xdr:rowOff>
        </xdr:from>
        <xdr:to>
          <xdr:col>9</xdr:col>
          <xdr:colOff>182880</xdr:colOff>
          <xdr:row>42</xdr:row>
          <xdr:rowOff>152400</xdr:rowOff>
        </xdr:to>
        <xdr:sp macro="" textlink="">
          <xdr:nvSpPr>
            <xdr:cNvPr id="2114" name="btn_44_45" hidden="1">
              <a:extLst>
                <a:ext uri="{63B3BB69-23CF-44E3-9099-C40C66FF867C}">
                  <a14:compatExt spid="_x0000_s2114"/>
                </a:ext>
                <a:ext uri="{FF2B5EF4-FFF2-40B4-BE49-F238E27FC236}">
                  <a16:creationId xmlns:a16="http://schemas.microsoft.com/office/drawing/2014/main" id="{00000000-0008-0000-1000-00004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44-45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45</xdr:row>
          <xdr:rowOff>19050</xdr:rowOff>
        </xdr:from>
        <xdr:to>
          <xdr:col>9</xdr:col>
          <xdr:colOff>182880</xdr:colOff>
          <xdr:row>45</xdr:row>
          <xdr:rowOff>152400</xdr:rowOff>
        </xdr:to>
        <xdr:sp macro="" textlink="">
          <xdr:nvSpPr>
            <xdr:cNvPr id="2115" name="btn_47_48" hidden="1">
              <a:extLst>
                <a:ext uri="{63B3BB69-23CF-44E3-9099-C40C66FF867C}">
                  <a14:compatExt spid="_x0000_s2115"/>
                </a:ext>
                <a:ext uri="{FF2B5EF4-FFF2-40B4-BE49-F238E27FC236}">
                  <a16:creationId xmlns:a16="http://schemas.microsoft.com/office/drawing/2014/main" id="{00000000-0008-0000-1000-00004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47-48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48</xdr:row>
          <xdr:rowOff>19050</xdr:rowOff>
        </xdr:from>
        <xdr:to>
          <xdr:col>9</xdr:col>
          <xdr:colOff>182880</xdr:colOff>
          <xdr:row>48</xdr:row>
          <xdr:rowOff>152400</xdr:rowOff>
        </xdr:to>
        <xdr:sp macro="" textlink="">
          <xdr:nvSpPr>
            <xdr:cNvPr id="2116" name="btn_50_51" hidden="1">
              <a:extLst>
                <a:ext uri="{63B3BB69-23CF-44E3-9099-C40C66FF867C}">
                  <a14:compatExt spid="_x0000_s2116"/>
                </a:ext>
                <a:ext uri="{FF2B5EF4-FFF2-40B4-BE49-F238E27FC236}">
                  <a16:creationId xmlns:a16="http://schemas.microsoft.com/office/drawing/2014/main" id="{00000000-0008-0000-1000-00004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50-51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51</xdr:row>
          <xdr:rowOff>19050</xdr:rowOff>
        </xdr:from>
        <xdr:to>
          <xdr:col>9</xdr:col>
          <xdr:colOff>182880</xdr:colOff>
          <xdr:row>51</xdr:row>
          <xdr:rowOff>152400</xdr:rowOff>
        </xdr:to>
        <xdr:sp macro="" textlink="">
          <xdr:nvSpPr>
            <xdr:cNvPr id="2117" name="btn_53_54" hidden="1">
              <a:extLst>
                <a:ext uri="{63B3BB69-23CF-44E3-9099-C40C66FF867C}">
                  <a14:compatExt spid="_x0000_s2117"/>
                </a:ext>
                <a:ext uri="{FF2B5EF4-FFF2-40B4-BE49-F238E27FC236}">
                  <a16:creationId xmlns:a16="http://schemas.microsoft.com/office/drawing/2014/main" id="{00000000-0008-0000-1000-00004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53-54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54</xdr:row>
          <xdr:rowOff>19050</xdr:rowOff>
        </xdr:from>
        <xdr:to>
          <xdr:col>9</xdr:col>
          <xdr:colOff>182880</xdr:colOff>
          <xdr:row>54</xdr:row>
          <xdr:rowOff>152400</xdr:rowOff>
        </xdr:to>
        <xdr:sp macro="" textlink="">
          <xdr:nvSpPr>
            <xdr:cNvPr id="2118" name="btn_56_57" hidden="1">
              <a:extLst>
                <a:ext uri="{63B3BB69-23CF-44E3-9099-C40C66FF867C}">
                  <a14:compatExt spid="_x0000_s2118"/>
                </a:ext>
                <a:ext uri="{FF2B5EF4-FFF2-40B4-BE49-F238E27FC236}">
                  <a16:creationId xmlns:a16="http://schemas.microsoft.com/office/drawing/2014/main" id="{00000000-0008-0000-1000-00004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56-57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57</xdr:row>
          <xdr:rowOff>19050</xdr:rowOff>
        </xdr:from>
        <xdr:to>
          <xdr:col>9</xdr:col>
          <xdr:colOff>182880</xdr:colOff>
          <xdr:row>57</xdr:row>
          <xdr:rowOff>152400</xdr:rowOff>
        </xdr:to>
        <xdr:sp macro="" textlink="">
          <xdr:nvSpPr>
            <xdr:cNvPr id="2119" name="btn_59_60" hidden="1">
              <a:extLst>
                <a:ext uri="{63B3BB69-23CF-44E3-9099-C40C66FF867C}">
                  <a14:compatExt spid="_x0000_s2119"/>
                </a:ext>
                <a:ext uri="{FF2B5EF4-FFF2-40B4-BE49-F238E27FC236}">
                  <a16:creationId xmlns:a16="http://schemas.microsoft.com/office/drawing/2014/main" id="{00000000-0008-0000-1000-00004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59-60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60</xdr:row>
          <xdr:rowOff>19050</xdr:rowOff>
        </xdr:from>
        <xdr:to>
          <xdr:col>9</xdr:col>
          <xdr:colOff>182880</xdr:colOff>
          <xdr:row>60</xdr:row>
          <xdr:rowOff>152400</xdr:rowOff>
        </xdr:to>
        <xdr:sp macro="" textlink="">
          <xdr:nvSpPr>
            <xdr:cNvPr id="2120" name="btn_62_63" hidden="1">
              <a:extLst>
                <a:ext uri="{63B3BB69-23CF-44E3-9099-C40C66FF867C}">
                  <a14:compatExt spid="_x0000_s2120"/>
                </a:ext>
                <a:ext uri="{FF2B5EF4-FFF2-40B4-BE49-F238E27FC236}">
                  <a16:creationId xmlns:a16="http://schemas.microsoft.com/office/drawing/2014/main" id="{00000000-0008-0000-1000-00004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62-63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xdr:colOff>
          <xdr:row>8</xdr:row>
          <xdr:rowOff>49530</xdr:rowOff>
        </xdr:from>
        <xdr:to>
          <xdr:col>9</xdr:col>
          <xdr:colOff>171450</xdr:colOff>
          <xdr:row>8</xdr:row>
          <xdr:rowOff>201930</xdr:rowOff>
        </xdr:to>
        <xdr:sp macro="" textlink="">
          <xdr:nvSpPr>
            <xdr:cNvPr id="2122" name="btn_11_12" hidden="1">
              <a:extLst>
                <a:ext uri="{63B3BB69-23CF-44E3-9099-C40C66FF867C}">
                  <a14:compatExt spid="_x0000_s2122"/>
                </a:ext>
                <a:ext uri="{FF2B5EF4-FFF2-40B4-BE49-F238E27FC236}">
                  <a16:creationId xmlns:a16="http://schemas.microsoft.com/office/drawing/2014/main" id="{00000000-0008-0000-1000-00004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11-12</a:t>
              </a:r>
            </a:p>
          </xdr:txBody>
        </xdr:sp>
        <xdr:clientData fPrintsWithSheet="0"/>
      </xdr:twoCellAnchor>
    </mc:Choice>
    <mc:Fallback/>
  </mc:AlternateContent>
  <xdr:twoCellAnchor>
    <xdr:from>
      <xdr:col>0</xdr:col>
      <xdr:colOff>291352</xdr:colOff>
      <xdr:row>12</xdr:row>
      <xdr:rowOff>121023</xdr:rowOff>
    </xdr:from>
    <xdr:to>
      <xdr:col>2</xdr:col>
      <xdr:colOff>31376</xdr:colOff>
      <xdr:row>27</xdr:row>
      <xdr:rowOff>76200</xdr:rowOff>
    </xdr:to>
    <xdr:sp macro="" textlink="">
      <xdr:nvSpPr>
        <xdr:cNvPr id="2" name="TextBox 1">
          <a:extLst>
            <a:ext uri="{FF2B5EF4-FFF2-40B4-BE49-F238E27FC236}">
              <a16:creationId xmlns:a16="http://schemas.microsoft.com/office/drawing/2014/main" id="{85BB2C1D-C6BA-C30F-1CF8-29D9E01C6552}"/>
            </a:ext>
          </a:extLst>
        </xdr:cNvPr>
        <xdr:cNvSpPr txBox="1"/>
      </xdr:nvSpPr>
      <xdr:spPr>
        <a:xfrm>
          <a:off x="291352" y="2666999"/>
          <a:ext cx="2675965" cy="1241613"/>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a:t>This</a:t>
          </a:r>
          <a:r>
            <a:rPr lang="en-US" sz="1100" baseline="0"/>
            <a:t> toolkit provides three levels of information:</a:t>
          </a:r>
          <a:br>
            <a:rPr lang="en-US" sz="1100" baseline="0"/>
          </a:br>
          <a:r>
            <a:rPr lang="en-US" sz="1100" baseline="0"/>
            <a:t>1. By ranking</a:t>
          </a:r>
        </a:p>
        <a:p>
          <a:r>
            <a:rPr lang="en-US" sz="1100" baseline="0"/>
            <a:t>2. </a:t>
          </a:r>
          <a:r>
            <a:rPr lang="en-US" sz="1100" baseline="0">
              <a:solidFill>
                <a:schemeClr val="dk1"/>
              </a:solidFill>
              <a:effectLst/>
              <a:latin typeface="+mn-lt"/>
              <a:ea typeface="+mn-ea"/>
              <a:cs typeface="+mn-cs"/>
            </a:rPr>
            <a:t>By shading (green) of perfect matches to user input preference</a:t>
          </a:r>
          <a:endParaRPr lang="en-US" sz="1100" baseline="0"/>
        </a:p>
        <a:p>
          <a:r>
            <a:rPr lang="en-US" sz="1100" baseline="0"/>
            <a:t>3. By labels for the Global South</a:t>
          </a:r>
        </a:p>
      </xdr:txBody>
    </xdr:sp>
    <xdr:clientData/>
  </xdr:twoCellAnchor>
  <xdr:twoCellAnchor>
    <xdr:from>
      <xdr:col>2</xdr:col>
      <xdr:colOff>107577</xdr:colOff>
      <xdr:row>21</xdr:row>
      <xdr:rowOff>58271</xdr:rowOff>
    </xdr:from>
    <xdr:to>
      <xdr:col>5</xdr:col>
      <xdr:colOff>4484</xdr:colOff>
      <xdr:row>27</xdr:row>
      <xdr:rowOff>67236</xdr:rowOff>
    </xdr:to>
    <xdr:sp macro="" textlink="">
      <xdr:nvSpPr>
        <xdr:cNvPr id="3" name="TextBox 2">
          <a:extLst>
            <a:ext uri="{FF2B5EF4-FFF2-40B4-BE49-F238E27FC236}">
              <a16:creationId xmlns:a16="http://schemas.microsoft.com/office/drawing/2014/main" id="{9956BE8F-691D-A7D2-BB3F-338001B01B8F}"/>
            </a:ext>
          </a:extLst>
        </xdr:cNvPr>
        <xdr:cNvSpPr txBox="1"/>
      </xdr:nvSpPr>
      <xdr:spPr>
        <a:xfrm>
          <a:off x="3043518" y="3339353"/>
          <a:ext cx="2438401" cy="560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a:t>The</a:t>
          </a:r>
          <a:r>
            <a:rPr lang="en-US" sz="1100" baseline="0"/>
            <a:t> toolkit is tailored for the Global South through the labelling of algorithms</a:t>
          </a:r>
        </a:p>
        <a:p>
          <a:endParaRPr lang="en-US" sz="1100" baseline="0"/>
        </a:p>
        <a:p>
          <a:r>
            <a:rPr lang="en-US" sz="1100" baseline="0"/>
            <a:t>You can find the extensive list of labels and their meanings in this sheet:</a:t>
          </a:r>
        </a:p>
        <a:p>
          <a:endParaRPr lang="en-US" sz="1100" baseline="0"/>
        </a:p>
        <a:p>
          <a:r>
            <a:rPr lang="en-US" sz="1100" baseline="0"/>
            <a:t>LINK</a:t>
          </a:r>
          <a:endParaRPr lang="en-US" sz="1100"/>
        </a:p>
      </xdr:txBody>
    </xdr:sp>
    <xdr:clientData/>
  </xdr:twoCellAnchor>
  <xdr:twoCellAnchor>
    <xdr:from>
      <xdr:col>2</xdr:col>
      <xdr:colOff>107577</xdr:colOff>
      <xdr:row>12</xdr:row>
      <xdr:rowOff>121022</xdr:rowOff>
    </xdr:from>
    <xdr:to>
      <xdr:col>5</xdr:col>
      <xdr:colOff>4484</xdr:colOff>
      <xdr:row>20</xdr:row>
      <xdr:rowOff>129987</xdr:rowOff>
    </xdr:to>
    <xdr:sp macro="" textlink="">
      <xdr:nvSpPr>
        <xdr:cNvPr id="5" name="TextBox 4">
          <a:extLst>
            <a:ext uri="{FF2B5EF4-FFF2-40B4-BE49-F238E27FC236}">
              <a16:creationId xmlns:a16="http://schemas.microsoft.com/office/drawing/2014/main" id="{1C6FBF27-6897-FB63-AAA9-FCF613B890D0}"/>
            </a:ext>
          </a:extLst>
        </xdr:cNvPr>
        <xdr:cNvSpPr txBox="1"/>
      </xdr:nvSpPr>
      <xdr:spPr>
        <a:xfrm>
          <a:off x="3043518" y="3585881"/>
          <a:ext cx="2438401" cy="2577353"/>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a:t>Studies highlighted in green mean that these algorithms are a perfect match to your</a:t>
          </a:r>
          <a:r>
            <a:rPr lang="en-US" sz="1100" baseline="0"/>
            <a:t> requirements.</a:t>
          </a:r>
        </a:p>
        <a:p>
          <a:endParaRPr lang="en-US" sz="1100" baseline="0"/>
        </a:p>
        <a:p>
          <a:endParaRPr lang="en-US" sz="1100"/>
        </a:p>
      </xdr:txBody>
    </xdr:sp>
    <xdr:clientData/>
  </xdr:twoCellAnchor>
  <mc:AlternateContent xmlns:mc="http://schemas.openxmlformats.org/markup-compatibility/2006">
    <mc:Choice xmlns:a14="http://schemas.microsoft.com/office/drawing/2010/main" Requires="a14">
      <xdr:twoCellAnchor>
        <xdr:from>
          <xdr:col>2</xdr:col>
          <xdr:colOff>106680</xdr:colOff>
          <xdr:row>28</xdr:row>
          <xdr:rowOff>0</xdr:rowOff>
        </xdr:from>
        <xdr:to>
          <xdr:col>2</xdr:col>
          <xdr:colOff>266700</xdr:colOff>
          <xdr:row>30</xdr:row>
          <xdr:rowOff>152400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1000-00004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Aptos Narrow"/>
                </a:rPr>
                <a:t>^ 11-12</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71" Type="http://schemas.openxmlformats.org/officeDocument/2006/relationships/ctrlProp" Target="../ctrlProps/ctrlProp68.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C4459-B6D7-4046-8367-08C3CEC5B7F6}">
  <sheetPr codeName="Sheet1"/>
  <dimension ref="A3:DS14"/>
  <sheetViews>
    <sheetView topLeftCell="A5" zoomScale="70" zoomScaleNormal="70" workbookViewId="0">
      <pane xSplit="1" ySplit="1" topLeftCell="AA6" activePane="bottomRight" state="frozen"/>
      <selection activeCell="AC13" sqref="AC13"/>
      <selection pane="topRight" activeCell="AC13" sqref="AC13"/>
      <selection pane="bottomLeft" activeCell="AC13" sqref="AC13"/>
      <selection pane="bottomRight" activeCell="CV15" sqref="CV15"/>
    </sheetView>
  </sheetViews>
  <sheetFormatPr defaultColWidth="4.15625" defaultRowHeight="14.4" x14ac:dyDescent="0.55000000000000004"/>
  <cols>
    <col min="1" max="1" width="18.41796875" style="16" customWidth="1"/>
    <col min="2" max="2" width="7.41796875" style="16" bestFit="1" customWidth="1"/>
    <col min="3" max="5" width="4.26171875" style="16" bestFit="1" customWidth="1"/>
    <col min="6" max="6" width="5.26171875" style="16" bestFit="1" customWidth="1"/>
    <col min="7" max="7" width="5.41796875" style="16" bestFit="1" customWidth="1"/>
    <col min="8" max="9" width="5.26171875" style="16" bestFit="1" customWidth="1"/>
    <col min="10" max="10" width="7.15625" style="16" bestFit="1" customWidth="1"/>
    <col min="11" max="13" width="5.26171875" style="16" bestFit="1" customWidth="1"/>
    <col min="14" max="15" width="4.26171875" style="16" bestFit="1" customWidth="1"/>
    <col min="16" max="16" width="7.15625" style="16" bestFit="1" customWidth="1"/>
    <col min="17" max="17" width="6.26171875" style="16" bestFit="1" customWidth="1"/>
    <col min="18" max="18" width="5.26171875" style="16" bestFit="1" customWidth="1"/>
    <col min="19" max="19" width="7.15625" style="16" bestFit="1" customWidth="1"/>
    <col min="20" max="20" width="8.15625" style="16" bestFit="1" customWidth="1"/>
    <col min="21" max="21" width="5.26171875" style="16" bestFit="1" customWidth="1"/>
    <col min="22" max="22" width="4.26171875" style="16" bestFit="1" customWidth="1"/>
    <col min="23" max="26" width="5.26171875" style="16" bestFit="1" customWidth="1"/>
    <col min="27" max="27" width="7.15625" style="16" bestFit="1" customWidth="1"/>
    <col min="28" max="29" width="6.26171875" style="16" bestFit="1" customWidth="1"/>
    <col min="30" max="30" width="5.26171875" style="16" bestFit="1" customWidth="1"/>
    <col min="31" max="31" width="4.26171875" style="16" bestFit="1" customWidth="1"/>
    <col min="32" max="34" width="5.26171875" style="16" bestFit="1" customWidth="1"/>
    <col min="35" max="35" width="4.26171875" style="16" bestFit="1" customWidth="1"/>
    <col min="36" max="36" width="5.26171875" style="16" bestFit="1" customWidth="1"/>
    <col min="37" max="37" width="4.26171875" style="16" bestFit="1" customWidth="1"/>
    <col min="38" max="42" width="5.26171875" style="16" bestFit="1" customWidth="1"/>
    <col min="43" max="43" width="4.26171875" style="16" bestFit="1" customWidth="1"/>
    <col min="44" max="45" width="5.26171875" style="16" bestFit="1" customWidth="1"/>
    <col min="46" max="46" width="7.15625" style="16" bestFit="1" customWidth="1"/>
    <col min="47" max="48" width="4.26171875" style="16" bestFit="1" customWidth="1"/>
    <col min="49" max="50" width="6.26171875" style="16" bestFit="1" customWidth="1"/>
    <col min="51" max="51" width="7.15625" style="16" bestFit="1" customWidth="1"/>
    <col min="52" max="52" width="6.68359375" style="16" customWidth="1"/>
    <col min="53" max="54" width="5.26171875" style="16" bestFit="1" customWidth="1"/>
    <col min="55" max="55" width="6.26171875" style="16" bestFit="1" customWidth="1"/>
    <col min="56" max="56" width="4.26171875" style="16" bestFit="1" customWidth="1"/>
    <col min="57" max="57" width="7.15625" style="16" bestFit="1" customWidth="1"/>
    <col min="58" max="58" width="5.26171875" style="16" bestFit="1" customWidth="1"/>
    <col min="59" max="59" width="4.26171875" style="16" bestFit="1" customWidth="1"/>
    <col min="60" max="60" width="7.15625" style="16" bestFit="1" customWidth="1"/>
    <col min="61" max="61" width="6.26171875" style="16" bestFit="1" customWidth="1"/>
    <col min="62" max="62" width="7.15625" style="16" bestFit="1" customWidth="1"/>
    <col min="63" max="67" width="5.26171875" style="16" bestFit="1" customWidth="1"/>
    <col min="68" max="68" width="6.26171875" style="16" bestFit="1" customWidth="1"/>
    <col min="69" max="69" width="7.15625" style="16" bestFit="1" customWidth="1"/>
    <col min="70" max="70" width="5.26171875" style="16" bestFit="1" customWidth="1"/>
    <col min="71" max="71" width="4.578125" style="16" bestFit="1" customWidth="1"/>
    <col min="72" max="72" width="5.26171875" style="16" bestFit="1" customWidth="1"/>
    <col min="73" max="74" width="4.26171875" style="16" bestFit="1" customWidth="1"/>
    <col min="75" max="75" width="5.26171875" style="16" bestFit="1" customWidth="1"/>
    <col min="76" max="76" width="4.26171875" style="16" bestFit="1" customWidth="1"/>
    <col min="77" max="79" width="5.26171875" style="16" bestFit="1" customWidth="1"/>
    <col min="80" max="80" width="6.15625" style="16" bestFit="1" customWidth="1"/>
    <col min="81" max="81" width="4.26171875" style="16" bestFit="1" customWidth="1"/>
    <col min="82" max="82" width="5.26171875" style="16" bestFit="1" customWidth="1"/>
    <col min="83" max="83" width="6.15625" style="16" bestFit="1" customWidth="1"/>
    <col min="84" max="84" width="4.26171875" style="16" bestFit="1" customWidth="1"/>
    <col min="85" max="85" width="5.26171875" style="16" bestFit="1" customWidth="1"/>
    <col min="86" max="87" width="4.26171875" style="16" bestFit="1" customWidth="1"/>
    <col min="88" max="88" width="5.26171875" style="16" bestFit="1" customWidth="1"/>
    <col min="89" max="91" width="4.26171875" style="16" bestFit="1" customWidth="1"/>
    <col min="92" max="92" width="8.15625" style="16" bestFit="1" customWidth="1"/>
    <col min="93" max="93" width="4.26171875" style="16" bestFit="1" customWidth="1"/>
    <col min="94" max="94" width="5.26171875" style="16" bestFit="1" customWidth="1"/>
    <col min="95" max="95" width="4.26171875" style="16" bestFit="1" customWidth="1"/>
    <col min="96" max="98" width="5.26171875" style="16" bestFit="1" customWidth="1"/>
    <col min="99" max="100" width="4.26171875" style="16" bestFit="1" customWidth="1"/>
    <col min="101" max="102" width="5.26171875" style="16" bestFit="1" customWidth="1"/>
    <col min="103" max="104" width="4.26171875" style="16" bestFit="1" customWidth="1"/>
    <col min="105" max="105" width="7" style="16" customWidth="1"/>
    <col min="106" max="106" width="4.26171875" style="16" bestFit="1" customWidth="1"/>
    <col min="107" max="107" width="5" style="16" bestFit="1" customWidth="1"/>
    <col min="108" max="108" width="5.26171875" style="16" bestFit="1" customWidth="1"/>
    <col min="109" max="109" width="4.26171875" style="16" bestFit="1" customWidth="1"/>
    <col min="110" max="110" width="7.41796875" style="16" bestFit="1" customWidth="1"/>
    <col min="111" max="112" width="5.26171875" style="16" bestFit="1" customWidth="1"/>
    <col min="113" max="115" width="4.26171875" style="16" bestFit="1" customWidth="1"/>
    <col min="116" max="116" width="8.15625" style="16" bestFit="1" customWidth="1"/>
    <col min="117" max="117" width="4.578125" style="16" bestFit="1" customWidth="1"/>
    <col min="118" max="118" width="4.26171875" style="16" bestFit="1" customWidth="1"/>
    <col min="119" max="119" width="10.578125" style="16" bestFit="1" customWidth="1"/>
    <col min="120" max="121" width="5.26171875" style="16" bestFit="1" customWidth="1"/>
    <col min="122" max="122" width="6.26171875" style="16" bestFit="1" customWidth="1"/>
    <col min="123" max="123" width="10" style="16" bestFit="1" customWidth="1"/>
    <col min="124" max="16384" width="4.15625" style="16"/>
  </cols>
  <sheetData>
    <row r="3" spans="1:123" s="14" customFormat="1" x14ac:dyDescent="0.55000000000000004">
      <c r="B3" s="14" t="s">
        <v>1254</v>
      </c>
      <c r="G3" s="14" t="s">
        <v>1253</v>
      </c>
      <c r="H3" s="14" t="s">
        <v>91</v>
      </c>
      <c r="BS3" s="14" t="s">
        <v>99</v>
      </c>
      <c r="BT3" s="14" t="s">
        <v>1252</v>
      </c>
      <c r="CB3" s="14" t="s">
        <v>96</v>
      </c>
      <c r="DC3" s="14" t="s">
        <v>95</v>
      </c>
      <c r="DD3" s="14" t="s">
        <v>102</v>
      </c>
      <c r="DF3" s="14" t="s">
        <v>116</v>
      </c>
      <c r="DH3" s="14" t="s">
        <v>90</v>
      </c>
      <c r="DI3" s="14" t="s">
        <v>1251</v>
      </c>
      <c r="DL3" s="14" t="s">
        <v>1250</v>
      </c>
      <c r="DM3" s="14" t="s">
        <v>104</v>
      </c>
      <c r="DO3" s="14" t="s">
        <v>106</v>
      </c>
      <c r="DS3" s="14" t="s">
        <v>1249</v>
      </c>
    </row>
    <row r="4" spans="1:123" s="15" customFormat="1" x14ac:dyDescent="0.55000000000000004">
      <c r="A4" s="14"/>
    </row>
    <row r="5" spans="1:123" s="15" customFormat="1" ht="184.8" x14ac:dyDescent="0.55000000000000004">
      <c r="A5" s="14" t="s">
        <v>200</v>
      </c>
      <c r="B5" s="15" t="s">
        <v>98</v>
      </c>
      <c r="C5" s="15" t="s">
        <v>187</v>
      </c>
      <c r="D5" s="15" t="s">
        <v>168</v>
      </c>
      <c r="E5" s="15" t="s">
        <v>182</v>
      </c>
      <c r="F5" s="15" t="s">
        <v>177</v>
      </c>
      <c r="G5" s="15" t="s">
        <v>79</v>
      </c>
      <c r="H5" s="15" t="s">
        <v>165</v>
      </c>
      <c r="I5" s="15" t="s">
        <v>151</v>
      </c>
      <c r="J5" s="15" t="s">
        <v>91</v>
      </c>
      <c r="K5" s="15" t="s">
        <v>81</v>
      </c>
      <c r="L5" s="15" t="s">
        <v>128</v>
      </c>
      <c r="M5" s="15" t="s">
        <v>158</v>
      </c>
      <c r="N5" s="15" t="s">
        <v>109</v>
      </c>
      <c r="O5" s="15" t="s">
        <v>111</v>
      </c>
      <c r="P5" s="15" t="s">
        <v>179</v>
      </c>
      <c r="Q5" s="15" t="s">
        <v>73</v>
      </c>
      <c r="R5" s="15" t="s">
        <v>135</v>
      </c>
      <c r="S5" s="15" t="s">
        <v>143</v>
      </c>
      <c r="T5" s="15" t="s">
        <v>88</v>
      </c>
      <c r="U5" s="15" t="s">
        <v>149</v>
      </c>
      <c r="V5" s="15" t="s">
        <v>170</v>
      </c>
      <c r="W5" s="15" t="s">
        <v>172</v>
      </c>
      <c r="X5" s="15" t="s">
        <v>178</v>
      </c>
      <c r="Y5" s="15" t="s">
        <v>142</v>
      </c>
      <c r="Z5" s="15" t="s">
        <v>186</v>
      </c>
      <c r="AA5" s="15" t="s">
        <v>126</v>
      </c>
      <c r="AB5" s="15" t="s">
        <v>89</v>
      </c>
      <c r="AC5" s="15" t="s">
        <v>72</v>
      </c>
      <c r="AD5" s="15" t="s">
        <v>101</v>
      </c>
      <c r="AE5" s="15" t="s">
        <v>133</v>
      </c>
      <c r="AF5" s="15" t="s">
        <v>141</v>
      </c>
      <c r="AG5" s="15" t="s">
        <v>107</v>
      </c>
      <c r="AH5" s="15" t="s">
        <v>96</v>
      </c>
      <c r="AI5" s="15" t="s">
        <v>153</v>
      </c>
      <c r="AJ5" s="15" t="s">
        <v>155</v>
      </c>
      <c r="AK5" s="15" t="s">
        <v>157</v>
      </c>
      <c r="AL5" s="15" t="s">
        <v>159</v>
      </c>
      <c r="AM5" s="15" t="s">
        <v>161</v>
      </c>
      <c r="AN5" s="15" t="s">
        <v>93</v>
      </c>
      <c r="AO5" s="15" t="s">
        <v>189</v>
      </c>
      <c r="AP5" s="15" t="s">
        <v>82</v>
      </c>
      <c r="AQ5" s="15" t="s">
        <v>185</v>
      </c>
      <c r="AR5" s="15" t="s">
        <v>188</v>
      </c>
      <c r="AS5" s="15" t="s">
        <v>150</v>
      </c>
      <c r="AT5" s="15" t="s">
        <v>90</v>
      </c>
      <c r="AU5" s="15" t="s">
        <v>110</v>
      </c>
      <c r="AV5" s="15" t="s">
        <v>130</v>
      </c>
      <c r="AW5" s="15" t="s">
        <v>156</v>
      </c>
      <c r="AX5" s="15" t="s">
        <v>74</v>
      </c>
      <c r="AY5" s="15" t="s">
        <v>76</v>
      </c>
      <c r="AZ5" s="15" t="s">
        <v>162</v>
      </c>
      <c r="BA5" s="15" t="s">
        <v>164</v>
      </c>
      <c r="BB5" s="15" t="s">
        <v>166</v>
      </c>
      <c r="BC5" s="15" t="s">
        <v>136</v>
      </c>
      <c r="BD5" s="15" t="s">
        <v>77</v>
      </c>
      <c r="BE5" s="15" t="s">
        <v>122</v>
      </c>
      <c r="BF5" s="15" t="s">
        <v>174</v>
      </c>
      <c r="BG5" s="15" t="s">
        <v>176</v>
      </c>
      <c r="BH5" s="15" t="s">
        <v>97</v>
      </c>
      <c r="BI5" s="15" t="s">
        <v>80</v>
      </c>
      <c r="BJ5" s="15" t="s">
        <v>87</v>
      </c>
      <c r="BK5" s="15" t="s">
        <v>92</v>
      </c>
      <c r="BL5" s="15" t="s">
        <v>184</v>
      </c>
      <c r="BM5" s="15" t="s">
        <v>146</v>
      </c>
      <c r="BN5" s="15" t="s">
        <v>100</v>
      </c>
      <c r="BO5" s="15" t="s">
        <v>169</v>
      </c>
      <c r="BP5" s="15" t="s">
        <v>163</v>
      </c>
      <c r="BQ5" s="15" t="s">
        <v>86</v>
      </c>
      <c r="BR5" s="15" t="s">
        <v>99</v>
      </c>
      <c r="BS5" s="15" t="s">
        <v>85</v>
      </c>
      <c r="BT5" s="15" t="s">
        <v>125</v>
      </c>
      <c r="BU5" s="15" t="s">
        <v>129</v>
      </c>
      <c r="BV5" s="15" t="s">
        <v>131</v>
      </c>
      <c r="BW5" s="15" t="s">
        <v>103</v>
      </c>
      <c r="BX5" s="15" t="s">
        <v>105</v>
      </c>
      <c r="BY5" s="15" t="s">
        <v>145</v>
      </c>
      <c r="BZ5" s="15" t="s">
        <v>144</v>
      </c>
      <c r="CA5" s="15" t="s">
        <v>115</v>
      </c>
      <c r="CB5" s="15" t="s">
        <v>112</v>
      </c>
      <c r="CC5" s="15" t="s">
        <v>191</v>
      </c>
      <c r="CD5" s="15" t="s">
        <v>147</v>
      </c>
      <c r="CE5" s="15" t="s">
        <v>123</v>
      </c>
      <c r="CF5" s="15" t="s">
        <v>173</v>
      </c>
      <c r="CG5" s="15" t="s">
        <v>113</v>
      </c>
      <c r="CH5" s="15" t="s">
        <v>117</v>
      </c>
      <c r="CI5" s="15" t="s">
        <v>139</v>
      </c>
      <c r="CJ5" s="15" t="s">
        <v>75</v>
      </c>
      <c r="CK5" s="15" t="s">
        <v>193</v>
      </c>
      <c r="CL5" s="15" t="s">
        <v>194</v>
      </c>
      <c r="CM5" s="15" t="s">
        <v>192</v>
      </c>
      <c r="CN5" s="15" t="s">
        <v>171</v>
      </c>
      <c r="CO5" s="15" t="s">
        <v>190</v>
      </c>
      <c r="CP5" s="15" t="s">
        <v>183</v>
      </c>
      <c r="CQ5" s="15" t="s">
        <v>148</v>
      </c>
      <c r="CR5" s="15" t="s">
        <v>152</v>
      </c>
      <c r="CS5" s="15" t="s">
        <v>154</v>
      </c>
      <c r="CT5" s="15" t="s">
        <v>118</v>
      </c>
      <c r="CU5" s="15" t="s">
        <v>132</v>
      </c>
      <c r="CV5" s="15" t="s">
        <v>160</v>
      </c>
      <c r="CW5" s="15" t="s">
        <v>134</v>
      </c>
      <c r="CX5" s="15" t="s">
        <v>120</v>
      </c>
      <c r="CY5" s="15" t="s">
        <v>140</v>
      </c>
      <c r="CZ5" s="15" t="s">
        <v>114</v>
      </c>
      <c r="DA5" s="15" t="s">
        <v>181</v>
      </c>
      <c r="DB5" s="15" t="s">
        <v>95</v>
      </c>
      <c r="DC5" s="15" t="s">
        <v>119</v>
      </c>
      <c r="DD5" s="15" t="s">
        <v>102</v>
      </c>
      <c r="DE5" s="15" t="s">
        <v>124</v>
      </c>
      <c r="DF5" s="15" t="s">
        <v>121</v>
      </c>
      <c r="DG5" s="15" t="s">
        <v>116</v>
      </c>
      <c r="DH5" s="15" t="s">
        <v>180</v>
      </c>
      <c r="DI5" s="15" t="s">
        <v>108</v>
      </c>
      <c r="DJ5" s="15" t="s">
        <v>167</v>
      </c>
      <c r="DK5" s="15" t="s">
        <v>138</v>
      </c>
      <c r="DL5" s="15" t="s">
        <v>127</v>
      </c>
      <c r="DM5" s="15" t="s">
        <v>104</v>
      </c>
      <c r="DN5" s="15" t="s">
        <v>94</v>
      </c>
      <c r="DO5" s="15" t="s">
        <v>137</v>
      </c>
      <c r="DP5" s="15" t="s">
        <v>175</v>
      </c>
      <c r="DQ5" s="15" t="s">
        <v>78</v>
      </c>
      <c r="DR5" s="15" t="s">
        <v>106</v>
      </c>
    </row>
    <row r="6" spans="1:123" s="17" customFormat="1" x14ac:dyDescent="0.55000000000000004">
      <c r="A6" s="16" t="s">
        <v>1248</v>
      </c>
      <c r="B6" s="17" cm="1">
        <f t="array" ref="B6:DS6">'Scored Data Type '!C18:DT18</f>
        <v>0</v>
      </c>
      <c r="C6" s="17">
        <v>0</v>
      </c>
      <c r="D6" s="17">
        <v>0</v>
      </c>
      <c r="E6" s="17">
        <v>0</v>
      </c>
      <c r="F6" s="17">
        <v>0</v>
      </c>
      <c r="G6" s="17">
        <v>55.555555555555543</v>
      </c>
      <c r="H6" s="17">
        <v>0</v>
      </c>
      <c r="I6" s="17">
        <v>0</v>
      </c>
      <c r="J6" s="17">
        <v>0</v>
      </c>
      <c r="K6" s="17">
        <v>0</v>
      </c>
      <c r="L6" s="17">
        <v>0</v>
      </c>
      <c r="M6" s="17">
        <v>59.523809523809526</v>
      </c>
      <c r="N6" s="17">
        <v>0</v>
      </c>
      <c r="O6" s="17">
        <v>0</v>
      </c>
      <c r="P6" s="17">
        <v>59.523809523809526</v>
      </c>
      <c r="Q6" s="17">
        <v>0</v>
      </c>
      <c r="R6" s="17">
        <v>0</v>
      </c>
      <c r="S6" s="17">
        <v>59.523809523809526</v>
      </c>
      <c r="T6" s="17">
        <v>59.523809523809526</v>
      </c>
      <c r="U6" s="17">
        <v>0</v>
      </c>
      <c r="V6" s="17">
        <v>0</v>
      </c>
      <c r="W6" s="17">
        <v>0</v>
      </c>
      <c r="X6" s="17">
        <v>0</v>
      </c>
      <c r="Y6" s="17">
        <v>0</v>
      </c>
      <c r="Z6" s="17">
        <v>0</v>
      </c>
      <c r="AA6" s="17">
        <v>59.523809523809526</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59.523809523809526</v>
      </c>
      <c r="AY6" s="17">
        <v>59.523809523809526</v>
      </c>
      <c r="AZ6" s="17">
        <v>59.523809523809526</v>
      </c>
      <c r="BA6" s="17">
        <v>0</v>
      </c>
      <c r="BB6" s="17">
        <v>0</v>
      </c>
      <c r="BC6" s="17">
        <v>0</v>
      </c>
      <c r="BD6" s="17">
        <v>0</v>
      </c>
      <c r="BE6" s="17">
        <v>59.523809523809526</v>
      </c>
      <c r="BF6" s="17">
        <v>0</v>
      </c>
      <c r="BG6" s="17">
        <v>0</v>
      </c>
      <c r="BH6" s="17">
        <v>119.04761904761905</v>
      </c>
      <c r="BI6" s="17">
        <v>0</v>
      </c>
      <c r="BJ6" s="17">
        <v>0</v>
      </c>
      <c r="BK6" s="17">
        <v>0</v>
      </c>
      <c r="BL6" s="17">
        <v>0</v>
      </c>
      <c r="BM6" s="17">
        <v>0</v>
      </c>
      <c r="BN6" s="17">
        <v>0</v>
      </c>
      <c r="BO6" s="17">
        <v>0</v>
      </c>
      <c r="BP6" s="17">
        <v>0</v>
      </c>
      <c r="BQ6" s="17">
        <v>234.12698412698413</v>
      </c>
      <c r="BR6" s="17">
        <v>0</v>
      </c>
      <c r="BS6" s="17">
        <v>0</v>
      </c>
      <c r="BT6" s="17">
        <v>0</v>
      </c>
      <c r="BU6" s="17">
        <v>0</v>
      </c>
      <c r="BV6" s="17">
        <v>55.555555555555543</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1000.0000000000001</v>
      </c>
    </row>
    <row r="7" spans="1:123" s="17" customFormat="1" x14ac:dyDescent="0.55000000000000004">
      <c r="A7" s="16" t="s">
        <v>1247</v>
      </c>
      <c r="B7" s="17" cm="1">
        <f t="array" ref="B7:DS7">'Scored DL Task'!C20:DT20</f>
        <v>0</v>
      </c>
      <c r="C7" s="17">
        <v>0</v>
      </c>
      <c r="D7" s="17">
        <v>0</v>
      </c>
      <c r="E7" s="17">
        <v>0</v>
      </c>
      <c r="F7" s="17">
        <v>0</v>
      </c>
      <c r="G7" s="17">
        <v>55.555555555555543</v>
      </c>
      <c r="H7" s="17">
        <v>55.555555555555543</v>
      </c>
      <c r="I7" s="17">
        <v>0</v>
      </c>
      <c r="J7" s="17">
        <v>222.22222222222217</v>
      </c>
      <c r="K7" s="17">
        <v>55.555555555555543</v>
      </c>
      <c r="L7" s="17">
        <v>0</v>
      </c>
      <c r="M7" s="17">
        <v>0</v>
      </c>
      <c r="N7" s="17">
        <v>0</v>
      </c>
      <c r="O7" s="17">
        <v>83.333333333333314</v>
      </c>
      <c r="P7" s="17">
        <v>83.333333333333314</v>
      </c>
      <c r="Q7" s="17">
        <v>0</v>
      </c>
      <c r="R7" s="17">
        <v>0</v>
      </c>
      <c r="S7" s="17">
        <v>83.333333333333314</v>
      </c>
      <c r="T7" s="17">
        <v>166.66666666666663</v>
      </c>
      <c r="U7" s="17">
        <v>0</v>
      </c>
      <c r="V7" s="17">
        <v>83.333333333333314</v>
      </c>
      <c r="W7" s="17">
        <v>0</v>
      </c>
      <c r="X7" s="17">
        <v>55.555555555555543</v>
      </c>
      <c r="Y7" s="17">
        <v>0</v>
      </c>
      <c r="Z7" s="17">
        <v>0</v>
      </c>
      <c r="AA7" s="17">
        <v>83.333333333333314</v>
      </c>
      <c r="AB7" s="17">
        <v>416.66666666666669</v>
      </c>
      <c r="AC7" s="17">
        <v>83.333333333333314</v>
      </c>
      <c r="AD7" s="17">
        <v>55.555555555555543</v>
      </c>
      <c r="AE7" s="17">
        <v>0</v>
      </c>
      <c r="AF7" s="17">
        <v>55.555555555555543</v>
      </c>
      <c r="AG7" s="17">
        <v>0</v>
      </c>
      <c r="AH7" s="17">
        <v>55.555555555555543</v>
      </c>
      <c r="AI7" s="17">
        <v>0</v>
      </c>
      <c r="AJ7" s="17">
        <v>0</v>
      </c>
      <c r="AK7" s="17">
        <v>0</v>
      </c>
      <c r="AL7" s="17">
        <v>0</v>
      </c>
      <c r="AM7" s="17">
        <v>0</v>
      </c>
      <c r="AN7" s="17">
        <v>166.66666666666663</v>
      </c>
      <c r="AO7" s="17">
        <v>0</v>
      </c>
      <c r="AP7" s="17">
        <v>0</v>
      </c>
      <c r="AQ7" s="17">
        <v>55.555555555555543</v>
      </c>
      <c r="AR7" s="17">
        <v>0</v>
      </c>
      <c r="AS7" s="17">
        <v>0</v>
      </c>
      <c r="AT7" s="17">
        <v>166.66666666666663</v>
      </c>
      <c r="AU7" s="17">
        <v>83.333333333333314</v>
      </c>
      <c r="AV7" s="17">
        <v>0</v>
      </c>
      <c r="AW7" s="17">
        <v>83.333333333333314</v>
      </c>
      <c r="AX7" s="17">
        <v>0</v>
      </c>
      <c r="AY7" s="17">
        <v>222.22222222222217</v>
      </c>
      <c r="AZ7" s="17">
        <v>0</v>
      </c>
      <c r="BA7" s="17">
        <v>0</v>
      </c>
      <c r="BB7" s="17">
        <v>55.555555555555543</v>
      </c>
      <c r="BC7" s="17">
        <v>0</v>
      </c>
      <c r="BD7" s="17">
        <v>0</v>
      </c>
      <c r="BE7" s="17">
        <v>83.333333333333329</v>
      </c>
      <c r="BF7" s="17">
        <v>0</v>
      </c>
      <c r="BG7" s="17">
        <v>55.555555555555543</v>
      </c>
      <c r="BH7" s="17">
        <v>166.66666666666663</v>
      </c>
      <c r="BI7" s="17">
        <v>0</v>
      </c>
      <c r="BJ7" s="17">
        <v>55.555555555555543</v>
      </c>
      <c r="BK7" s="17">
        <v>111.11111111111109</v>
      </c>
      <c r="BL7" s="17">
        <v>55.555555555555543</v>
      </c>
      <c r="BM7" s="17">
        <v>55.555555555555543</v>
      </c>
      <c r="BN7" s="17">
        <v>55.555555555555543</v>
      </c>
      <c r="BO7" s="17">
        <v>0</v>
      </c>
      <c r="BP7" s="17">
        <v>0</v>
      </c>
      <c r="BQ7" s="17">
        <v>500</v>
      </c>
      <c r="BR7" s="17">
        <v>0</v>
      </c>
      <c r="BS7" s="17">
        <v>194.4444444444444</v>
      </c>
      <c r="BT7" s="17">
        <v>0</v>
      </c>
      <c r="BU7" s="17">
        <v>0</v>
      </c>
      <c r="BV7" s="17">
        <v>55.555555555555543</v>
      </c>
      <c r="BW7" s="17">
        <v>111.11111111111109</v>
      </c>
      <c r="BX7" s="17">
        <v>0</v>
      </c>
      <c r="BY7" s="17">
        <v>55.555555555555543</v>
      </c>
      <c r="BZ7" s="17">
        <v>55.555555555555543</v>
      </c>
      <c r="CA7" s="17">
        <v>55.555555555555543</v>
      </c>
      <c r="CB7" s="17">
        <v>0</v>
      </c>
      <c r="CC7" s="17">
        <v>0</v>
      </c>
      <c r="CD7" s="17">
        <v>0</v>
      </c>
      <c r="CE7" s="17">
        <v>0</v>
      </c>
      <c r="CF7" s="17">
        <v>0</v>
      </c>
      <c r="CG7" s="17">
        <v>83.333333333333329</v>
      </c>
      <c r="CH7" s="17">
        <v>0</v>
      </c>
      <c r="CI7" s="17">
        <v>0</v>
      </c>
      <c r="CJ7" s="17">
        <v>0</v>
      </c>
      <c r="CK7" s="17">
        <v>83.333333333333314</v>
      </c>
      <c r="CL7" s="17">
        <v>0</v>
      </c>
      <c r="CM7" s="17">
        <v>0</v>
      </c>
      <c r="CN7" s="17">
        <v>83.333333333333314</v>
      </c>
      <c r="CO7" s="17">
        <v>83.333333333333314</v>
      </c>
      <c r="CP7" s="17">
        <v>55.555555555555543</v>
      </c>
      <c r="CQ7" s="17">
        <v>83.333333333333314</v>
      </c>
      <c r="CR7" s="17">
        <v>0</v>
      </c>
      <c r="CS7" s="17">
        <v>0</v>
      </c>
      <c r="CT7" s="17">
        <v>0</v>
      </c>
      <c r="CU7" s="17">
        <v>0</v>
      </c>
      <c r="CV7" s="17">
        <v>0</v>
      </c>
      <c r="CW7" s="17">
        <v>0</v>
      </c>
      <c r="CX7" s="17">
        <v>55.555555555555543</v>
      </c>
      <c r="CY7" s="17">
        <v>0</v>
      </c>
      <c r="CZ7" s="17">
        <v>0</v>
      </c>
      <c r="DA7" s="17">
        <v>0</v>
      </c>
      <c r="DB7" s="17">
        <v>0</v>
      </c>
      <c r="DC7" s="17">
        <v>55.555555555555543</v>
      </c>
      <c r="DD7" s="17">
        <v>0</v>
      </c>
      <c r="DE7" s="17">
        <v>83.333333333333314</v>
      </c>
      <c r="DF7" s="17">
        <v>0</v>
      </c>
      <c r="DG7" s="17">
        <v>0</v>
      </c>
      <c r="DH7" s="17">
        <v>0</v>
      </c>
      <c r="DI7" s="17">
        <v>0</v>
      </c>
      <c r="DJ7" s="17">
        <v>0</v>
      </c>
      <c r="DK7" s="17">
        <v>0</v>
      </c>
      <c r="DL7" s="17">
        <v>0</v>
      </c>
      <c r="DM7" s="17">
        <v>0</v>
      </c>
      <c r="DN7" s="17">
        <v>83.333333333333314</v>
      </c>
      <c r="DO7" s="17">
        <v>83.333333333333329</v>
      </c>
      <c r="DP7" s="17">
        <v>0</v>
      </c>
      <c r="DQ7" s="17">
        <v>0</v>
      </c>
      <c r="DR7" s="17">
        <v>0</v>
      </c>
      <c r="DS7" s="17">
        <v>0</v>
      </c>
    </row>
    <row r="8" spans="1:123" s="18" customFormat="1" x14ac:dyDescent="0.55000000000000004">
      <c r="A8" s="18" t="str">
        <f>_xlfn.XLOOKUP(Interface!$C$4,Choices!$B$3:$B$30,Choices!$C$3:$C$30)</f>
        <v>Urban Activity</v>
      </c>
      <c r="B8" s="18" cm="1">
        <f t="array" ref="B8:DR8">_xlfn.XLOOKUP(A8,Quality!A14:A18,Quality!B14:DR18)</f>
        <v>0</v>
      </c>
      <c r="C8" s="18">
        <v>0</v>
      </c>
      <c r="D8" s="18">
        <v>0</v>
      </c>
      <c r="E8" s="18">
        <v>0</v>
      </c>
      <c r="F8" s="18">
        <v>0</v>
      </c>
      <c r="G8" s="18">
        <v>1</v>
      </c>
      <c r="H8" s="18">
        <v>0</v>
      </c>
      <c r="I8" s="18">
        <v>0</v>
      </c>
      <c r="J8" s="18">
        <v>0</v>
      </c>
      <c r="K8" s="18">
        <v>0</v>
      </c>
      <c r="L8" s="18">
        <v>0</v>
      </c>
      <c r="M8" s="18">
        <v>0</v>
      </c>
      <c r="N8" s="18">
        <v>0</v>
      </c>
      <c r="O8" s="18">
        <v>0</v>
      </c>
      <c r="P8" s="18">
        <v>1</v>
      </c>
      <c r="Q8" s="18">
        <v>0</v>
      </c>
      <c r="R8" s="18">
        <v>0</v>
      </c>
      <c r="S8" s="18">
        <v>1</v>
      </c>
      <c r="T8" s="18">
        <v>1</v>
      </c>
      <c r="U8" s="18">
        <v>0</v>
      </c>
      <c r="V8" s="18">
        <v>0</v>
      </c>
      <c r="W8" s="18">
        <v>0</v>
      </c>
      <c r="X8" s="18">
        <v>0</v>
      </c>
      <c r="Y8" s="18">
        <v>0</v>
      </c>
      <c r="Z8" s="18">
        <v>0</v>
      </c>
      <c r="AA8" s="18">
        <v>1</v>
      </c>
      <c r="AB8" s="18">
        <v>1</v>
      </c>
      <c r="AC8" s="18">
        <v>0</v>
      </c>
      <c r="AD8" s="18">
        <v>0</v>
      </c>
      <c r="AE8" s="18">
        <v>0</v>
      </c>
      <c r="AF8" s="18">
        <v>0</v>
      </c>
      <c r="AG8" s="18">
        <v>0</v>
      </c>
      <c r="AH8" s="18">
        <v>0</v>
      </c>
      <c r="AI8" s="18">
        <v>0</v>
      </c>
      <c r="AJ8" s="18">
        <v>0</v>
      </c>
      <c r="AK8" s="18">
        <v>0</v>
      </c>
      <c r="AL8" s="18">
        <v>0</v>
      </c>
      <c r="AM8" s="18">
        <v>0</v>
      </c>
      <c r="AN8" s="18">
        <v>0</v>
      </c>
      <c r="AO8" s="18">
        <v>0</v>
      </c>
      <c r="AP8" s="18">
        <v>0</v>
      </c>
      <c r="AQ8" s="18">
        <v>0</v>
      </c>
      <c r="AR8" s="18">
        <v>0</v>
      </c>
      <c r="AS8" s="18">
        <v>0</v>
      </c>
      <c r="AT8" s="18">
        <v>1</v>
      </c>
      <c r="AU8" s="18">
        <v>0</v>
      </c>
      <c r="AV8" s="18">
        <v>0</v>
      </c>
      <c r="AW8" s="18">
        <v>0</v>
      </c>
      <c r="AX8" s="18">
        <v>0</v>
      </c>
      <c r="AY8" s="18">
        <v>1</v>
      </c>
      <c r="AZ8" s="18">
        <v>1</v>
      </c>
      <c r="BA8" s="18">
        <v>0</v>
      </c>
      <c r="BB8" s="18">
        <v>0</v>
      </c>
      <c r="BC8" s="18">
        <v>0</v>
      </c>
      <c r="BD8" s="18">
        <v>0</v>
      </c>
      <c r="BE8" s="18">
        <v>1</v>
      </c>
      <c r="BF8" s="18">
        <v>0</v>
      </c>
      <c r="BG8" s="18">
        <v>0</v>
      </c>
      <c r="BH8" s="18">
        <v>1</v>
      </c>
      <c r="BI8" s="18">
        <v>0</v>
      </c>
      <c r="BJ8" s="18">
        <v>0</v>
      </c>
      <c r="BK8" s="18">
        <v>0</v>
      </c>
      <c r="BL8" s="18">
        <v>0</v>
      </c>
      <c r="BM8" s="18">
        <v>0</v>
      </c>
      <c r="BN8" s="18">
        <v>0</v>
      </c>
      <c r="BO8" s="18">
        <v>0</v>
      </c>
      <c r="BP8" s="18">
        <v>0</v>
      </c>
      <c r="BQ8" s="18">
        <v>1</v>
      </c>
      <c r="BR8" s="18">
        <v>0</v>
      </c>
      <c r="BS8" s="18">
        <v>0</v>
      </c>
      <c r="BT8" s="18">
        <v>0</v>
      </c>
      <c r="BU8" s="18">
        <v>0</v>
      </c>
      <c r="BV8" s="18">
        <v>1</v>
      </c>
      <c r="BW8" s="18">
        <v>0</v>
      </c>
      <c r="BX8" s="18">
        <v>0</v>
      </c>
      <c r="BY8" s="18">
        <v>0</v>
      </c>
      <c r="BZ8" s="18">
        <v>0</v>
      </c>
      <c r="CA8" s="18">
        <v>0</v>
      </c>
      <c r="CB8" s="18">
        <v>0</v>
      </c>
      <c r="CC8" s="18">
        <v>0</v>
      </c>
      <c r="CD8" s="18">
        <v>0</v>
      </c>
      <c r="CE8" s="18">
        <v>0</v>
      </c>
      <c r="CF8" s="18">
        <v>0</v>
      </c>
      <c r="CG8" s="18">
        <v>0</v>
      </c>
      <c r="CH8" s="18">
        <v>0</v>
      </c>
      <c r="CI8" s="18">
        <v>1</v>
      </c>
      <c r="CJ8" s="18">
        <v>0</v>
      </c>
      <c r="CK8" s="18">
        <v>0</v>
      </c>
      <c r="CL8" s="18">
        <v>0</v>
      </c>
      <c r="CM8" s="18">
        <v>0</v>
      </c>
      <c r="CN8" s="18">
        <v>1</v>
      </c>
      <c r="CO8" s="18">
        <v>0</v>
      </c>
      <c r="CP8" s="18">
        <v>0</v>
      </c>
      <c r="CQ8" s="18">
        <v>0</v>
      </c>
      <c r="CR8" s="18">
        <v>0</v>
      </c>
      <c r="CS8" s="18">
        <v>0</v>
      </c>
      <c r="CT8" s="18">
        <v>0</v>
      </c>
      <c r="CU8" s="18">
        <v>0</v>
      </c>
      <c r="CV8" s="18">
        <v>0</v>
      </c>
      <c r="CW8" s="18">
        <v>0</v>
      </c>
      <c r="CX8" s="18">
        <v>0</v>
      </c>
      <c r="CY8" s="18">
        <v>0</v>
      </c>
      <c r="CZ8" s="18">
        <v>0</v>
      </c>
      <c r="DA8" s="18">
        <v>0</v>
      </c>
      <c r="DB8" s="18">
        <v>0</v>
      </c>
      <c r="DC8" s="18">
        <v>0</v>
      </c>
      <c r="DD8" s="18">
        <v>0</v>
      </c>
      <c r="DE8" s="18">
        <v>0</v>
      </c>
      <c r="DF8" s="18">
        <v>0</v>
      </c>
      <c r="DG8" s="18">
        <v>0</v>
      </c>
      <c r="DH8" s="18">
        <v>0</v>
      </c>
      <c r="DI8" s="18">
        <v>0</v>
      </c>
      <c r="DJ8" s="18">
        <v>0</v>
      </c>
      <c r="DK8" s="18">
        <v>0</v>
      </c>
      <c r="DL8" s="18">
        <v>1</v>
      </c>
      <c r="DM8" s="18">
        <v>0</v>
      </c>
      <c r="DN8" s="18">
        <v>0</v>
      </c>
      <c r="DO8" s="18">
        <v>0</v>
      </c>
      <c r="DP8" s="18">
        <v>0</v>
      </c>
      <c r="DQ8" s="18">
        <v>0</v>
      </c>
      <c r="DR8" s="18">
        <v>0</v>
      </c>
    </row>
    <row r="9" spans="1:123" x14ac:dyDescent="0.55000000000000004">
      <c r="A9" s="16" t="s">
        <v>1246</v>
      </c>
      <c r="B9" s="16">
        <f>_xlfn.MAXIFS('Fit Factor'!$F$4:$F$230, 'Fit Factor'!$B$4:$B$230, B5)</f>
        <v>0</v>
      </c>
      <c r="C9" s="16">
        <f>_xlfn.MAXIFS('Fit Factor'!$F$4:$F$230, 'Fit Factor'!$B$4:$B$230, C5)</f>
        <v>0</v>
      </c>
      <c r="D9" s="16">
        <f>_xlfn.MAXIFS('Fit Factor'!$F$4:$F$230, 'Fit Factor'!$B$4:$B$230, D5)</f>
        <v>0</v>
      </c>
      <c r="E9" s="16">
        <f>_xlfn.MAXIFS('Fit Factor'!$F$4:$F$230, 'Fit Factor'!$B$4:$B$230, E5)</f>
        <v>0</v>
      </c>
      <c r="F9" s="16">
        <f>_xlfn.MAXIFS('Fit Factor'!$F$4:$F$230, 'Fit Factor'!$B$4:$B$230, F5)</f>
        <v>0</v>
      </c>
      <c r="G9" s="16">
        <f>_xlfn.MAXIFS('Fit Factor'!$F$4:$F$230, 'Fit Factor'!$B$4:$B$230, G5)</f>
        <v>0</v>
      </c>
      <c r="H9" s="16">
        <f>_xlfn.MAXIFS('Fit Factor'!$F$4:$F$230, 'Fit Factor'!$B$4:$B$230, H5)</f>
        <v>0</v>
      </c>
      <c r="I9" s="16">
        <f>_xlfn.MAXIFS('Fit Factor'!$F$4:$F$230, 'Fit Factor'!$B$4:$B$230, I5)</f>
        <v>0</v>
      </c>
      <c r="J9" s="16">
        <f>_xlfn.MAXIFS('Fit Factor'!$F$4:$F$230, 'Fit Factor'!$B$4:$B$230, J5)</f>
        <v>0</v>
      </c>
      <c r="K9" s="16">
        <f>_xlfn.MAXIFS('Fit Factor'!$F$4:$F$230, 'Fit Factor'!$B$4:$B$230, K5)</f>
        <v>0</v>
      </c>
      <c r="L9" s="16">
        <f>_xlfn.MAXIFS('Fit Factor'!$F$4:$F$230, 'Fit Factor'!$B$4:$B$230, L5)</f>
        <v>0</v>
      </c>
      <c r="M9" s="16">
        <f>_xlfn.MAXIFS('Fit Factor'!$F$4:$F$230, 'Fit Factor'!$B$4:$B$230, M5)</f>
        <v>0</v>
      </c>
      <c r="N9" s="16">
        <f>_xlfn.MAXIFS('Fit Factor'!$F$4:$F$230, 'Fit Factor'!$B$4:$B$230, N5)</f>
        <v>0</v>
      </c>
      <c r="O9" s="16">
        <f>_xlfn.MAXIFS('Fit Factor'!$F$4:$F$230, 'Fit Factor'!$B$4:$B$230, O5)</f>
        <v>0</v>
      </c>
      <c r="P9" s="16">
        <f>_xlfn.MAXIFS('Fit Factor'!$F$4:$F$230, 'Fit Factor'!$B$4:$B$230, P5)</f>
        <v>0.5</v>
      </c>
      <c r="Q9" s="16">
        <f>_xlfn.MAXIFS('Fit Factor'!$F$4:$F$230, 'Fit Factor'!$B$4:$B$230, Q5)</f>
        <v>0</v>
      </c>
      <c r="R9" s="16">
        <f>_xlfn.MAXIFS('Fit Factor'!$F$4:$F$230, 'Fit Factor'!$B$4:$B$230, R5)</f>
        <v>0</v>
      </c>
      <c r="S9" s="16">
        <f>_xlfn.MAXIFS('Fit Factor'!$F$4:$F$230, 'Fit Factor'!$B$4:$B$230, S5)</f>
        <v>0</v>
      </c>
      <c r="T9" s="16">
        <f>_xlfn.MAXIFS('Fit Factor'!$F$4:$F$230, 'Fit Factor'!$B$4:$B$230, T5)</f>
        <v>0</v>
      </c>
      <c r="U9" s="16">
        <f>_xlfn.MAXIFS('Fit Factor'!$F$4:$F$230, 'Fit Factor'!$B$4:$B$230, U5)</f>
        <v>0</v>
      </c>
      <c r="V9" s="16">
        <f>_xlfn.MAXIFS('Fit Factor'!$F$4:$F$230, 'Fit Factor'!$B$4:$B$230, V5)</f>
        <v>0</v>
      </c>
      <c r="W9" s="16">
        <f>_xlfn.MAXIFS('Fit Factor'!$F$4:$F$230, 'Fit Factor'!$B$4:$B$230, W5)</f>
        <v>0</v>
      </c>
      <c r="X9" s="16">
        <f>_xlfn.MAXIFS('Fit Factor'!$F$4:$F$230, 'Fit Factor'!$B$4:$B$230, X5)</f>
        <v>0</v>
      </c>
      <c r="Y9" s="16">
        <f>_xlfn.MAXIFS('Fit Factor'!$F$4:$F$230, 'Fit Factor'!$B$4:$B$230, Y5)</f>
        <v>0</v>
      </c>
      <c r="Z9" s="16">
        <f>_xlfn.MAXIFS('Fit Factor'!$F$4:$F$230, 'Fit Factor'!$B$4:$B$230, Z5)</f>
        <v>0</v>
      </c>
      <c r="AA9" s="16">
        <f>_xlfn.MAXIFS('Fit Factor'!$F$4:$F$230, 'Fit Factor'!$B$4:$B$230, AA5)</f>
        <v>0.5</v>
      </c>
      <c r="AB9" s="16">
        <f>_xlfn.MAXIFS('Fit Factor'!$F$4:$F$230, 'Fit Factor'!$B$4:$B$230, AB5)</f>
        <v>0</v>
      </c>
      <c r="AC9" s="16">
        <f>_xlfn.MAXIFS('Fit Factor'!$F$4:$F$230, 'Fit Factor'!$B$4:$B$230, AC5)</f>
        <v>0</v>
      </c>
      <c r="AD9" s="16">
        <f>_xlfn.MAXIFS('Fit Factor'!$F$4:$F$230, 'Fit Factor'!$B$4:$B$230, AD5)</f>
        <v>0</v>
      </c>
      <c r="AE9" s="16">
        <f>_xlfn.MAXIFS('Fit Factor'!$F$4:$F$230, 'Fit Factor'!$B$4:$B$230, AE5)</f>
        <v>0</v>
      </c>
      <c r="AF9" s="16">
        <f>_xlfn.MAXIFS('Fit Factor'!$F$4:$F$230, 'Fit Factor'!$B$4:$B$230, AF5)</f>
        <v>0</v>
      </c>
      <c r="AG9" s="16">
        <f>_xlfn.MAXIFS('Fit Factor'!$F$4:$F$230, 'Fit Factor'!$B$4:$B$230, AG5)</f>
        <v>0</v>
      </c>
      <c r="AH9" s="16">
        <f>_xlfn.MAXIFS('Fit Factor'!$F$4:$F$230, 'Fit Factor'!$B$4:$B$230, AH5)</f>
        <v>0</v>
      </c>
      <c r="AI9" s="16">
        <f>_xlfn.MAXIFS('Fit Factor'!$F$4:$F$230, 'Fit Factor'!$B$4:$B$230, AI5)</f>
        <v>0</v>
      </c>
      <c r="AJ9" s="16">
        <f>_xlfn.MAXIFS('Fit Factor'!$F$4:$F$230, 'Fit Factor'!$B$4:$B$230, AJ5)</f>
        <v>0</v>
      </c>
      <c r="AK9" s="16">
        <f>_xlfn.MAXIFS('Fit Factor'!$F$4:$F$230, 'Fit Factor'!$B$4:$B$230, AK5)</f>
        <v>0</v>
      </c>
      <c r="AL9" s="16">
        <f>_xlfn.MAXIFS('Fit Factor'!$F$4:$F$230, 'Fit Factor'!$B$4:$B$230, AL5)</f>
        <v>0</v>
      </c>
      <c r="AM9" s="16">
        <f>_xlfn.MAXIFS('Fit Factor'!$F$4:$F$230, 'Fit Factor'!$B$4:$B$230, AM5)</f>
        <v>0</v>
      </c>
      <c r="AN9" s="16">
        <f>_xlfn.MAXIFS('Fit Factor'!$F$4:$F$230, 'Fit Factor'!$B$4:$B$230, AN5)</f>
        <v>0</v>
      </c>
      <c r="AO9" s="16">
        <f>_xlfn.MAXIFS('Fit Factor'!$F$4:$F$230, 'Fit Factor'!$B$4:$B$230, AO5)</f>
        <v>0</v>
      </c>
      <c r="AP9" s="16">
        <f>_xlfn.MAXIFS('Fit Factor'!$F$4:$F$230, 'Fit Factor'!$B$4:$B$230, AP5)</f>
        <v>0</v>
      </c>
      <c r="AQ9" s="16">
        <f>_xlfn.MAXIFS('Fit Factor'!$F$4:$F$230, 'Fit Factor'!$B$4:$B$230, AQ5)</f>
        <v>0</v>
      </c>
      <c r="AR9" s="16">
        <f>_xlfn.MAXIFS('Fit Factor'!$F$4:$F$230, 'Fit Factor'!$B$4:$B$230, AR5)</f>
        <v>0</v>
      </c>
      <c r="AS9" s="16">
        <f>_xlfn.MAXIFS('Fit Factor'!$F$4:$F$230, 'Fit Factor'!$B$4:$B$230, AS5)</f>
        <v>0</v>
      </c>
      <c r="AT9" s="16">
        <f>_xlfn.MAXIFS('Fit Factor'!$F$4:$F$230, 'Fit Factor'!$B$4:$B$230, AT5)</f>
        <v>0</v>
      </c>
      <c r="AU9" s="16">
        <f>_xlfn.MAXIFS('Fit Factor'!$F$4:$F$230, 'Fit Factor'!$B$4:$B$230, AU5)</f>
        <v>0</v>
      </c>
      <c r="AV9" s="16">
        <f>_xlfn.MAXIFS('Fit Factor'!$F$4:$F$230, 'Fit Factor'!$B$4:$B$230, AV5)</f>
        <v>0</v>
      </c>
      <c r="AW9" s="16">
        <f>_xlfn.MAXIFS('Fit Factor'!$F$4:$F$230, 'Fit Factor'!$B$4:$B$230, AW5)</f>
        <v>0</v>
      </c>
      <c r="AX9" s="16">
        <f>_xlfn.MAXIFS('Fit Factor'!$F$4:$F$230, 'Fit Factor'!$B$4:$B$230, AX5)</f>
        <v>0</v>
      </c>
      <c r="AY9" s="16">
        <f>_xlfn.MAXIFS('Fit Factor'!$F$4:$F$230, 'Fit Factor'!$B$4:$B$230, AY5)</f>
        <v>0</v>
      </c>
      <c r="AZ9" s="16">
        <f>_xlfn.MAXIFS('Fit Factor'!$F$4:$F$230, 'Fit Factor'!$B$4:$B$230, AZ5)</f>
        <v>0</v>
      </c>
      <c r="BA9" s="16">
        <f>_xlfn.MAXIFS('Fit Factor'!$F$4:$F$230, 'Fit Factor'!$B$4:$B$230, BA5)</f>
        <v>0</v>
      </c>
      <c r="BB9" s="16">
        <f>_xlfn.MAXIFS('Fit Factor'!$F$4:$F$230, 'Fit Factor'!$B$4:$B$230, BB5)</f>
        <v>0</v>
      </c>
      <c r="BC9" s="16">
        <f>_xlfn.MAXIFS('Fit Factor'!$F$4:$F$230, 'Fit Factor'!$B$4:$B$230, BC5)</f>
        <v>0</v>
      </c>
      <c r="BD9" s="16">
        <f>_xlfn.MAXIFS('Fit Factor'!$F$4:$F$230, 'Fit Factor'!$B$4:$B$230, BD5)</f>
        <v>0</v>
      </c>
      <c r="BE9" s="16">
        <f>_xlfn.MAXIFS('Fit Factor'!$F$4:$F$230, 'Fit Factor'!$B$4:$B$230, BE5)</f>
        <v>1</v>
      </c>
      <c r="BF9" s="16">
        <f>_xlfn.MAXIFS('Fit Factor'!$F$4:$F$230, 'Fit Factor'!$B$4:$B$230, BF5)</f>
        <v>0</v>
      </c>
      <c r="BG9" s="16">
        <f>_xlfn.MAXIFS('Fit Factor'!$F$4:$F$230, 'Fit Factor'!$B$4:$B$230, BG5)</f>
        <v>0</v>
      </c>
      <c r="BH9" s="16">
        <f>_xlfn.MAXIFS('Fit Factor'!$F$4:$F$230, 'Fit Factor'!$B$4:$B$230, BH5)</f>
        <v>0</v>
      </c>
      <c r="BI9" s="16">
        <f>_xlfn.MAXIFS('Fit Factor'!$F$4:$F$230, 'Fit Factor'!$B$4:$B$230, BI5)</f>
        <v>0</v>
      </c>
      <c r="BJ9" s="16">
        <f>_xlfn.MAXIFS('Fit Factor'!$F$4:$F$230, 'Fit Factor'!$B$4:$B$230, BJ5)</f>
        <v>0</v>
      </c>
      <c r="BK9" s="16">
        <f>_xlfn.MAXIFS('Fit Factor'!$F$4:$F$230, 'Fit Factor'!$B$4:$B$230, BK5)</f>
        <v>0</v>
      </c>
      <c r="BL9" s="16">
        <f>_xlfn.MAXIFS('Fit Factor'!$F$4:$F$230, 'Fit Factor'!$B$4:$B$230, BL5)</f>
        <v>0</v>
      </c>
      <c r="BM9" s="16">
        <f>_xlfn.MAXIFS('Fit Factor'!$F$4:$F$230, 'Fit Factor'!$B$4:$B$230, BM5)</f>
        <v>0</v>
      </c>
      <c r="BN9" s="16">
        <f>_xlfn.MAXIFS('Fit Factor'!$F$4:$F$230, 'Fit Factor'!$B$4:$B$230, BN5)</f>
        <v>0</v>
      </c>
      <c r="BO9" s="16">
        <f>_xlfn.MAXIFS('Fit Factor'!$F$4:$F$230, 'Fit Factor'!$B$4:$B$230, BO5)</f>
        <v>0</v>
      </c>
      <c r="BP9" s="16">
        <f>_xlfn.MAXIFS('Fit Factor'!$F$4:$F$230, 'Fit Factor'!$B$4:$B$230, BP5)</f>
        <v>0</v>
      </c>
      <c r="BQ9" s="16">
        <f>_xlfn.MAXIFS('Fit Factor'!$F$4:$F$230, 'Fit Factor'!$B$4:$B$230, BQ5)</f>
        <v>1</v>
      </c>
      <c r="BR9" s="16">
        <f>_xlfn.MAXIFS('Fit Factor'!$F$4:$F$230, 'Fit Factor'!$B$4:$B$230, BR5)</f>
        <v>0</v>
      </c>
      <c r="BS9" s="16">
        <f>_xlfn.MAXIFS('Fit Factor'!$F$4:$F$230, 'Fit Factor'!$B$4:$B$230, BS5)</f>
        <v>0</v>
      </c>
      <c r="BT9" s="16">
        <f>_xlfn.MAXIFS('Fit Factor'!$F$4:$F$230, 'Fit Factor'!$B$4:$B$230, BT5)</f>
        <v>0</v>
      </c>
      <c r="BU9" s="16">
        <f>_xlfn.MAXIFS('Fit Factor'!$F$4:$F$230, 'Fit Factor'!$B$4:$B$230, BU5)</f>
        <v>0</v>
      </c>
      <c r="BV9" s="16">
        <f>_xlfn.MAXIFS('Fit Factor'!$F$4:$F$230, 'Fit Factor'!$B$4:$B$230, BV5)</f>
        <v>0.1</v>
      </c>
      <c r="BW9" s="16">
        <f>_xlfn.MAXIFS('Fit Factor'!$F$4:$F$230, 'Fit Factor'!$B$4:$B$230, BW5)</f>
        <v>0</v>
      </c>
      <c r="BX9" s="16">
        <f>_xlfn.MAXIFS('Fit Factor'!$F$4:$F$230, 'Fit Factor'!$B$4:$B$230, BX5)</f>
        <v>0</v>
      </c>
      <c r="BY9" s="16">
        <f>_xlfn.MAXIFS('Fit Factor'!$F$4:$F$230, 'Fit Factor'!$B$4:$B$230, BY5)</f>
        <v>0</v>
      </c>
      <c r="BZ9" s="16">
        <f>_xlfn.MAXIFS('Fit Factor'!$F$4:$F$230, 'Fit Factor'!$B$4:$B$230, BZ5)</f>
        <v>0</v>
      </c>
      <c r="CA9" s="16">
        <f>_xlfn.MAXIFS('Fit Factor'!$F$4:$F$230, 'Fit Factor'!$B$4:$B$230, CA5)</f>
        <v>0</v>
      </c>
      <c r="CB9" s="16">
        <f>_xlfn.MAXIFS('Fit Factor'!$F$4:$F$230, 'Fit Factor'!$B$4:$B$230, CB5)</f>
        <v>0</v>
      </c>
      <c r="CC9" s="16">
        <f>_xlfn.MAXIFS('Fit Factor'!$F$4:$F$230, 'Fit Factor'!$B$4:$B$230, CC5)</f>
        <v>0</v>
      </c>
      <c r="CD9" s="16">
        <f>_xlfn.MAXIFS('Fit Factor'!$F$4:$F$230, 'Fit Factor'!$B$4:$B$230, CD5)</f>
        <v>0</v>
      </c>
      <c r="CE9" s="16">
        <f>_xlfn.MAXIFS('Fit Factor'!$F$4:$F$230, 'Fit Factor'!$B$4:$B$230, CE5)</f>
        <v>0</v>
      </c>
      <c r="CF9" s="16">
        <f>_xlfn.MAXIFS('Fit Factor'!$F$4:$F$230, 'Fit Factor'!$B$4:$B$230, CF5)</f>
        <v>0</v>
      </c>
      <c r="CG9" s="16">
        <f>_xlfn.MAXIFS('Fit Factor'!$F$4:$F$230, 'Fit Factor'!$B$4:$B$230, CG5)</f>
        <v>0</v>
      </c>
      <c r="CH9" s="16">
        <f>_xlfn.MAXIFS('Fit Factor'!$F$4:$F$230, 'Fit Factor'!$B$4:$B$230, CH5)</f>
        <v>0</v>
      </c>
      <c r="CI9" s="16">
        <f>_xlfn.MAXIFS('Fit Factor'!$F$4:$F$230, 'Fit Factor'!$B$4:$B$230, CI5)</f>
        <v>0</v>
      </c>
      <c r="CJ9" s="16">
        <f>_xlfn.MAXIFS('Fit Factor'!$F$4:$F$230, 'Fit Factor'!$B$4:$B$230, CJ5)</f>
        <v>0</v>
      </c>
      <c r="CK9" s="16">
        <f>_xlfn.MAXIFS('Fit Factor'!$F$4:$F$230, 'Fit Factor'!$B$4:$B$230, CK5)</f>
        <v>0</v>
      </c>
      <c r="CL9" s="16">
        <f>_xlfn.MAXIFS('Fit Factor'!$F$4:$F$230, 'Fit Factor'!$B$4:$B$230, CL5)</f>
        <v>0</v>
      </c>
      <c r="CM9" s="16">
        <f>_xlfn.MAXIFS('Fit Factor'!$F$4:$F$230, 'Fit Factor'!$B$4:$B$230, CM5)</f>
        <v>0</v>
      </c>
      <c r="CN9" s="16">
        <f>_xlfn.MAXIFS('Fit Factor'!$F$4:$F$230, 'Fit Factor'!$B$4:$B$230, CN5)</f>
        <v>0</v>
      </c>
      <c r="CO9" s="16">
        <f>_xlfn.MAXIFS('Fit Factor'!$F$4:$F$230, 'Fit Factor'!$B$4:$B$230, CO5)</f>
        <v>0</v>
      </c>
      <c r="CP9" s="16">
        <f>_xlfn.MAXIFS('Fit Factor'!$F$4:$F$230, 'Fit Factor'!$B$4:$B$230, CP5)</f>
        <v>0</v>
      </c>
      <c r="CQ9" s="16">
        <f>_xlfn.MAXIFS('Fit Factor'!$F$4:$F$230, 'Fit Factor'!$B$4:$B$230, CQ5)</f>
        <v>0</v>
      </c>
      <c r="CR9" s="16">
        <f>_xlfn.MAXIFS('Fit Factor'!$F$4:$F$230, 'Fit Factor'!$B$4:$B$230, CR5)</f>
        <v>0</v>
      </c>
      <c r="CS9" s="16">
        <f>_xlfn.MAXIFS('Fit Factor'!$F$4:$F$230, 'Fit Factor'!$B$4:$B$230, CS5)</f>
        <v>0</v>
      </c>
      <c r="CT9" s="16">
        <f>_xlfn.MAXIFS('Fit Factor'!$F$4:$F$230, 'Fit Factor'!$B$4:$B$230, CT5)</f>
        <v>0</v>
      </c>
      <c r="CU9" s="16">
        <f>_xlfn.MAXIFS('Fit Factor'!$F$4:$F$230, 'Fit Factor'!$B$4:$B$230, CU5)</f>
        <v>0</v>
      </c>
      <c r="CV9" s="16">
        <f>_xlfn.MAXIFS('Fit Factor'!$F$4:$F$230, 'Fit Factor'!$B$4:$B$230, CV5)</f>
        <v>0</v>
      </c>
      <c r="CW9" s="16">
        <f>_xlfn.MAXIFS('Fit Factor'!$F$4:$F$230, 'Fit Factor'!$B$4:$B$230, CW5)</f>
        <v>0</v>
      </c>
      <c r="CX9" s="16">
        <f>_xlfn.MAXIFS('Fit Factor'!$F$4:$F$230, 'Fit Factor'!$B$4:$B$230, CX5)</f>
        <v>0</v>
      </c>
      <c r="CY9" s="16">
        <f>_xlfn.MAXIFS('Fit Factor'!$F$4:$F$230, 'Fit Factor'!$B$4:$B$230, CY5)</f>
        <v>0</v>
      </c>
      <c r="CZ9" s="16">
        <f>_xlfn.MAXIFS('Fit Factor'!$F$4:$F$230, 'Fit Factor'!$B$4:$B$230, CZ5)</f>
        <v>0</v>
      </c>
      <c r="DA9" s="16">
        <f>_xlfn.MAXIFS('Fit Factor'!$F$4:$F$230, 'Fit Factor'!$B$4:$B$230, DA5)</f>
        <v>0</v>
      </c>
      <c r="DB9" s="16">
        <f>_xlfn.MAXIFS('Fit Factor'!$F$4:$F$230, 'Fit Factor'!$B$4:$B$230, DB5)</f>
        <v>0</v>
      </c>
      <c r="DC9" s="16">
        <f>_xlfn.MAXIFS('Fit Factor'!$F$4:$F$230, 'Fit Factor'!$B$4:$B$230, DC5)</f>
        <v>0</v>
      </c>
      <c r="DD9" s="16">
        <f>_xlfn.MAXIFS('Fit Factor'!$F$4:$F$230, 'Fit Factor'!$B$4:$B$230, DD5)</f>
        <v>0</v>
      </c>
      <c r="DE9" s="16">
        <f>_xlfn.MAXIFS('Fit Factor'!$F$4:$F$230, 'Fit Factor'!$B$4:$B$230, DE5)</f>
        <v>0</v>
      </c>
      <c r="DF9" s="16">
        <f>_xlfn.MAXIFS('Fit Factor'!$F$4:$F$230, 'Fit Factor'!$B$4:$B$230, DF5)</f>
        <v>0</v>
      </c>
      <c r="DG9" s="16">
        <f>_xlfn.MAXIFS('Fit Factor'!$F$4:$F$230, 'Fit Factor'!$B$4:$B$230, DG5)</f>
        <v>0</v>
      </c>
      <c r="DH9" s="16">
        <f>_xlfn.MAXIFS('Fit Factor'!$F$4:$F$230, 'Fit Factor'!$B$4:$B$230, DH5)</f>
        <v>0</v>
      </c>
      <c r="DI9" s="16">
        <f>_xlfn.MAXIFS('Fit Factor'!$F$4:$F$230, 'Fit Factor'!$B$4:$B$230, DI5)</f>
        <v>0</v>
      </c>
      <c r="DJ9" s="16">
        <f>_xlfn.MAXIFS('Fit Factor'!$F$4:$F$230, 'Fit Factor'!$B$4:$B$230, DJ5)</f>
        <v>0</v>
      </c>
      <c r="DK9" s="16">
        <f>_xlfn.MAXIFS('Fit Factor'!$F$4:$F$230, 'Fit Factor'!$B$4:$B$230, DK5)</f>
        <v>0</v>
      </c>
      <c r="DL9" s="16">
        <f>_xlfn.MAXIFS('Fit Factor'!$F$4:$F$230, 'Fit Factor'!$B$4:$B$230, DL5)</f>
        <v>0</v>
      </c>
      <c r="DM9" s="16">
        <f>_xlfn.MAXIFS('Fit Factor'!$F$4:$F$230, 'Fit Factor'!$B$4:$B$230, DM5)</f>
        <v>0</v>
      </c>
      <c r="DN9" s="16">
        <f>_xlfn.MAXIFS('Fit Factor'!$F$4:$F$230, 'Fit Factor'!$B$4:$B$230, DN5)</f>
        <v>0</v>
      </c>
      <c r="DO9" s="16">
        <f>_xlfn.MAXIFS('Fit Factor'!$F$4:$F$230, 'Fit Factor'!$B$4:$B$230, DO5)</f>
        <v>0</v>
      </c>
      <c r="DP9" s="16">
        <f>_xlfn.MAXIFS('Fit Factor'!$F$4:$F$230, 'Fit Factor'!$B$4:$B$230, DP5)</f>
        <v>0</v>
      </c>
      <c r="DQ9" s="16">
        <f>_xlfn.MAXIFS('Fit Factor'!$F$4:$F$230, 'Fit Factor'!$B$4:$B$230, DQ5)</f>
        <v>0</v>
      </c>
      <c r="DR9" s="16">
        <f>_xlfn.MAXIFS('Fit Factor'!$F$4:$F$230, 'Fit Factor'!$B$4:$B$230, DR5)</f>
        <v>0</v>
      </c>
    </row>
    <row r="10" spans="1:123" s="17" customFormat="1" x14ac:dyDescent="0.55000000000000004">
      <c r="A10" s="19" t="s">
        <v>1245</v>
      </c>
      <c r="B10" s="17">
        <f>B9*((B6*'Main Criterion'!$B$5)+(B7*'Main Criterion'!$C$5))</f>
        <v>0</v>
      </c>
      <c r="C10" s="17">
        <f>C9*((C6*'Main Criterion'!$B$5)+(C7*'Main Criterion'!$C$5))</f>
        <v>0</v>
      </c>
      <c r="D10" s="17">
        <f>D9*((D6*'Main Criterion'!$B$5)+(D7*'Main Criterion'!$C$5))</f>
        <v>0</v>
      </c>
      <c r="E10" s="17">
        <f>E9*((E6*'Main Criterion'!$B$5)+(E7*'Main Criterion'!$C$5))</f>
        <v>0</v>
      </c>
      <c r="F10" s="17">
        <f>F9*((F6*'Main Criterion'!$B$5)+(F7*'Main Criterion'!$C$5))</f>
        <v>0</v>
      </c>
      <c r="G10" s="17">
        <f>G9*((G6*'Main Criterion'!$B$5)+(G7*'Main Criterion'!$C$5))</f>
        <v>0</v>
      </c>
      <c r="H10" s="17">
        <f>H9*((H6*'Main Criterion'!$B$5)+(H7*'Main Criterion'!$C$5))</f>
        <v>0</v>
      </c>
      <c r="I10" s="17">
        <f>I9*((I6*'Main Criterion'!$B$5)+(I7*'Main Criterion'!$C$5))</f>
        <v>0</v>
      </c>
      <c r="J10" s="17">
        <f>J9*((J6*'Main Criterion'!$B$5)+(J7*'Main Criterion'!$C$5))</f>
        <v>0</v>
      </c>
      <c r="K10" s="17">
        <f>K9*((K6*'Main Criterion'!$B$5)+(K7*'Main Criterion'!$C$5))</f>
        <v>0</v>
      </c>
      <c r="L10" s="17">
        <f>L9*((L6*'Main Criterion'!$B$5)+(L7*'Main Criterion'!$C$5))</f>
        <v>0</v>
      </c>
      <c r="M10" s="17">
        <f>M9*((M6*'Main Criterion'!$B$5)+(M7*'Main Criterion'!$C$5))</f>
        <v>0</v>
      </c>
      <c r="N10" s="17">
        <f>N9*((N6*'Main Criterion'!$B$5)+(N7*'Main Criterion'!$C$5))</f>
        <v>0</v>
      </c>
      <c r="O10" s="17">
        <f>O9*((O6*'Main Criterion'!$B$5)+(O7*'Main Criterion'!$C$5))</f>
        <v>0</v>
      </c>
      <c r="P10" s="17">
        <f>P9*((P6*'Main Criterion'!$B$5)+(P7*'Main Criterion'!$C$5))</f>
        <v>3571.4285714285711</v>
      </c>
      <c r="Q10" s="17">
        <f>Q9*((Q6*'Main Criterion'!$B$5)+(Q7*'Main Criterion'!$C$5))</f>
        <v>0</v>
      </c>
      <c r="R10" s="17">
        <f>R9*((R6*'Main Criterion'!$B$5)+(R7*'Main Criterion'!$C$5))</f>
        <v>0</v>
      </c>
      <c r="S10" s="17">
        <f>S9*((S6*'Main Criterion'!$B$5)+(S7*'Main Criterion'!$C$5))</f>
        <v>0</v>
      </c>
      <c r="T10" s="17">
        <f>T9*((T6*'Main Criterion'!$B$5)+(T7*'Main Criterion'!$C$5))</f>
        <v>0</v>
      </c>
      <c r="U10" s="17">
        <f>U9*((U6*'Main Criterion'!$B$5)+(U7*'Main Criterion'!$C$5))</f>
        <v>0</v>
      </c>
      <c r="V10" s="17">
        <f>V9*((V6*'Main Criterion'!$B$5)+(V7*'Main Criterion'!$C$5))</f>
        <v>0</v>
      </c>
      <c r="W10" s="17">
        <f>W9*((W6*'Main Criterion'!$B$5)+(W7*'Main Criterion'!$C$5))</f>
        <v>0</v>
      </c>
      <c r="X10" s="17">
        <f>X9*((X6*'Main Criterion'!$B$5)+(X7*'Main Criterion'!$C$5))</f>
        <v>0</v>
      </c>
      <c r="Y10" s="17">
        <f>Y9*((Y6*'Main Criterion'!$B$5)+(Y7*'Main Criterion'!$C$5))</f>
        <v>0</v>
      </c>
      <c r="Z10" s="17">
        <f>Z9*((Z6*'Main Criterion'!$B$5)+(Z7*'Main Criterion'!$C$5))</f>
        <v>0</v>
      </c>
      <c r="AA10" s="17">
        <f>AA9*((AA6*'Main Criterion'!$B$5)+(AA7*'Main Criterion'!$C$5))</f>
        <v>3571.4285714285711</v>
      </c>
      <c r="AB10" s="17">
        <f>AB9*((AB6*'Main Criterion'!$B$5)+(AB7*'Main Criterion'!$C$5))</f>
        <v>0</v>
      </c>
      <c r="AC10" s="17">
        <f>AC9*((AC6*'Main Criterion'!$B$5)+(AC7*'Main Criterion'!$C$5))</f>
        <v>0</v>
      </c>
      <c r="AD10" s="17">
        <f>AD9*((AD6*'Main Criterion'!$B$5)+(AD7*'Main Criterion'!$C$5))</f>
        <v>0</v>
      </c>
      <c r="AE10" s="17">
        <f>AE9*((AE6*'Main Criterion'!$B$5)+(AE7*'Main Criterion'!$C$5))</f>
        <v>0</v>
      </c>
      <c r="AF10" s="17">
        <f>AF9*((AF6*'Main Criterion'!$B$5)+(AF7*'Main Criterion'!$C$5))</f>
        <v>0</v>
      </c>
      <c r="AG10" s="17">
        <f>AG9*((AG6*'Main Criterion'!$B$5)+(AG7*'Main Criterion'!$C$5))</f>
        <v>0</v>
      </c>
      <c r="AH10" s="17">
        <f>AH9*((AH6*'Main Criterion'!$B$5)+(AH7*'Main Criterion'!$C$5))</f>
        <v>0</v>
      </c>
      <c r="AI10" s="17">
        <f>AI9*((AI6*'Main Criterion'!$B$5)+(AI7*'Main Criterion'!$C$5))</f>
        <v>0</v>
      </c>
      <c r="AJ10" s="17">
        <f>AJ9*((AJ6*'Main Criterion'!$B$5)+(AJ7*'Main Criterion'!$C$5))</f>
        <v>0</v>
      </c>
      <c r="AK10" s="17">
        <f>AK9*((AK6*'Main Criterion'!$B$5)+(AK7*'Main Criterion'!$C$5))</f>
        <v>0</v>
      </c>
      <c r="AL10" s="17">
        <f>AL9*((AL6*'Main Criterion'!$B$5)+(AL7*'Main Criterion'!$C$5))</f>
        <v>0</v>
      </c>
      <c r="AM10" s="17">
        <f>AM9*((AM6*'Main Criterion'!$B$5)+(AM7*'Main Criterion'!$C$5))</f>
        <v>0</v>
      </c>
      <c r="AN10" s="17">
        <f>AN9*((AN6*'Main Criterion'!$B$5)+(AN7*'Main Criterion'!$C$5))</f>
        <v>0</v>
      </c>
      <c r="AO10" s="17">
        <f>AO9*((AO6*'Main Criterion'!$B$5)+(AO7*'Main Criterion'!$C$5))</f>
        <v>0</v>
      </c>
      <c r="AP10" s="17">
        <f>AP9*((AP6*'Main Criterion'!$B$5)+(AP7*'Main Criterion'!$C$5))</f>
        <v>0</v>
      </c>
      <c r="AQ10" s="17">
        <f>AQ9*((AQ6*'Main Criterion'!$B$5)+(AQ7*'Main Criterion'!$C$5))</f>
        <v>0</v>
      </c>
      <c r="AR10" s="17">
        <f>AR9*((AR6*'Main Criterion'!$B$5)+(AR7*'Main Criterion'!$C$5))</f>
        <v>0</v>
      </c>
      <c r="AS10" s="17">
        <f>AS9*((AS6*'Main Criterion'!$B$5)+(AS7*'Main Criterion'!$C$5))</f>
        <v>0</v>
      </c>
      <c r="AT10" s="17">
        <f>AT9*((AT6*'Main Criterion'!$B$5)+(AT7*'Main Criterion'!$C$5))</f>
        <v>0</v>
      </c>
      <c r="AU10" s="17">
        <f>AU9*((AU6*'Main Criterion'!$B$5)+(AU7*'Main Criterion'!$C$5))</f>
        <v>0</v>
      </c>
      <c r="AV10" s="17">
        <f>AV9*((AV6*'Main Criterion'!$B$5)+(AV7*'Main Criterion'!$C$5))</f>
        <v>0</v>
      </c>
      <c r="AW10" s="17">
        <f>AW9*((AW6*'Main Criterion'!$B$5)+(AW7*'Main Criterion'!$C$5))</f>
        <v>0</v>
      </c>
      <c r="AX10" s="17">
        <f>AX9*((AX6*'Main Criterion'!$B$5)+(AX7*'Main Criterion'!$C$5))</f>
        <v>0</v>
      </c>
      <c r="AY10" s="17">
        <f>AY9*((AY6*'Main Criterion'!$B$5)+(AY7*'Main Criterion'!$C$5))</f>
        <v>0</v>
      </c>
      <c r="AZ10" s="17">
        <f>AZ9*((AZ6*'Main Criterion'!$B$5)+(AZ7*'Main Criterion'!$C$5))</f>
        <v>0</v>
      </c>
      <c r="BA10" s="17">
        <f>BA9*((BA6*'Main Criterion'!$B$5)+(BA7*'Main Criterion'!$C$5))</f>
        <v>0</v>
      </c>
      <c r="BB10" s="17">
        <f>BB9*((BB6*'Main Criterion'!$B$5)+(BB7*'Main Criterion'!$C$5))</f>
        <v>0</v>
      </c>
      <c r="BC10" s="17">
        <f>BC9*((BC6*'Main Criterion'!$B$5)+(BC7*'Main Criterion'!$C$5))</f>
        <v>0</v>
      </c>
      <c r="BD10" s="17">
        <f>BD9*((BD6*'Main Criterion'!$B$5)+(BD7*'Main Criterion'!$C$5))</f>
        <v>0</v>
      </c>
      <c r="BE10" s="17">
        <f>BE9*((BE6*'Main Criterion'!$B$5)+(BE7*'Main Criterion'!$C$5))</f>
        <v>7142.8571428571422</v>
      </c>
      <c r="BF10" s="17">
        <f>BF9*((BF6*'Main Criterion'!$B$5)+(BF7*'Main Criterion'!$C$5))</f>
        <v>0</v>
      </c>
      <c r="BG10" s="17">
        <f>BG9*((BG6*'Main Criterion'!$B$5)+(BG7*'Main Criterion'!$C$5))</f>
        <v>0</v>
      </c>
      <c r="BH10" s="17">
        <f>BH9*((BH6*'Main Criterion'!$B$5)+(BH7*'Main Criterion'!$C$5))</f>
        <v>0</v>
      </c>
      <c r="BI10" s="17">
        <f>BI9*((BI6*'Main Criterion'!$B$5)+(BI7*'Main Criterion'!$C$5))</f>
        <v>0</v>
      </c>
      <c r="BJ10" s="17">
        <f>BJ9*((BJ6*'Main Criterion'!$B$5)+(BJ7*'Main Criterion'!$C$5))</f>
        <v>0</v>
      </c>
      <c r="BK10" s="17">
        <f>BK9*((BK6*'Main Criterion'!$B$5)+(BK7*'Main Criterion'!$C$5))</f>
        <v>0</v>
      </c>
      <c r="BL10" s="17">
        <f>BL9*((BL6*'Main Criterion'!$B$5)+(BL7*'Main Criterion'!$C$5))</f>
        <v>0</v>
      </c>
      <c r="BM10" s="17">
        <f>BM9*((BM6*'Main Criterion'!$B$5)+(BM7*'Main Criterion'!$C$5))</f>
        <v>0</v>
      </c>
      <c r="BN10" s="17">
        <f>BN9*((BN6*'Main Criterion'!$B$5)+(BN7*'Main Criterion'!$C$5))</f>
        <v>0</v>
      </c>
      <c r="BO10" s="17">
        <f>BO9*((BO6*'Main Criterion'!$B$5)+(BO7*'Main Criterion'!$C$5))</f>
        <v>0</v>
      </c>
      <c r="BP10" s="17">
        <f>BP9*((BP6*'Main Criterion'!$B$5)+(BP7*'Main Criterion'!$C$5))</f>
        <v>0</v>
      </c>
      <c r="BQ10" s="17">
        <f>BQ9*((BQ6*'Main Criterion'!$B$5)+(BQ7*'Main Criterion'!$C$5))</f>
        <v>36706.349206349209</v>
      </c>
      <c r="BR10" s="17">
        <f>BR9*((BR6*'Main Criterion'!$B$5)+(BR7*'Main Criterion'!$C$5))</f>
        <v>0</v>
      </c>
      <c r="BS10" s="17">
        <f>BS9*((BS6*'Main Criterion'!$B$5)+(BS7*'Main Criterion'!$C$5))</f>
        <v>0</v>
      </c>
      <c r="BT10" s="17">
        <f>BT9*((BT6*'Main Criterion'!$B$5)+(BT7*'Main Criterion'!$C$5))</f>
        <v>0</v>
      </c>
      <c r="BU10" s="17">
        <f>BU9*((BU6*'Main Criterion'!$B$5)+(BU7*'Main Criterion'!$C$5))</f>
        <v>0</v>
      </c>
      <c r="BV10" s="17">
        <f>BV9*((BV6*'Main Criterion'!$B$5)+(BV7*'Main Criterion'!$C$5))</f>
        <v>555.55555555555554</v>
      </c>
      <c r="BW10" s="17">
        <f>BW9*((BW6*'Main Criterion'!$B$5)+(BW7*'Main Criterion'!$C$5))</f>
        <v>0</v>
      </c>
      <c r="BX10" s="17">
        <f>BX9*((BX6*'Main Criterion'!$B$5)+(BX7*'Main Criterion'!$C$5))</f>
        <v>0</v>
      </c>
      <c r="BY10" s="17">
        <f>BY9*((BY6*'Main Criterion'!$B$5)+(BY7*'Main Criterion'!$C$5))</f>
        <v>0</v>
      </c>
      <c r="BZ10" s="17">
        <f>BZ9*((BZ6*'Main Criterion'!$B$5)+(BZ7*'Main Criterion'!$C$5))</f>
        <v>0</v>
      </c>
      <c r="CA10" s="17">
        <f>CA9*((CA6*'Main Criterion'!$B$5)+(CA7*'Main Criterion'!$C$5))</f>
        <v>0</v>
      </c>
      <c r="CB10" s="17">
        <f>CB9*((CB6*'Main Criterion'!$B$5)+(CB7*'Main Criterion'!$C$5))</f>
        <v>0</v>
      </c>
      <c r="CC10" s="17">
        <f>CC9*((CC6*'Main Criterion'!$B$5)+(CC7*'Main Criterion'!$C$5))</f>
        <v>0</v>
      </c>
      <c r="CD10" s="17">
        <f>CD9*((CD6*'Main Criterion'!$B$5)+(CD7*'Main Criterion'!$C$5))</f>
        <v>0</v>
      </c>
      <c r="CE10" s="17">
        <f>CE9*((CE6*'Main Criterion'!$B$5)+(CE7*'Main Criterion'!$C$5))</f>
        <v>0</v>
      </c>
      <c r="CF10" s="17">
        <f>CF9*((CF6*'Main Criterion'!$B$5)+(CF7*'Main Criterion'!$C$5))</f>
        <v>0</v>
      </c>
      <c r="CG10" s="17">
        <f>CG9*((CG6*'Main Criterion'!$B$5)+(CG7*'Main Criterion'!$C$5))</f>
        <v>0</v>
      </c>
      <c r="CH10" s="17">
        <f>CH9*((CH6*'Main Criterion'!$B$5)+(CH7*'Main Criterion'!$C$5))</f>
        <v>0</v>
      </c>
      <c r="CI10" s="17">
        <f>CI9*((CI6*'Main Criterion'!$B$5)+(CI7*'Main Criterion'!$C$5))</f>
        <v>0</v>
      </c>
      <c r="CJ10" s="17">
        <f>CJ9*((CJ6*'Main Criterion'!$B$5)+(CJ7*'Main Criterion'!$C$5))</f>
        <v>0</v>
      </c>
      <c r="CK10" s="17">
        <f>CK9*((CK6*'Main Criterion'!$B$5)+(CK7*'Main Criterion'!$C$5))</f>
        <v>0</v>
      </c>
      <c r="CL10" s="17">
        <f>CL9*((CL6*'Main Criterion'!$B$5)+(CL7*'Main Criterion'!$C$5))</f>
        <v>0</v>
      </c>
      <c r="CM10" s="17">
        <f>CM9*((CM6*'Main Criterion'!$B$5)+(CM7*'Main Criterion'!$C$5))</f>
        <v>0</v>
      </c>
      <c r="CN10" s="17">
        <f>CN9*((CN6*'Main Criterion'!$B$5)+(CN7*'Main Criterion'!$C$5))</f>
        <v>0</v>
      </c>
      <c r="CO10" s="17">
        <f>CO9*((CO6*'Main Criterion'!$B$5)+(CO7*'Main Criterion'!$C$5))</f>
        <v>0</v>
      </c>
      <c r="CP10" s="17">
        <f>CP9*((CP6*'Main Criterion'!$B$5)+(CP7*'Main Criterion'!$C$5))</f>
        <v>0</v>
      </c>
      <c r="CQ10" s="17">
        <f>CQ9*((CQ6*'Main Criterion'!$B$5)+(CQ7*'Main Criterion'!$C$5))</f>
        <v>0</v>
      </c>
      <c r="CR10" s="17">
        <f>CR9*((CR6*'Main Criterion'!$B$5)+(CR7*'Main Criterion'!$C$5))</f>
        <v>0</v>
      </c>
      <c r="CS10" s="17">
        <f>CS9*((CS6*'Main Criterion'!$B$5)+(CS7*'Main Criterion'!$C$5))</f>
        <v>0</v>
      </c>
      <c r="CT10" s="17">
        <f>CT9*((CT6*'Main Criterion'!$B$5)+(CT7*'Main Criterion'!$C$5))</f>
        <v>0</v>
      </c>
      <c r="CU10" s="17">
        <f>CU9*((CU6*'Main Criterion'!$B$5)+(CU7*'Main Criterion'!$C$5))</f>
        <v>0</v>
      </c>
      <c r="CV10" s="17">
        <f>CV9*((CV6*'Main Criterion'!$B$5)+(CV7*'Main Criterion'!$C$5))</f>
        <v>0</v>
      </c>
      <c r="CW10" s="17">
        <f>CW9*((CW6*'Main Criterion'!$B$5)+(CW7*'Main Criterion'!$C$5))</f>
        <v>0</v>
      </c>
      <c r="CX10" s="17">
        <f>CX9*((CX6*'Main Criterion'!$B$5)+(CX7*'Main Criterion'!$C$5))</f>
        <v>0</v>
      </c>
      <c r="CY10" s="17">
        <f>CY9*((CY6*'Main Criterion'!$B$5)+(CY7*'Main Criterion'!$C$5))</f>
        <v>0</v>
      </c>
      <c r="CZ10" s="17">
        <f>CZ9*((CZ6*'Main Criterion'!$B$5)+(CZ7*'Main Criterion'!$C$5))</f>
        <v>0</v>
      </c>
      <c r="DA10" s="17">
        <f>DA9*((DA6*'Main Criterion'!$B$5)+(DA7*'Main Criterion'!$C$5))</f>
        <v>0</v>
      </c>
      <c r="DB10" s="17">
        <f>DB9*((DB6*'Main Criterion'!$B$5)+(DB7*'Main Criterion'!$C$5))</f>
        <v>0</v>
      </c>
      <c r="DC10" s="17">
        <f>DC9*((DC6*'Main Criterion'!$B$5)+(DC7*'Main Criterion'!$C$5))</f>
        <v>0</v>
      </c>
      <c r="DD10" s="17">
        <f>DD9*((DD6*'Main Criterion'!$B$5)+(DD7*'Main Criterion'!$C$5))</f>
        <v>0</v>
      </c>
      <c r="DE10" s="17">
        <f>DE9*((DE6*'Main Criterion'!$B$5)+(DE7*'Main Criterion'!$C$5))</f>
        <v>0</v>
      </c>
      <c r="DF10" s="17">
        <f>DF9*((DF6*'Main Criterion'!$B$5)+(DF7*'Main Criterion'!$C$5))</f>
        <v>0</v>
      </c>
      <c r="DG10" s="17">
        <f>DG9*((DG6*'Main Criterion'!$B$5)+(DG7*'Main Criterion'!$C$5))</f>
        <v>0</v>
      </c>
      <c r="DH10" s="17">
        <f>DH9*((DH6*'Main Criterion'!$B$5)+(DH7*'Main Criterion'!$C$5))</f>
        <v>0</v>
      </c>
      <c r="DI10" s="17">
        <f>DI9*((DI6*'Main Criterion'!$B$5)+(DI7*'Main Criterion'!$C$5))</f>
        <v>0</v>
      </c>
      <c r="DJ10" s="17">
        <f>DJ9*((DJ6*'Main Criterion'!$B$5)+(DJ7*'Main Criterion'!$C$5))</f>
        <v>0</v>
      </c>
      <c r="DK10" s="17">
        <f>DK9*((DK6*'Main Criterion'!$B$5)+(DK7*'Main Criterion'!$C$5))</f>
        <v>0</v>
      </c>
      <c r="DL10" s="17">
        <f>DL9*((DL6*'Main Criterion'!$B$5)+(DL7*'Main Criterion'!$C$5))</f>
        <v>0</v>
      </c>
      <c r="DM10" s="17">
        <f>DM9*((DM6*'Main Criterion'!$B$5)+(DM7*'Main Criterion'!$C$5))</f>
        <v>0</v>
      </c>
      <c r="DN10" s="17">
        <f>DN9*((DN6*'Main Criterion'!$B$5)+(DN7*'Main Criterion'!$C$5))</f>
        <v>0</v>
      </c>
      <c r="DO10" s="17">
        <f>DO9*((DO6*'Main Criterion'!$B$5)+(DO7*'Main Criterion'!$C$5))</f>
        <v>0</v>
      </c>
      <c r="DP10" s="17">
        <f>DP9*((DP6*'Main Criterion'!$B$5)+(DP7*'Main Criterion'!$C$5))</f>
        <v>0</v>
      </c>
      <c r="DQ10" s="17">
        <f>DQ9*((DQ6*'Main Criterion'!$B$5)+(DQ7*'Main Criterion'!$C$5))</f>
        <v>0</v>
      </c>
      <c r="DR10" s="17">
        <f>DR9*((DR6*'Main Criterion'!$B$5)+(DR7*'Main Criterion'!$C$5))</f>
        <v>0</v>
      </c>
    </row>
    <row r="11" spans="1:123" s="17" customFormat="1" x14ac:dyDescent="0.55000000000000004">
      <c r="A11" s="17" t="str">
        <f>Interface!$C$7</f>
        <v>Video</v>
      </c>
      <c r="B11" s="17" cm="1">
        <f t="array" ref="B11:DR11">IF(_xlfn.XLOOKUP(A11,'Rating Data Type'!A4:A17,'Rating Data Type'!B4:DR17)&gt;0,0.5,0)</f>
        <v>0</v>
      </c>
      <c r="C11" s="17">
        <v>0</v>
      </c>
      <c r="D11" s="17">
        <v>0</v>
      </c>
      <c r="E11" s="17">
        <v>0</v>
      </c>
      <c r="F11" s="17">
        <v>0</v>
      </c>
      <c r="G11" s="17">
        <v>0</v>
      </c>
      <c r="H11" s="17">
        <v>0</v>
      </c>
      <c r="I11" s="17">
        <v>0</v>
      </c>
      <c r="J11" s="17">
        <v>0</v>
      </c>
      <c r="K11" s="17">
        <v>0</v>
      </c>
      <c r="L11" s="17">
        <v>0</v>
      </c>
      <c r="M11" s="17">
        <v>0.5</v>
      </c>
      <c r="N11" s="17">
        <v>0</v>
      </c>
      <c r="O11" s="17">
        <v>0</v>
      </c>
      <c r="P11" s="17">
        <v>0.5</v>
      </c>
      <c r="Q11" s="17">
        <v>0</v>
      </c>
      <c r="R11" s="17">
        <v>0</v>
      </c>
      <c r="S11" s="17">
        <v>0.5</v>
      </c>
      <c r="T11" s="17">
        <v>0.5</v>
      </c>
      <c r="U11" s="17">
        <v>0</v>
      </c>
      <c r="V11" s="17">
        <v>0</v>
      </c>
      <c r="W11" s="17">
        <v>0</v>
      </c>
      <c r="X11" s="17">
        <v>0</v>
      </c>
      <c r="Y11" s="17">
        <v>0</v>
      </c>
      <c r="Z11" s="17">
        <v>0</v>
      </c>
      <c r="AA11" s="17">
        <v>0.5</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0.5</v>
      </c>
      <c r="AY11" s="17">
        <v>0.5</v>
      </c>
      <c r="AZ11" s="17">
        <v>0.5</v>
      </c>
      <c r="BA11" s="17">
        <v>0</v>
      </c>
      <c r="BB11" s="17">
        <v>0</v>
      </c>
      <c r="BC11" s="17">
        <v>0</v>
      </c>
      <c r="BD11" s="17">
        <v>0</v>
      </c>
      <c r="BE11" s="17">
        <v>0.5</v>
      </c>
      <c r="BF11" s="17">
        <v>0</v>
      </c>
      <c r="BG11" s="17">
        <v>0</v>
      </c>
      <c r="BH11" s="17">
        <v>0.5</v>
      </c>
      <c r="BI11" s="17">
        <v>0</v>
      </c>
      <c r="BJ11" s="17">
        <v>0</v>
      </c>
      <c r="BK11" s="17">
        <v>0</v>
      </c>
      <c r="BL11" s="17">
        <v>0</v>
      </c>
      <c r="BM11" s="17">
        <v>0</v>
      </c>
      <c r="BN11" s="17">
        <v>0</v>
      </c>
      <c r="BO11" s="17">
        <v>0</v>
      </c>
      <c r="BP11" s="17">
        <v>0</v>
      </c>
      <c r="BQ11" s="17">
        <v>0.5</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row>
    <row r="12" spans="1:123" s="17" customFormat="1" x14ac:dyDescent="0.55000000000000004">
      <c r="A12" s="17" t="str">
        <f>Interface!$C$8</f>
        <v>Object Detection</v>
      </c>
      <c r="B12" s="17" cm="1">
        <f t="array" ref="B12:DR12">IF(_xlfn.XLOOKUP(A12,'Rating DL Task'!A4:A19,'Rating DL Task'!B4:DR19)&gt;0,0.5,0)</f>
        <v>0</v>
      </c>
      <c r="C12" s="17">
        <v>0</v>
      </c>
      <c r="D12" s="17">
        <v>0</v>
      </c>
      <c r="E12" s="17">
        <v>0</v>
      </c>
      <c r="F12" s="17">
        <v>0</v>
      </c>
      <c r="G12" s="17">
        <v>0</v>
      </c>
      <c r="H12" s="17">
        <v>0</v>
      </c>
      <c r="I12" s="17">
        <v>0</v>
      </c>
      <c r="J12" s="17">
        <v>0.5</v>
      </c>
      <c r="K12" s="17">
        <v>0</v>
      </c>
      <c r="L12" s="17">
        <v>0</v>
      </c>
      <c r="M12" s="17">
        <v>0</v>
      </c>
      <c r="N12" s="17">
        <v>0</v>
      </c>
      <c r="O12" s="17">
        <v>0</v>
      </c>
      <c r="P12" s="17">
        <v>0</v>
      </c>
      <c r="Q12" s="17">
        <v>0</v>
      </c>
      <c r="R12" s="17">
        <v>0</v>
      </c>
      <c r="S12" s="17">
        <v>0</v>
      </c>
      <c r="T12" s="17">
        <v>0</v>
      </c>
      <c r="U12" s="17">
        <v>0</v>
      </c>
      <c r="V12" s="17">
        <v>0</v>
      </c>
      <c r="W12" s="17">
        <v>0</v>
      </c>
      <c r="X12" s="17">
        <v>0</v>
      </c>
      <c r="Y12" s="17">
        <v>0</v>
      </c>
      <c r="Z12" s="17">
        <v>0</v>
      </c>
      <c r="AA12" s="17">
        <v>0</v>
      </c>
      <c r="AB12" s="17">
        <v>0.5</v>
      </c>
      <c r="AC12" s="17">
        <v>0</v>
      </c>
      <c r="AD12" s="17">
        <v>0</v>
      </c>
      <c r="AE12" s="17">
        <v>0</v>
      </c>
      <c r="AF12" s="17">
        <v>0</v>
      </c>
      <c r="AG12" s="17">
        <v>0</v>
      </c>
      <c r="AH12" s="17">
        <v>0</v>
      </c>
      <c r="AI12" s="17">
        <v>0</v>
      </c>
      <c r="AJ12" s="17">
        <v>0</v>
      </c>
      <c r="AK12" s="17">
        <v>0</v>
      </c>
      <c r="AL12" s="17">
        <v>0</v>
      </c>
      <c r="AM12" s="17">
        <v>0</v>
      </c>
      <c r="AN12" s="17">
        <v>0.5</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0.5</v>
      </c>
      <c r="BF12" s="17">
        <v>0</v>
      </c>
      <c r="BG12" s="17">
        <v>0</v>
      </c>
      <c r="BH12" s="17">
        <v>0</v>
      </c>
      <c r="BI12" s="17">
        <v>0</v>
      </c>
      <c r="BJ12" s="17">
        <v>0</v>
      </c>
      <c r="BK12" s="17">
        <v>0</v>
      </c>
      <c r="BL12" s="17">
        <v>0</v>
      </c>
      <c r="BM12" s="17">
        <v>0</v>
      </c>
      <c r="BN12" s="17">
        <v>0</v>
      </c>
      <c r="BO12" s="17">
        <v>0</v>
      </c>
      <c r="BP12" s="17">
        <v>0</v>
      </c>
      <c r="BQ12" s="17">
        <v>0.5</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0.5</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0.5</v>
      </c>
      <c r="DP12" s="17">
        <v>0</v>
      </c>
      <c r="DQ12" s="17">
        <v>0</v>
      </c>
      <c r="DR12" s="17">
        <v>0</v>
      </c>
    </row>
    <row r="13" spans="1:123" s="17" customFormat="1" x14ac:dyDescent="0.55000000000000004">
      <c r="A13" s="19" t="s">
        <v>1244</v>
      </c>
      <c r="B13" s="17">
        <f t="shared" ref="B13:AG13" si="0">B10*(1+B11+B12)</f>
        <v>0</v>
      </c>
      <c r="C13" s="17">
        <f t="shared" si="0"/>
        <v>0</v>
      </c>
      <c r="D13" s="17">
        <f t="shared" si="0"/>
        <v>0</v>
      </c>
      <c r="E13" s="17">
        <f t="shared" si="0"/>
        <v>0</v>
      </c>
      <c r="F13" s="17">
        <f t="shared" si="0"/>
        <v>0</v>
      </c>
      <c r="G13" s="17">
        <f t="shared" si="0"/>
        <v>0</v>
      </c>
      <c r="H13" s="17">
        <f t="shared" si="0"/>
        <v>0</v>
      </c>
      <c r="I13" s="17">
        <f t="shared" si="0"/>
        <v>0</v>
      </c>
      <c r="J13" s="17">
        <f t="shared" si="0"/>
        <v>0</v>
      </c>
      <c r="K13" s="17">
        <f t="shared" si="0"/>
        <v>0</v>
      </c>
      <c r="L13" s="17">
        <f t="shared" si="0"/>
        <v>0</v>
      </c>
      <c r="M13" s="17">
        <f t="shared" si="0"/>
        <v>0</v>
      </c>
      <c r="N13" s="17">
        <f t="shared" si="0"/>
        <v>0</v>
      </c>
      <c r="O13" s="17">
        <f t="shared" si="0"/>
        <v>0</v>
      </c>
      <c r="P13" s="17">
        <f t="shared" si="0"/>
        <v>5357.1428571428569</v>
      </c>
      <c r="Q13" s="17">
        <f t="shared" si="0"/>
        <v>0</v>
      </c>
      <c r="R13" s="17">
        <f t="shared" si="0"/>
        <v>0</v>
      </c>
      <c r="S13" s="17">
        <f t="shared" si="0"/>
        <v>0</v>
      </c>
      <c r="T13" s="17">
        <f t="shared" si="0"/>
        <v>0</v>
      </c>
      <c r="U13" s="17">
        <f t="shared" si="0"/>
        <v>0</v>
      </c>
      <c r="V13" s="17">
        <f t="shared" si="0"/>
        <v>0</v>
      </c>
      <c r="W13" s="17">
        <f t="shared" si="0"/>
        <v>0</v>
      </c>
      <c r="X13" s="17">
        <f t="shared" si="0"/>
        <v>0</v>
      </c>
      <c r="Y13" s="17">
        <f t="shared" si="0"/>
        <v>0</v>
      </c>
      <c r="Z13" s="17">
        <f t="shared" si="0"/>
        <v>0</v>
      </c>
      <c r="AA13" s="17">
        <f t="shared" si="0"/>
        <v>5357.1428571428569</v>
      </c>
      <c r="AB13" s="17">
        <f t="shared" si="0"/>
        <v>0</v>
      </c>
      <c r="AC13" s="17">
        <f t="shared" si="0"/>
        <v>0</v>
      </c>
      <c r="AD13" s="17">
        <f t="shared" si="0"/>
        <v>0</v>
      </c>
      <c r="AE13" s="17">
        <f t="shared" si="0"/>
        <v>0</v>
      </c>
      <c r="AF13" s="17">
        <f t="shared" si="0"/>
        <v>0</v>
      </c>
      <c r="AG13" s="17">
        <f t="shared" si="0"/>
        <v>0</v>
      </c>
      <c r="AH13" s="17">
        <f t="shared" ref="AH13:BM13" si="1">AH10*(1+AH11+AH12)</f>
        <v>0</v>
      </c>
      <c r="AI13" s="17">
        <f t="shared" si="1"/>
        <v>0</v>
      </c>
      <c r="AJ13" s="17">
        <f t="shared" si="1"/>
        <v>0</v>
      </c>
      <c r="AK13" s="17">
        <f t="shared" si="1"/>
        <v>0</v>
      </c>
      <c r="AL13" s="17">
        <f t="shared" si="1"/>
        <v>0</v>
      </c>
      <c r="AM13" s="17">
        <f t="shared" si="1"/>
        <v>0</v>
      </c>
      <c r="AN13" s="17">
        <f t="shared" si="1"/>
        <v>0</v>
      </c>
      <c r="AO13" s="17">
        <f t="shared" si="1"/>
        <v>0</v>
      </c>
      <c r="AP13" s="17">
        <f t="shared" si="1"/>
        <v>0</v>
      </c>
      <c r="AQ13" s="17">
        <f t="shared" si="1"/>
        <v>0</v>
      </c>
      <c r="AR13" s="17">
        <f t="shared" si="1"/>
        <v>0</v>
      </c>
      <c r="AS13" s="17">
        <f t="shared" si="1"/>
        <v>0</v>
      </c>
      <c r="AT13" s="17">
        <f t="shared" si="1"/>
        <v>0</v>
      </c>
      <c r="AU13" s="17">
        <f t="shared" si="1"/>
        <v>0</v>
      </c>
      <c r="AV13" s="17">
        <f t="shared" si="1"/>
        <v>0</v>
      </c>
      <c r="AW13" s="17">
        <f t="shared" si="1"/>
        <v>0</v>
      </c>
      <c r="AX13" s="17">
        <f t="shared" si="1"/>
        <v>0</v>
      </c>
      <c r="AY13" s="17">
        <f t="shared" si="1"/>
        <v>0</v>
      </c>
      <c r="AZ13" s="17">
        <f t="shared" si="1"/>
        <v>0</v>
      </c>
      <c r="BA13" s="17">
        <f t="shared" si="1"/>
        <v>0</v>
      </c>
      <c r="BB13" s="17">
        <f t="shared" si="1"/>
        <v>0</v>
      </c>
      <c r="BC13" s="17">
        <f t="shared" si="1"/>
        <v>0</v>
      </c>
      <c r="BD13" s="17">
        <f t="shared" si="1"/>
        <v>0</v>
      </c>
      <c r="BE13" s="17">
        <f t="shared" si="1"/>
        <v>14285.714285714284</v>
      </c>
      <c r="BF13" s="17">
        <f t="shared" si="1"/>
        <v>0</v>
      </c>
      <c r="BG13" s="17">
        <f t="shared" si="1"/>
        <v>0</v>
      </c>
      <c r="BH13" s="17">
        <f t="shared" si="1"/>
        <v>0</v>
      </c>
      <c r="BI13" s="17">
        <f t="shared" si="1"/>
        <v>0</v>
      </c>
      <c r="BJ13" s="17">
        <f t="shared" si="1"/>
        <v>0</v>
      </c>
      <c r="BK13" s="17">
        <f t="shared" si="1"/>
        <v>0</v>
      </c>
      <c r="BL13" s="17">
        <f t="shared" si="1"/>
        <v>0</v>
      </c>
      <c r="BM13" s="17">
        <f t="shared" si="1"/>
        <v>0</v>
      </c>
      <c r="BN13" s="17">
        <f t="shared" ref="BN13:CS13" si="2">BN10*(1+BN11+BN12)</f>
        <v>0</v>
      </c>
      <c r="BO13" s="17">
        <f t="shared" si="2"/>
        <v>0</v>
      </c>
      <c r="BP13" s="17">
        <f t="shared" si="2"/>
        <v>0</v>
      </c>
      <c r="BQ13" s="17">
        <f t="shared" si="2"/>
        <v>73412.698412698417</v>
      </c>
      <c r="BR13" s="17">
        <f t="shared" si="2"/>
        <v>0</v>
      </c>
      <c r="BS13" s="17">
        <f t="shared" si="2"/>
        <v>0</v>
      </c>
      <c r="BT13" s="17">
        <f t="shared" si="2"/>
        <v>0</v>
      </c>
      <c r="BU13" s="17">
        <f t="shared" si="2"/>
        <v>0</v>
      </c>
      <c r="BV13" s="17">
        <f t="shared" si="2"/>
        <v>555.55555555555554</v>
      </c>
      <c r="BW13" s="17">
        <f t="shared" si="2"/>
        <v>0</v>
      </c>
      <c r="BX13" s="17">
        <f t="shared" si="2"/>
        <v>0</v>
      </c>
      <c r="BY13" s="17">
        <f t="shared" si="2"/>
        <v>0</v>
      </c>
      <c r="BZ13" s="17">
        <f t="shared" si="2"/>
        <v>0</v>
      </c>
      <c r="CA13" s="17">
        <f t="shared" si="2"/>
        <v>0</v>
      </c>
      <c r="CB13" s="17">
        <f t="shared" si="2"/>
        <v>0</v>
      </c>
      <c r="CC13" s="17">
        <f t="shared" si="2"/>
        <v>0</v>
      </c>
      <c r="CD13" s="17">
        <f t="shared" si="2"/>
        <v>0</v>
      </c>
      <c r="CE13" s="17">
        <f t="shared" si="2"/>
        <v>0</v>
      </c>
      <c r="CF13" s="17">
        <f t="shared" si="2"/>
        <v>0</v>
      </c>
      <c r="CG13" s="17">
        <f t="shared" si="2"/>
        <v>0</v>
      </c>
      <c r="CH13" s="17">
        <f t="shared" si="2"/>
        <v>0</v>
      </c>
      <c r="CI13" s="17">
        <f t="shared" si="2"/>
        <v>0</v>
      </c>
      <c r="CJ13" s="17">
        <f t="shared" si="2"/>
        <v>0</v>
      </c>
      <c r="CK13" s="17">
        <f t="shared" si="2"/>
        <v>0</v>
      </c>
      <c r="CL13" s="17">
        <f t="shared" si="2"/>
        <v>0</v>
      </c>
      <c r="CM13" s="17">
        <f t="shared" si="2"/>
        <v>0</v>
      </c>
      <c r="CN13" s="17">
        <f t="shared" si="2"/>
        <v>0</v>
      </c>
      <c r="CO13" s="17">
        <f t="shared" si="2"/>
        <v>0</v>
      </c>
      <c r="CP13" s="17">
        <f t="shared" si="2"/>
        <v>0</v>
      </c>
      <c r="CQ13" s="17">
        <f t="shared" si="2"/>
        <v>0</v>
      </c>
      <c r="CR13" s="17">
        <f t="shared" si="2"/>
        <v>0</v>
      </c>
      <c r="CS13" s="17">
        <f t="shared" si="2"/>
        <v>0</v>
      </c>
      <c r="CT13" s="17">
        <f t="shared" ref="CT13:DR13" si="3">CT10*(1+CT11+CT12)</f>
        <v>0</v>
      </c>
      <c r="CU13" s="17">
        <f t="shared" si="3"/>
        <v>0</v>
      </c>
      <c r="CV13" s="17">
        <f t="shared" si="3"/>
        <v>0</v>
      </c>
      <c r="CW13" s="17">
        <f t="shared" si="3"/>
        <v>0</v>
      </c>
      <c r="CX13" s="17">
        <f t="shared" si="3"/>
        <v>0</v>
      </c>
      <c r="CY13" s="17">
        <f t="shared" si="3"/>
        <v>0</v>
      </c>
      <c r="CZ13" s="17">
        <f t="shared" si="3"/>
        <v>0</v>
      </c>
      <c r="DA13" s="17">
        <f t="shared" si="3"/>
        <v>0</v>
      </c>
      <c r="DB13" s="17">
        <f t="shared" si="3"/>
        <v>0</v>
      </c>
      <c r="DC13" s="17">
        <f t="shared" si="3"/>
        <v>0</v>
      </c>
      <c r="DD13" s="17">
        <f t="shared" si="3"/>
        <v>0</v>
      </c>
      <c r="DE13" s="17">
        <f t="shared" si="3"/>
        <v>0</v>
      </c>
      <c r="DF13" s="17">
        <f t="shared" si="3"/>
        <v>0</v>
      </c>
      <c r="DG13" s="17">
        <f t="shared" si="3"/>
        <v>0</v>
      </c>
      <c r="DH13" s="17">
        <f t="shared" si="3"/>
        <v>0</v>
      </c>
      <c r="DI13" s="17">
        <f t="shared" si="3"/>
        <v>0</v>
      </c>
      <c r="DJ13" s="17">
        <f t="shared" si="3"/>
        <v>0</v>
      </c>
      <c r="DK13" s="17">
        <f t="shared" si="3"/>
        <v>0</v>
      </c>
      <c r="DL13" s="17">
        <f t="shared" si="3"/>
        <v>0</v>
      </c>
      <c r="DM13" s="17">
        <f t="shared" si="3"/>
        <v>0</v>
      </c>
      <c r="DN13" s="17">
        <f t="shared" si="3"/>
        <v>0</v>
      </c>
      <c r="DO13" s="17">
        <f t="shared" si="3"/>
        <v>0</v>
      </c>
      <c r="DP13" s="17">
        <f t="shared" si="3"/>
        <v>0</v>
      </c>
      <c r="DQ13" s="17">
        <f t="shared" si="3"/>
        <v>0</v>
      </c>
      <c r="DR13" s="17">
        <f t="shared" si="3"/>
        <v>0</v>
      </c>
    </row>
    <row r="14" spans="1:123" s="15" customFormat="1" ht="184.8" x14ac:dyDescent="0.55000000000000004">
      <c r="A14" s="14" t="s">
        <v>200</v>
      </c>
      <c r="B14" s="15" t="s">
        <v>98</v>
      </c>
      <c r="C14" s="15" t="s">
        <v>187</v>
      </c>
      <c r="D14" s="15" t="s">
        <v>168</v>
      </c>
      <c r="E14" s="15" t="s">
        <v>182</v>
      </c>
      <c r="F14" s="15" t="s">
        <v>177</v>
      </c>
      <c r="G14" s="15" t="s">
        <v>79</v>
      </c>
      <c r="H14" s="15" t="s">
        <v>165</v>
      </c>
      <c r="I14" s="15" t="s">
        <v>151</v>
      </c>
      <c r="J14" s="15" t="s">
        <v>91</v>
      </c>
      <c r="K14" s="15" t="s">
        <v>81</v>
      </c>
      <c r="L14" s="15" t="s">
        <v>128</v>
      </c>
      <c r="M14" s="15" t="s">
        <v>158</v>
      </c>
      <c r="N14" s="15" t="s">
        <v>109</v>
      </c>
      <c r="O14" s="15" t="s">
        <v>111</v>
      </c>
      <c r="P14" s="15" t="s">
        <v>179</v>
      </c>
      <c r="Q14" s="15" t="s">
        <v>73</v>
      </c>
      <c r="R14" s="15" t="s">
        <v>135</v>
      </c>
      <c r="S14" s="15" t="s">
        <v>143</v>
      </c>
      <c r="T14" s="15" t="s">
        <v>88</v>
      </c>
      <c r="U14" s="15" t="s">
        <v>149</v>
      </c>
      <c r="V14" s="15" t="s">
        <v>170</v>
      </c>
      <c r="W14" s="15" t="s">
        <v>172</v>
      </c>
      <c r="X14" s="15" t="s">
        <v>178</v>
      </c>
      <c r="Y14" s="15" t="s">
        <v>142</v>
      </c>
      <c r="Z14" s="15" t="s">
        <v>186</v>
      </c>
      <c r="AA14" s="15" t="s">
        <v>126</v>
      </c>
      <c r="AB14" s="15" t="s">
        <v>89</v>
      </c>
      <c r="AC14" s="15" t="s">
        <v>72</v>
      </c>
      <c r="AD14" s="15" t="s">
        <v>101</v>
      </c>
      <c r="AE14" s="15" t="s">
        <v>133</v>
      </c>
      <c r="AF14" s="15" t="s">
        <v>141</v>
      </c>
      <c r="AG14" s="15" t="s">
        <v>107</v>
      </c>
      <c r="AH14" s="15" t="s">
        <v>96</v>
      </c>
      <c r="AI14" s="15" t="s">
        <v>153</v>
      </c>
      <c r="AJ14" s="15" t="s">
        <v>155</v>
      </c>
      <c r="AK14" s="15" t="s">
        <v>157</v>
      </c>
      <c r="AL14" s="15" t="s">
        <v>159</v>
      </c>
      <c r="AM14" s="15" t="s">
        <v>161</v>
      </c>
      <c r="AN14" s="15" t="s">
        <v>93</v>
      </c>
      <c r="AO14" s="15" t="s">
        <v>189</v>
      </c>
      <c r="AP14" s="15" t="s">
        <v>82</v>
      </c>
      <c r="AQ14" s="15" t="s">
        <v>185</v>
      </c>
      <c r="AR14" s="15" t="s">
        <v>188</v>
      </c>
      <c r="AS14" s="15" t="s">
        <v>150</v>
      </c>
      <c r="AT14" s="15" t="s">
        <v>90</v>
      </c>
      <c r="AU14" s="15" t="s">
        <v>110</v>
      </c>
      <c r="AV14" s="15" t="s">
        <v>130</v>
      </c>
      <c r="AW14" s="15" t="s">
        <v>156</v>
      </c>
      <c r="AX14" s="15" t="s">
        <v>74</v>
      </c>
      <c r="AY14" s="15" t="s">
        <v>76</v>
      </c>
      <c r="AZ14" s="15" t="s">
        <v>162</v>
      </c>
      <c r="BA14" s="15" t="s">
        <v>164</v>
      </c>
      <c r="BB14" s="15" t="s">
        <v>166</v>
      </c>
      <c r="BC14" s="15" t="s">
        <v>136</v>
      </c>
      <c r="BD14" s="15" t="s">
        <v>77</v>
      </c>
      <c r="BE14" s="15" t="s">
        <v>122</v>
      </c>
      <c r="BF14" s="15" t="s">
        <v>174</v>
      </c>
      <c r="BG14" s="15" t="s">
        <v>176</v>
      </c>
      <c r="BH14" s="15" t="s">
        <v>97</v>
      </c>
      <c r="BI14" s="15" t="s">
        <v>80</v>
      </c>
      <c r="BJ14" s="15" t="s">
        <v>87</v>
      </c>
      <c r="BK14" s="15" t="s">
        <v>92</v>
      </c>
      <c r="BL14" s="15" t="s">
        <v>184</v>
      </c>
      <c r="BM14" s="15" t="s">
        <v>146</v>
      </c>
      <c r="BN14" s="15" t="s">
        <v>100</v>
      </c>
      <c r="BO14" s="15" t="s">
        <v>169</v>
      </c>
      <c r="BP14" s="15" t="s">
        <v>163</v>
      </c>
      <c r="BQ14" s="15" t="s">
        <v>86</v>
      </c>
      <c r="BR14" s="15" t="s">
        <v>99</v>
      </c>
      <c r="BS14" s="15" t="s">
        <v>85</v>
      </c>
      <c r="BT14" s="15" t="s">
        <v>125</v>
      </c>
      <c r="BU14" s="15" t="s">
        <v>129</v>
      </c>
      <c r="BV14" s="15" t="s">
        <v>131</v>
      </c>
      <c r="BW14" s="15" t="s">
        <v>103</v>
      </c>
      <c r="BX14" s="15" t="s">
        <v>105</v>
      </c>
      <c r="BY14" s="15" t="s">
        <v>145</v>
      </c>
      <c r="BZ14" s="15" t="s">
        <v>144</v>
      </c>
      <c r="CA14" s="15" t="s">
        <v>115</v>
      </c>
      <c r="CB14" s="15" t="s">
        <v>112</v>
      </c>
      <c r="CC14" s="15" t="s">
        <v>191</v>
      </c>
      <c r="CD14" s="15" t="s">
        <v>147</v>
      </c>
      <c r="CE14" s="15" t="s">
        <v>123</v>
      </c>
      <c r="CF14" s="15" t="s">
        <v>173</v>
      </c>
      <c r="CG14" s="15" t="s">
        <v>113</v>
      </c>
      <c r="CH14" s="15" t="s">
        <v>117</v>
      </c>
      <c r="CI14" s="15" t="s">
        <v>139</v>
      </c>
      <c r="CJ14" s="15" t="s">
        <v>75</v>
      </c>
      <c r="CK14" s="15" t="s">
        <v>193</v>
      </c>
      <c r="CL14" s="15" t="s">
        <v>194</v>
      </c>
      <c r="CM14" s="15" t="s">
        <v>192</v>
      </c>
      <c r="CN14" s="15" t="s">
        <v>171</v>
      </c>
      <c r="CO14" s="15" t="s">
        <v>190</v>
      </c>
      <c r="CP14" s="15" t="s">
        <v>183</v>
      </c>
      <c r="CQ14" s="15" t="s">
        <v>148</v>
      </c>
      <c r="CR14" s="15" t="s">
        <v>152</v>
      </c>
      <c r="CS14" s="15" t="s">
        <v>154</v>
      </c>
      <c r="CT14" s="15" t="s">
        <v>118</v>
      </c>
      <c r="CU14" s="15" t="s">
        <v>132</v>
      </c>
      <c r="CV14" s="15" t="s">
        <v>116</v>
      </c>
      <c r="CW14" s="15" t="s">
        <v>134</v>
      </c>
      <c r="CX14" s="15" t="s">
        <v>120</v>
      </c>
      <c r="CY14" s="15" t="s">
        <v>140</v>
      </c>
      <c r="CZ14" s="15" t="s">
        <v>114</v>
      </c>
      <c r="DA14" s="15" t="s">
        <v>181</v>
      </c>
      <c r="DB14" s="15" t="s">
        <v>95</v>
      </c>
      <c r="DC14" s="15" t="s">
        <v>119</v>
      </c>
      <c r="DD14" s="15" t="s">
        <v>102</v>
      </c>
      <c r="DE14" s="15" t="s">
        <v>124</v>
      </c>
      <c r="DF14" s="15" t="s">
        <v>121</v>
      </c>
      <c r="DG14" s="15" t="s">
        <v>116</v>
      </c>
      <c r="DH14" s="15" t="s">
        <v>180</v>
      </c>
      <c r="DI14" s="15" t="s">
        <v>108</v>
      </c>
      <c r="DJ14" s="15" t="s">
        <v>167</v>
      </c>
      <c r="DK14" s="15" t="s">
        <v>138</v>
      </c>
      <c r="DL14" s="15" t="s">
        <v>127</v>
      </c>
      <c r="DM14" s="15" t="s">
        <v>104</v>
      </c>
      <c r="DN14" s="15" t="s">
        <v>94</v>
      </c>
      <c r="DO14" s="15" t="s">
        <v>137</v>
      </c>
      <c r="DP14" s="15" t="s">
        <v>175</v>
      </c>
      <c r="DQ14" s="15" t="s">
        <v>78</v>
      </c>
      <c r="DR14" s="15" t="s">
        <v>106</v>
      </c>
    </row>
  </sheetData>
  <sheetProtection algorithmName="SHA-512" hashValue="n7iPhYpdCHf8gYw9gokY25Ogv67Pc9DBblLL0TVDX9jXEQIslHMkHPJAT05AizQyxHNQn+YI792Ww+RQmzbP1w==" saltValue="cZIusvFtef+PP5wcI7bUJ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7FA13-762C-47EA-BA8F-5D9C0A269072}">
  <sheetPr codeName="Sheet8"/>
  <dimension ref="A2:DS21"/>
  <sheetViews>
    <sheetView workbookViewId="0">
      <selection activeCell="AC13" sqref="AC13"/>
    </sheetView>
  </sheetViews>
  <sheetFormatPr defaultColWidth="8.83984375" defaultRowHeight="14.4" x14ac:dyDescent="0.55000000000000004"/>
  <cols>
    <col min="1" max="1" width="15.15625" style="14" bestFit="1" customWidth="1"/>
    <col min="2" max="123" width="4.15625" style="16" customWidth="1"/>
    <col min="124" max="16384" width="8.83984375" style="16"/>
  </cols>
  <sheetData>
    <row r="2" spans="1:123" s="14" customFormat="1" x14ac:dyDescent="0.55000000000000004">
      <c r="B2" s="14" t="s">
        <v>1254</v>
      </c>
      <c r="G2" s="14" t="s">
        <v>1253</v>
      </c>
      <c r="H2" s="14" t="s">
        <v>91</v>
      </c>
      <c r="BR2" s="14" t="s">
        <v>99</v>
      </c>
      <c r="BS2" s="14" t="s">
        <v>1252</v>
      </c>
      <c r="CA2" s="14" t="s">
        <v>96</v>
      </c>
      <c r="DB2" s="14" t="s">
        <v>95</v>
      </c>
      <c r="DC2" s="14" t="s">
        <v>102</v>
      </c>
      <c r="DE2" s="14" t="s">
        <v>116</v>
      </c>
      <c r="DG2" s="14" t="s">
        <v>90</v>
      </c>
      <c r="DH2" s="14" t="s">
        <v>1251</v>
      </c>
      <c r="DK2" s="14" t="s">
        <v>1250</v>
      </c>
      <c r="DL2" s="14" t="s">
        <v>104</v>
      </c>
      <c r="DN2" s="14" t="s">
        <v>106</v>
      </c>
      <c r="DS2" s="14" t="s">
        <v>1249</v>
      </c>
    </row>
    <row r="3" spans="1:123" x14ac:dyDescent="0.55000000000000004">
      <c r="A3" s="16" t="s">
        <v>200</v>
      </c>
      <c r="B3" s="16" t="s">
        <v>98</v>
      </c>
      <c r="C3" s="16" t="s">
        <v>187</v>
      </c>
      <c r="D3" s="16" t="s">
        <v>168</v>
      </c>
      <c r="E3" s="16" t="s">
        <v>182</v>
      </c>
      <c r="F3" s="16" t="s">
        <v>177</v>
      </c>
      <c r="G3" s="16" t="s">
        <v>79</v>
      </c>
      <c r="H3" s="16" t="s">
        <v>165</v>
      </c>
      <c r="I3" s="16" t="s">
        <v>151</v>
      </c>
      <c r="J3" s="16" t="s">
        <v>91</v>
      </c>
      <c r="K3" s="16" t="s">
        <v>81</v>
      </c>
      <c r="L3" s="16" t="s">
        <v>128</v>
      </c>
      <c r="M3" s="16" t="s">
        <v>158</v>
      </c>
      <c r="N3" s="16" t="s">
        <v>109</v>
      </c>
      <c r="O3" s="16" t="s">
        <v>111</v>
      </c>
      <c r="P3" s="16" t="s">
        <v>179</v>
      </c>
      <c r="Q3" s="16" t="s">
        <v>73</v>
      </c>
      <c r="R3" s="16" t="s">
        <v>135</v>
      </c>
      <c r="S3" s="16" t="s">
        <v>143</v>
      </c>
      <c r="T3" s="16" t="s">
        <v>88</v>
      </c>
      <c r="U3" s="16" t="s">
        <v>149</v>
      </c>
      <c r="V3" s="16" t="s">
        <v>170</v>
      </c>
      <c r="W3" s="16" t="s">
        <v>172</v>
      </c>
      <c r="X3" s="16" t="s">
        <v>178</v>
      </c>
      <c r="Y3" s="16" t="s">
        <v>142</v>
      </c>
      <c r="Z3" s="16" t="s">
        <v>186</v>
      </c>
      <c r="AA3" s="16" t="s">
        <v>126</v>
      </c>
      <c r="AB3" s="16" t="s">
        <v>89</v>
      </c>
      <c r="AC3" s="16" t="s">
        <v>72</v>
      </c>
      <c r="AD3" s="16" t="s">
        <v>101</v>
      </c>
      <c r="AE3" s="16" t="s">
        <v>133</v>
      </c>
      <c r="AF3" s="16" t="s">
        <v>141</v>
      </c>
      <c r="AG3" s="16" t="s">
        <v>107</v>
      </c>
      <c r="AH3" s="16" t="s">
        <v>96</v>
      </c>
      <c r="AI3" s="16" t="s">
        <v>153</v>
      </c>
      <c r="AJ3" s="16" t="s">
        <v>155</v>
      </c>
      <c r="AK3" s="16" t="s">
        <v>157</v>
      </c>
      <c r="AL3" s="16" t="s">
        <v>159</v>
      </c>
      <c r="AM3" s="16" t="s">
        <v>161</v>
      </c>
      <c r="AN3" s="16" t="s">
        <v>93</v>
      </c>
      <c r="AO3" s="16" t="s">
        <v>189</v>
      </c>
      <c r="AP3" s="16" t="s">
        <v>82</v>
      </c>
      <c r="AQ3" s="16" t="s">
        <v>185</v>
      </c>
      <c r="AR3" s="16" t="s">
        <v>188</v>
      </c>
      <c r="AS3" s="16" t="s">
        <v>150</v>
      </c>
      <c r="AT3" s="16" t="s">
        <v>90</v>
      </c>
      <c r="AU3" s="16" t="s">
        <v>110</v>
      </c>
      <c r="AV3" s="16" t="s">
        <v>130</v>
      </c>
      <c r="AW3" s="16" t="s">
        <v>156</v>
      </c>
      <c r="AX3" s="16" t="s">
        <v>74</v>
      </c>
      <c r="AY3" s="16" t="s">
        <v>76</v>
      </c>
      <c r="AZ3" s="16" t="s">
        <v>162</v>
      </c>
      <c r="BA3" s="16" t="s">
        <v>164</v>
      </c>
      <c r="BB3" s="16" t="s">
        <v>166</v>
      </c>
      <c r="BC3" s="16" t="s">
        <v>136</v>
      </c>
      <c r="BD3" s="16" t="s">
        <v>77</v>
      </c>
      <c r="BE3" s="16" t="s">
        <v>122</v>
      </c>
      <c r="BF3" s="16" t="s">
        <v>174</v>
      </c>
      <c r="BG3" s="16" t="s">
        <v>176</v>
      </c>
      <c r="BH3" s="16" t="s">
        <v>97</v>
      </c>
      <c r="BI3" s="16" t="s">
        <v>80</v>
      </c>
      <c r="BJ3" s="16" t="s">
        <v>87</v>
      </c>
      <c r="BK3" s="16" t="s">
        <v>92</v>
      </c>
      <c r="BL3" s="16" t="s">
        <v>184</v>
      </c>
      <c r="BM3" s="16" t="s">
        <v>146</v>
      </c>
      <c r="BN3" s="16" t="s">
        <v>100</v>
      </c>
      <c r="BO3" s="16" t="s">
        <v>169</v>
      </c>
      <c r="BP3" s="16" t="s">
        <v>163</v>
      </c>
      <c r="BQ3" s="16" t="s">
        <v>86</v>
      </c>
      <c r="BR3" s="16" t="s">
        <v>99</v>
      </c>
      <c r="BS3" s="16" t="s">
        <v>85</v>
      </c>
      <c r="BT3" s="16" t="s">
        <v>125</v>
      </c>
      <c r="BU3" s="16" t="s">
        <v>129</v>
      </c>
      <c r="BV3" s="16" t="s">
        <v>131</v>
      </c>
      <c r="BW3" s="16" t="s">
        <v>103</v>
      </c>
      <c r="BX3" s="16" t="s">
        <v>105</v>
      </c>
      <c r="BY3" s="16" t="s">
        <v>145</v>
      </c>
      <c r="BZ3" s="16" t="s">
        <v>144</v>
      </c>
      <c r="CA3" s="16" t="s">
        <v>115</v>
      </c>
      <c r="CB3" s="16" t="s">
        <v>112</v>
      </c>
      <c r="CC3" s="16" t="s">
        <v>191</v>
      </c>
      <c r="CD3" s="16" t="s">
        <v>147</v>
      </c>
      <c r="CE3" s="16" t="s">
        <v>123</v>
      </c>
      <c r="CF3" s="16" t="s">
        <v>173</v>
      </c>
      <c r="CG3" s="16" t="s">
        <v>113</v>
      </c>
      <c r="CH3" s="16" t="s">
        <v>117</v>
      </c>
      <c r="CI3" s="16" t="s">
        <v>139</v>
      </c>
      <c r="CJ3" s="16" t="s">
        <v>75</v>
      </c>
      <c r="CK3" s="16" t="s">
        <v>193</v>
      </c>
      <c r="CL3" s="16" t="s">
        <v>194</v>
      </c>
      <c r="CM3" s="16" t="s">
        <v>192</v>
      </c>
      <c r="CN3" s="16" t="s">
        <v>171</v>
      </c>
      <c r="CO3" s="16" t="s">
        <v>190</v>
      </c>
      <c r="CP3" s="16" t="s">
        <v>183</v>
      </c>
      <c r="CQ3" s="16" t="s">
        <v>148</v>
      </c>
      <c r="CR3" s="16" t="s">
        <v>152</v>
      </c>
      <c r="CS3" s="16" t="s">
        <v>154</v>
      </c>
      <c r="CT3" s="16" t="s">
        <v>118</v>
      </c>
      <c r="CU3" s="16" t="s">
        <v>132</v>
      </c>
      <c r="CV3" s="16" t="s">
        <v>160</v>
      </c>
      <c r="CW3" s="16" t="s">
        <v>134</v>
      </c>
      <c r="CX3" s="16" t="s">
        <v>120</v>
      </c>
      <c r="CY3" s="16" t="s">
        <v>140</v>
      </c>
      <c r="CZ3" s="16" t="s">
        <v>114</v>
      </c>
      <c r="DA3" s="16" t="s">
        <v>181</v>
      </c>
      <c r="DB3" s="16" t="s">
        <v>95</v>
      </c>
      <c r="DC3" s="16" t="s">
        <v>119</v>
      </c>
      <c r="DD3" s="16" t="s">
        <v>102</v>
      </c>
      <c r="DE3" s="16" t="s">
        <v>124</v>
      </c>
      <c r="DF3" s="16" t="s">
        <v>121</v>
      </c>
      <c r="DG3" s="16" t="s">
        <v>116</v>
      </c>
      <c r="DH3" s="16" t="s">
        <v>180</v>
      </c>
      <c r="DI3" s="16" t="s">
        <v>108</v>
      </c>
      <c r="DJ3" s="16" t="s">
        <v>167</v>
      </c>
      <c r="DK3" s="16" t="s">
        <v>138</v>
      </c>
      <c r="DL3" s="16" t="s">
        <v>127</v>
      </c>
      <c r="DM3" s="16" t="s">
        <v>104</v>
      </c>
      <c r="DN3" s="16" t="s">
        <v>94</v>
      </c>
      <c r="DO3" s="16" t="s">
        <v>137</v>
      </c>
      <c r="DP3" s="16" t="s">
        <v>175</v>
      </c>
      <c r="DQ3" s="16" t="s">
        <v>78</v>
      </c>
      <c r="DR3" s="16" t="s">
        <v>106</v>
      </c>
    </row>
    <row r="4" spans="1:123" x14ac:dyDescent="0.55000000000000004">
      <c r="A4" s="16" t="s">
        <v>324</v>
      </c>
      <c r="P4" s="16">
        <v>1</v>
      </c>
      <c r="T4" s="16">
        <v>1</v>
      </c>
      <c r="AA4" s="16">
        <v>1</v>
      </c>
      <c r="AZ4" s="16">
        <v>1</v>
      </c>
      <c r="BE4" s="16">
        <v>1</v>
      </c>
      <c r="BQ4" s="16">
        <v>3</v>
      </c>
      <c r="BV4" s="16">
        <v>1</v>
      </c>
      <c r="CN4" s="16">
        <v>1</v>
      </c>
      <c r="DL4" s="16">
        <v>1</v>
      </c>
      <c r="DS4" s="16">
        <v>11</v>
      </c>
    </row>
    <row r="5" spans="1:123" x14ac:dyDescent="0.55000000000000004">
      <c r="A5" s="16" t="s">
        <v>204</v>
      </c>
      <c r="G5" s="16">
        <v>1</v>
      </c>
      <c r="S5" s="16">
        <v>1</v>
      </c>
      <c r="AB5" s="16">
        <v>1</v>
      </c>
      <c r="AT5" s="16">
        <v>1</v>
      </c>
      <c r="AY5" s="16">
        <v>1</v>
      </c>
      <c r="BH5" s="16">
        <v>1</v>
      </c>
      <c r="CI5" s="16">
        <v>1</v>
      </c>
      <c r="DS5" s="16">
        <v>7</v>
      </c>
    </row>
    <row r="6" spans="1:123" x14ac:dyDescent="0.55000000000000004">
      <c r="A6" s="14" t="s">
        <v>71</v>
      </c>
      <c r="G6" s="16">
        <f>SUM(G4:G5)</f>
        <v>1</v>
      </c>
      <c r="P6" s="16">
        <f>SUM(P4:P5)</f>
        <v>1</v>
      </c>
      <c r="S6" s="16">
        <f>SUM(S4:S5)</f>
        <v>1</v>
      </c>
      <c r="T6" s="16">
        <f>SUM(T4:T5)</f>
        <v>1</v>
      </c>
      <c r="AA6" s="16">
        <f>SUM(AA4:AA5)</f>
        <v>1</v>
      </c>
      <c r="AB6" s="16">
        <f>SUM(AB4:AB5)</f>
        <v>1</v>
      </c>
      <c r="AT6" s="16">
        <f>SUM(AT4:AT5)</f>
        <v>1</v>
      </c>
      <c r="AY6" s="16">
        <f>SUM(AY4:AY5)</f>
        <v>1</v>
      </c>
      <c r="AZ6" s="16">
        <f>SUM(AZ4:AZ5)</f>
        <v>1</v>
      </c>
      <c r="BE6" s="16">
        <f>SUM(BE4:BE5)</f>
        <v>1</v>
      </c>
      <c r="BH6" s="16">
        <f>SUM(BH4:BH5)</f>
        <v>1</v>
      </c>
      <c r="BQ6" s="16">
        <f>SUM(BQ4:BQ5)</f>
        <v>3</v>
      </c>
      <c r="BV6" s="16">
        <f>SUM(BV4:BV5)</f>
        <v>1</v>
      </c>
      <c r="CI6" s="16">
        <f>SUM(CI4:CI5)</f>
        <v>1</v>
      </c>
      <c r="CN6" s="16">
        <f>SUM(CN4:CN5)</f>
        <v>1</v>
      </c>
      <c r="DL6" s="16">
        <f>SUM(DL4:DL5)</f>
        <v>1</v>
      </c>
      <c r="DS6" s="16">
        <f>SUM(DS4:DS5)</f>
        <v>18</v>
      </c>
    </row>
    <row r="7" spans="1:123" x14ac:dyDescent="0.55000000000000004">
      <c r="A7" s="16" t="s">
        <v>69</v>
      </c>
      <c r="D7" s="16">
        <v>1</v>
      </c>
      <c r="F7" s="16">
        <v>1</v>
      </c>
      <c r="J7" s="16">
        <v>3</v>
      </c>
      <c r="N7" s="16">
        <v>1</v>
      </c>
      <c r="T7" s="16">
        <v>1</v>
      </c>
      <c r="X7" s="16">
        <v>1</v>
      </c>
      <c r="AB7" s="16">
        <v>2</v>
      </c>
      <c r="AC7" s="16">
        <v>1</v>
      </c>
      <c r="AH7" s="16">
        <v>1</v>
      </c>
      <c r="AL7" s="16">
        <v>1</v>
      </c>
      <c r="AR7" s="16">
        <v>1</v>
      </c>
      <c r="AT7" s="16">
        <v>2</v>
      </c>
      <c r="AU7" s="16">
        <v>1</v>
      </c>
      <c r="AV7" s="16">
        <v>1</v>
      </c>
      <c r="AY7" s="16">
        <v>7</v>
      </c>
      <c r="BA7" s="16">
        <v>1</v>
      </c>
      <c r="BJ7" s="16">
        <v>1</v>
      </c>
      <c r="BK7" s="16">
        <v>3</v>
      </c>
      <c r="BL7" s="16">
        <v>1</v>
      </c>
      <c r="BN7" s="16">
        <v>2</v>
      </c>
      <c r="BQ7" s="16">
        <v>1</v>
      </c>
      <c r="BS7" s="16">
        <v>6</v>
      </c>
      <c r="BT7" s="16">
        <v>1</v>
      </c>
      <c r="BU7" s="16">
        <v>1</v>
      </c>
      <c r="BW7" s="16">
        <v>2</v>
      </c>
      <c r="BX7" s="16">
        <v>1</v>
      </c>
      <c r="BY7" s="16">
        <v>1</v>
      </c>
      <c r="BZ7" s="16">
        <v>1</v>
      </c>
      <c r="CA7" s="16">
        <v>1</v>
      </c>
      <c r="CB7" s="16">
        <v>1</v>
      </c>
      <c r="CG7" s="16">
        <v>1</v>
      </c>
      <c r="CH7" s="16">
        <v>1</v>
      </c>
      <c r="CM7" s="16">
        <v>1</v>
      </c>
      <c r="CP7" s="16">
        <v>1</v>
      </c>
      <c r="CR7" s="16">
        <v>1</v>
      </c>
      <c r="CS7" s="16">
        <v>1</v>
      </c>
      <c r="CV7" s="16">
        <v>1</v>
      </c>
      <c r="CX7" s="16">
        <v>1</v>
      </c>
      <c r="CZ7" s="16">
        <v>1</v>
      </c>
      <c r="DA7" s="16">
        <v>1</v>
      </c>
      <c r="DB7" s="16">
        <v>2</v>
      </c>
      <c r="DC7" s="16">
        <v>1</v>
      </c>
      <c r="DD7" s="16">
        <v>1</v>
      </c>
      <c r="DE7" s="16">
        <v>1</v>
      </c>
      <c r="DH7" s="16">
        <v>1</v>
      </c>
      <c r="DI7" s="16">
        <v>2</v>
      </c>
      <c r="DJ7" s="16">
        <v>1</v>
      </c>
      <c r="DK7" s="16">
        <v>1</v>
      </c>
      <c r="DN7" s="16">
        <v>2</v>
      </c>
      <c r="DR7" s="16">
        <v>2</v>
      </c>
      <c r="DS7" s="16">
        <v>73</v>
      </c>
    </row>
    <row r="8" spans="1:123" x14ac:dyDescent="0.55000000000000004">
      <c r="A8" s="16" t="s">
        <v>68</v>
      </c>
      <c r="B8" s="16">
        <v>1</v>
      </c>
      <c r="C8" s="16">
        <v>1</v>
      </c>
      <c r="E8" s="16">
        <v>1</v>
      </c>
      <c r="I8" s="16">
        <v>1</v>
      </c>
      <c r="J8" s="16">
        <v>1</v>
      </c>
      <c r="L8" s="16">
        <v>1</v>
      </c>
      <c r="O8" s="16">
        <v>1</v>
      </c>
      <c r="Q8" s="16">
        <v>1</v>
      </c>
      <c r="T8" s="16">
        <v>3</v>
      </c>
      <c r="U8" s="16">
        <v>1</v>
      </c>
      <c r="V8" s="16">
        <v>1</v>
      </c>
      <c r="W8" s="16">
        <v>1</v>
      </c>
      <c r="Y8" s="16">
        <v>1</v>
      </c>
      <c r="Z8" s="16">
        <v>1</v>
      </c>
      <c r="AB8" s="16">
        <v>1</v>
      </c>
      <c r="AC8" s="16">
        <v>1</v>
      </c>
      <c r="AD8" s="16">
        <v>2</v>
      </c>
      <c r="AE8" s="16">
        <v>1</v>
      </c>
      <c r="AG8" s="16">
        <v>1</v>
      </c>
      <c r="AH8" s="16">
        <v>1</v>
      </c>
      <c r="AI8" s="16">
        <v>1</v>
      </c>
      <c r="AJ8" s="16">
        <v>1</v>
      </c>
      <c r="AK8" s="16">
        <v>1</v>
      </c>
      <c r="AM8" s="16">
        <v>1</v>
      </c>
      <c r="AN8" s="16">
        <v>1</v>
      </c>
      <c r="AO8" s="16">
        <v>1</v>
      </c>
      <c r="AQ8" s="16">
        <v>1</v>
      </c>
      <c r="AT8" s="16">
        <v>1</v>
      </c>
      <c r="AW8" s="16">
        <v>1</v>
      </c>
      <c r="AX8" s="16">
        <v>1</v>
      </c>
      <c r="AY8" s="16">
        <v>4</v>
      </c>
      <c r="BB8" s="16">
        <v>1</v>
      </c>
      <c r="BF8" s="16">
        <v>1</v>
      </c>
      <c r="BJ8" s="16">
        <v>6</v>
      </c>
      <c r="BR8" s="16">
        <v>1</v>
      </c>
      <c r="BS8" s="16">
        <v>2</v>
      </c>
      <c r="BX8" s="16">
        <v>1</v>
      </c>
      <c r="CC8" s="16">
        <v>1</v>
      </c>
      <c r="CE8" s="16">
        <v>1</v>
      </c>
      <c r="CF8" s="16">
        <v>1</v>
      </c>
      <c r="CK8" s="16">
        <v>1</v>
      </c>
      <c r="CL8" s="16">
        <v>1</v>
      </c>
      <c r="CO8" s="16">
        <v>1</v>
      </c>
      <c r="CQ8" s="16">
        <v>1</v>
      </c>
      <c r="CW8" s="16">
        <v>1</v>
      </c>
      <c r="CY8" s="16">
        <v>1</v>
      </c>
      <c r="DB8" s="16">
        <v>1</v>
      </c>
      <c r="DD8" s="16">
        <v>1</v>
      </c>
      <c r="DM8" s="16">
        <v>2</v>
      </c>
      <c r="DS8" s="16">
        <v>62</v>
      </c>
    </row>
    <row r="9" spans="1:123" x14ac:dyDescent="0.55000000000000004">
      <c r="A9" s="16" t="s">
        <v>70</v>
      </c>
      <c r="G9" s="16">
        <v>1</v>
      </c>
      <c r="H9" s="16">
        <v>1</v>
      </c>
      <c r="K9" s="16">
        <v>1</v>
      </c>
      <c r="M9" s="16">
        <v>1</v>
      </c>
      <c r="Q9" s="16">
        <v>31</v>
      </c>
      <c r="R9" s="16">
        <v>1</v>
      </c>
      <c r="T9" s="16">
        <v>1</v>
      </c>
      <c r="AB9" s="16">
        <v>1</v>
      </c>
      <c r="AC9" s="16">
        <v>14</v>
      </c>
      <c r="AF9" s="16">
        <v>1</v>
      </c>
      <c r="AG9" s="16">
        <v>1</v>
      </c>
      <c r="AN9" s="16">
        <v>1</v>
      </c>
      <c r="AP9" s="16">
        <v>1</v>
      </c>
      <c r="AS9" s="16">
        <v>1</v>
      </c>
      <c r="AX9" s="16">
        <v>16</v>
      </c>
      <c r="AY9" s="16">
        <v>4</v>
      </c>
      <c r="BC9" s="16">
        <v>1</v>
      </c>
      <c r="BD9" s="16">
        <v>8</v>
      </c>
      <c r="BG9" s="16">
        <v>1</v>
      </c>
      <c r="BH9" s="16">
        <v>1</v>
      </c>
      <c r="BI9" s="16">
        <v>1</v>
      </c>
      <c r="BM9" s="16">
        <v>1</v>
      </c>
      <c r="BO9" s="16">
        <v>1</v>
      </c>
      <c r="BP9" s="16">
        <v>1</v>
      </c>
      <c r="BQ9" s="16">
        <v>3</v>
      </c>
      <c r="CD9" s="16">
        <v>1</v>
      </c>
      <c r="CJ9" s="16">
        <v>2</v>
      </c>
      <c r="CT9" s="16">
        <v>1</v>
      </c>
      <c r="CU9" s="16">
        <v>1</v>
      </c>
      <c r="DG9" s="16">
        <v>1</v>
      </c>
      <c r="DO9" s="16">
        <v>1</v>
      </c>
      <c r="DP9" s="16">
        <v>1</v>
      </c>
      <c r="DQ9" s="16">
        <v>4</v>
      </c>
      <c r="DS9" s="16">
        <v>107</v>
      </c>
    </row>
    <row r="10" spans="1:123" x14ac:dyDescent="0.55000000000000004">
      <c r="A10" s="16" t="s">
        <v>67</v>
      </c>
      <c r="B10" s="16">
        <v>1</v>
      </c>
      <c r="G10" s="16">
        <v>1</v>
      </c>
      <c r="Q10" s="16">
        <v>1</v>
      </c>
      <c r="AN10" s="16">
        <v>1</v>
      </c>
      <c r="AY10" s="16">
        <v>1</v>
      </c>
      <c r="BK10" s="16">
        <v>1</v>
      </c>
      <c r="BQ10" s="16">
        <v>1</v>
      </c>
      <c r="BR10" s="16">
        <v>1</v>
      </c>
      <c r="DF10" s="16">
        <v>1</v>
      </c>
      <c r="DN10" s="16">
        <v>1</v>
      </c>
      <c r="DS10" s="16">
        <v>10</v>
      </c>
    </row>
    <row r="11" spans="1:123" x14ac:dyDescent="0.55000000000000004">
      <c r="A11" s="16" t="s">
        <v>1249</v>
      </c>
      <c r="B11" s="16">
        <v>2</v>
      </c>
      <c r="C11" s="16">
        <v>1</v>
      </c>
      <c r="D11" s="16">
        <v>1</v>
      </c>
      <c r="E11" s="16">
        <v>1</v>
      </c>
      <c r="F11" s="16">
        <v>1</v>
      </c>
      <c r="G11" s="16">
        <v>3</v>
      </c>
      <c r="H11" s="16">
        <v>1</v>
      </c>
      <c r="I11" s="16">
        <v>1</v>
      </c>
      <c r="J11" s="16">
        <v>4</v>
      </c>
      <c r="K11" s="16">
        <v>1</v>
      </c>
      <c r="L11" s="16">
        <v>1</v>
      </c>
      <c r="M11" s="16">
        <v>1</v>
      </c>
      <c r="N11" s="16">
        <v>1</v>
      </c>
      <c r="O11" s="16">
        <v>1</v>
      </c>
      <c r="P11" s="16">
        <v>1</v>
      </c>
      <c r="Q11" s="16">
        <v>33</v>
      </c>
      <c r="R11" s="16">
        <v>1</v>
      </c>
      <c r="S11" s="16">
        <v>1</v>
      </c>
      <c r="T11" s="16">
        <v>6</v>
      </c>
      <c r="U11" s="16">
        <v>1</v>
      </c>
      <c r="V11" s="16">
        <v>1</v>
      </c>
      <c r="W11" s="16">
        <v>1</v>
      </c>
      <c r="X11" s="16">
        <v>1</v>
      </c>
      <c r="Y11" s="16">
        <v>1</v>
      </c>
      <c r="Z11" s="16">
        <v>1</v>
      </c>
      <c r="AA11" s="16">
        <v>1</v>
      </c>
      <c r="AB11" s="16">
        <v>5</v>
      </c>
      <c r="AC11" s="16">
        <v>16</v>
      </c>
      <c r="AD11" s="16">
        <v>2</v>
      </c>
      <c r="AE11" s="16">
        <v>1</v>
      </c>
      <c r="AF11" s="16">
        <v>1</v>
      </c>
      <c r="AG11" s="16">
        <v>2</v>
      </c>
      <c r="AH11" s="16">
        <v>2</v>
      </c>
      <c r="AI11" s="16">
        <v>1</v>
      </c>
      <c r="AJ11" s="16">
        <v>1</v>
      </c>
      <c r="AK11" s="16">
        <v>1</v>
      </c>
      <c r="AL11" s="16">
        <v>1</v>
      </c>
      <c r="AM11" s="16">
        <v>1</v>
      </c>
      <c r="AN11" s="16">
        <v>3</v>
      </c>
      <c r="AO11" s="16">
        <v>1</v>
      </c>
      <c r="AP11" s="16">
        <v>1</v>
      </c>
      <c r="AQ11" s="16">
        <v>1</v>
      </c>
      <c r="AR11" s="16">
        <v>1</v>
      </c>
      <c r="AS11" s="16">
        <v>1</v>
      </c>
      <c r="AT11" s="16">
        <v>4</v>
      </c>
      <c r="AU11" s="16">
        <v>1</v>
      </c>
      <c r="AV11" s="16">
        <v>1</v>
      </c>
      <c r="AW11" s="16">
        <v>1</v>
      </c>
      <c r="AX11" s="16">
        <v>17</v>
      </c>
      <c r="AY11" s="16">
        <v>17</v>
      </c>
      <c r="AZ11" s="16">
        <v>1</v>
      </c>
      <c r="BA11" s="16">
        <v>1</v>
      </c>
      <c r="BB11" s="16">
        <v>1</v>
      </c>
      <c r="BC11" s="16">
        <v>1</v>
      </c>
      <c r="BD11" s="16">
        <v>8</v>
      </c>
      <c r="BE11" s="16">
        <v>1</v>
      </c>
      <c r="BF11" s="16">
        <v>1</v>
      </c>
      <c r="BG11" s="16">
        <v>1</v>
      </c>
      <c r="BH11" s="16">
        <v>2</v>
      </c>
      <c r="BI11" s="16">
        <v>1</v>
      </c>
      <c r="BJ11" s="16">
        <v>7</v>
      </c>
      <c r="BK11" s="16">
        <v>4</v>
      </c>
      <c r="BL11" s="16">
        <v>1</v>
      </c>
      <c r="BM11" s="16">
        <v>1</v>
      </c>
      <c r="BN11" s="16">
        <v>2</v>
      </c>
      <c r="BO11" s="16">
        <v>1</v>
      </c>
      <c r="BP11" s="16">
        <v>1</v>
      </c>
      <c r="BQ11" s="16">
        <v>8</v>
      </c>
      <c r="BR11" s="16">
        <v>2</v>
      </c>
      <c r="BS11" s="16">
        <v>8</v>
      </c>
      <c r="BT11" s="16">
        <v>1</v>
      </c>
      <c r="BU11" s="16">
        <v>1</v>
      </c>
      <c r="BV11" s="16">
        <v>1</v>
      </c>
      <c r="BW11" s="16">
        <v>2</v>
      </c>
      <c r="BX11" s="16">
        <v>2</v>
      </c>
      <c r="BY11" s="16">
        <v>1</v>
      </c>
      <c r="BZ11" s="16">
        <v>1</v>
      </c>
      <c r="CA11" s="16">
        <v>1</v>
      </c>
      <c r="CB11" s="16">
        <v>1</v>
      </c>
      <c r="CC11" s="16">
        <v>1</v>
      </c>
      <c r="CD11" s="16">
        <v>1</v>
      </c>
      <c r="CE11" s="16">
        <v>1</v>
      </c>
      <c r="CF11" s="16">
        <v>1</v>
      </c>
      <c r="CG11" s="16">
        <v>1</v>
      </c>
      <c r="CH11" s="16">
        <v>1</v>
      </c>
      <c r="CI11" s="16">
        <v>1</v>
      </c>
      <c r="CJ11" s="16">
        <v>2</v>
      </c>
      <c r="CK11" s="16">
        <v>1</v>
      </c>
      <c r="CL11" s="16">
        <v>1</v>
      </c>
      <c r="CM11" s="16">
        <v>1</v>
      </c>
      <c r="CN11" s="16">
        <v>1</v>
      </c>
      <c r="CO11" s="16">
        <v>1</v>
      </c>
      <c r="CP11" s="16">
        <v>1</v>
      </c>
      <c r="CQ11" s="16">
        <v>1</v>
      </c>
      <c r="CR11" s="16">
        <v>1</v>
      </c>
      <c r="CS11" s="16">
        <v>1</v>
      </c>
      <c r="CT11" s="16">
        <v>1</v>
      </c>
      <c r="CU11" s="16">
        <v>1</v>
      </c>
      <c r="CV11" s="16">
        <v>1</v>
      </c>
      <c r="CW11" s="16">
        <v>1</v>
      </c>
      <c r="CX11" s="16">
        <v>1</v>
      </c>
      <c r="CY11" s="16">
        <v>1</v>
      </c>
      <c r="CZ11" s="16">
        <v>1</v>
      </c>
      <c r="DA11" s="16">
        <v>1</v>
      </c>
      <c r="DB11" s="16">
        <v>3</v>
      </c>
      <c r="DC11" s="16">
        <v>1</v>
      </c>
      <c r="DD11" s="16">
        <v>2</v>
      </c>
      <c r="DE11" s="16">
        <v>1</v>
      </c>
      <c r="DF11" s="16">
        <v>1</v>
      </c>
      <c r="DG11" s="16">
        <v>1</v>
      </c>
      <c r="DH11" s="16">
        <v>1</v>
      </c>
      <c r="DI11" s="16">
        <v>2</v>
      </c>
      <c r="DJ11" s="16">
        <v>1</v>
      </c>
      <c r="DK11" s="16">
        <v>1</v>
      </c>
      <c r="DL11" s="16">
        <v>1</v>
      </c>
      <c r="DM11" s="16">
        <v>2</v>
      </c>
      <c r="DN11" s="16">
        <v>3</v>
      </c>
      <c r="DO11" s="16">
        <v>1</v>
      </c>
      <c r="DP11" s="16">
        <v>1</v>
      </c>
      <c r="DQ11" s="16">
        <v>4</v>
      </c>
      <c r="DR11" s="16">
        <v>2</v>
      </c>
      <c r="DS11" s="16">
        <v>270</v>
      </c>
    </row>
    <row r="13" spans="1:123" s="15" customFormat="1" ht="184.8" x14ac:dyDescent="0.55000000000000004">
      <c r="A13" s="14" t="s">
        <v>200</v>
      </c>
      <c r="B13" s="15" t="s">
        <v>98</v>
      </c>
      <c r="C13" s="15" t="s">
        <v>187</v>
      </c>
      <c r="D13" s="15" t="s">
        <v>168</v>
      </c>
      <c r="E13" s="15" t="s">
        <v>182</v>
      </c>
      <c r="F13" s="15" t="s">
        <v>177</v>
      </c>
      <c r="G13" s="15" t="s">
        <v>79</v>
      </c>
      <c r="H13" s="15" t="s">
        <v>165</v>
      </c>
      <c r="I13" s="15" t="s">
        <v>151</v>
      </c>
      <c r="J13" s="15" t="s">
        <v>91</v>
      </c>
      <c r="K13" s="15" t="s">
        <v>81</v>
      </c>
      <c r="L13" s="15" t="s">
        <v>128</v>
      </c>
      <c r="M13" s="15" t="s">
        <v>158</v>
      </c>
      <c r="N13" s="15" t="s">
        <v>109</v>
      </c>
      <c r="O13" s="15" t="s">
        <v>111</v>
      </c>
      <c r="P13" s="15" t="s">
        <v>179</v>
      </c>
      <c r="Q13" s="15" t="s">
        <v>73</v>
      </c>
      <c r="R13" s="15" t="s">
        <v>135</v>
      </c>
      <c r="S13" s="15" t="s">
        <v>143</v>
      </c>
      <c r="T13" s="15" t="s">
        <v>88</v>
      </c>
      <c r="U13" s="15" t="s">
        <v>149</v>
      </c>
      <c r="V13" s="15" t="s">
        <v>170</v>
      </c>
      <c r="W13" s="15" t="s">
        <v>172</v>
      </c>
      <c r="X13" s="15" t="s">
        <v>178</v>
      </c>
      <c r="Y13" s="15" t="s">
        <v>142</v>
      </c>
      <c r="Z13" s="15" t="s">
        <v>186</v>
      </c>
      <c r="AA13" s="15" t="s">
        <v>126</v>
      </c>
      <c r="AB13" s="15" t="s">
        <v>89</v>
      </c>
      <c r="AC13" s="15" t="s">
        <v>72</v>
      </c>
      <c r="AD13" s="15" t="s">
        <v>101</v>
      </c>
      <c r="AE13" s="15" t="s">
        <v>133</v>
      </c>
      <c r="AF13" s="15" t="s">
        <v>141</v>
      </c>
      <c r="AG13" s="15" t="s">
        <v>107</v>
      </c>
      <c r="AH13" s="15" t="s">
        <v>96</v>
      </c>
      <c r="AI13" s="15" t="s">
        <v>153</v>
      </c>
      <c r="AJ13" s="15" t="s">
        <v>155</v>
      </c>
      <c r="AK13" s="15" t="s">
        <v>157</v>
      </c>
      <c r="AL13" s="15" t="s">
        <v>159</v>
      </c>
      <c r="AM13" s="15" t="s">
        <v>161</v>
      </c>
      <c r="AN13" s="15" t="s">
        <v>93</v>
      </c>
      <c r="AO13" s="15" t="s">
        <v>189</v>
      </c>
      <c r="AP13" s="15" t="s">
        <v>82</v>
      </c>
      <c r="AQ13" s="15" t="s">
        <v>185</v>
      </c>
      <c r="AR13" s="15" t="s">
        <v>188</v>
      </c>
      <c r="AS13" s="15" t="s">
        <v>150</v>
      </c>
      <c r="AT13" s="15" t="s">
        <v>90</v>
      </c>
      <c r="AU13" s="15" t="s">
        <v>110</v>
      </c>
      <c r="AV13" s="15" t="s">
        <v>130</v>
      </c>
      <c r="AW13" s="15" t="s">
        <v>156</v>
      </c>
      <c r="AX13" s="15" t="s">
        <v>74</v>
      </c>
      <c r="AY13" s="15" t="s">
        <v>76</v>
      </c>
      <c r="AZ13" s="15" t="s">
        <v>162</v>
      </c>
      <c r="BA13" s="15" t="s">
        <v>164</v>
      </c>
      <c r="BB13" s="15" t="s">
        <v>166</v>
      </c>
      <c r="BC13" s="15" t="s">
        <v>136</v>
      </c>
      <c r="BD13" s="15" t="s">
        <v>77</v>
      </c>
      <c r="BE13" s="15" t="s">
        <v>122</v>
      </c>
      <c r="BF13" s="15" t="s">
        <v>174</v>
      </c>
      <c r="BG13" s="15" t="s">
        <v>176</v>
      </c>
      <c r="BH13" s="15" t="s">
        <v>97</v>
      </c>
      <c r="BI13" s="15" t="s">
        <v>80</v>
      </c>
      <c r="BJ13" s="15" t="s">
        <v>87</v>
      </c>
      <c r="BK13" s="15" t="s">
        <v>92</v>
      </c>
      <c r="BL13" s="15" t="s">
        <v>184</v>
      </c>
      <c r="BM13" s="15" t="s">
        <v>146</v>
      </c>
      <c r="BN13" s="15" t="s">
        <v>100</v>
      </c>
      <c r="BO13" s="15" t="s">
        <v>169</v>
      </c>
      <c r="BP13" s="15" t="s">
        <v>163</v>
      </c>
      <c r="BQ13" s="15" t="s">
        <v>86</v>
      </c>
      <c r="BR13" s="15" t="s">
        <v>99</v>
      </c>
      <c r="BS13" s="15" t="s">
        <v>85</v>
      </c>
      <c r="BT13" s="15" t="s">
        <v>125</v>
      </c>
      <c r="BU13" s="15" t="s">
        <v>129</v>
      </c>
      <c r="BV13" s="15" t="s">
        <v>131</v>
      </c>
      <c r="BW13" s="15" t="s">
        <v>103</v>
      </c>
      <c r="BX13" s="15" t="s">
        <v>105</v>
      </c>
      <c r="BY13" s="15" t="s">
        <v>145</v>
      </c>
      <c r="BZ13" s="15" t="s">
        <v>144</v>
      </c>
      <c r="CA13" s="15" t="s">
        <v>115</v>
      </c>
      <c r="CB13" s="15" t="s">
        <v>112</v>
      </c>
      <c r="CC13" s="15" t="s">
        <v>191</v>
      </c>
      <c r="CD13" s="15" t="s">
        <v>147</v>
      </c>
      <c r="CE13" s="15" t="s">
        <v>123</v>
      </c>
      <c r="CF13" s="15" t="s">
        <v>173</v>
      </c>
      <c r="CG13" s="15" t="s">
        <v>113</v>
      </c>
      <c r="CH13" s="15" t="s">
        <v>117</v>
      </c>
      <c r="CI13" s="15" t="s">
        <v>139</v>
      </c>
      <c r="CJ13" s="15" t="s">
        <v>75</v>
      </c>
      <c r="CK13" s="15" t="s">
        <v>193</v>
      </c>
      <c r="CL13" s="15" t="s">
        <v>194</v>
      </c>
      <c r="CM13" s="15" t="s">
        <v>192</v>
      </c>
      <c r="CN13" s="15" t="s">
        <v>171</v>
      </c>
      <c r="CO13" s="15" t="s">
        <v>190</v>
      </c>
      <c r="CP13" s="15" t="s">
        <v>183</v>
      </c>
      <c r="CQ13" s="15" t="s">
        <v>148</v>
      </c>
      <c r="CR13" s="15" t="s">
        <v>152</v>
      </c>
      <c r="CS13" s="15" t="s">
        <v>154</v>
      </c>
      <c r="CT13" s="15" t="s">
        <v>118</v>
      </c>
      <c r="CU13" s="15" t="s">
        <v>132</v>
      </c>
      <c r="CV13" s="15" t="s">
        <v>160</v>
      </c>
      <c r="CW13" s="15" t="s">
        <v>134</v>
      </c>
      <c r="CX13" s="15" t="s">
        <v>120</v>
      </c>
      <c r="CY13" s="15" t="s">
        <v>140</v>
      </c>
      <c r="CZ13" s="15" t="s">
        <v>114</v>
      </c>
      <c r="DA13" s="15" t="s">
        <v>181</v>
      </c>
      <c r="DB13" s="15" t="s">
        <v>95</v>
      </c>
      <c r="DC13" s="15" t="s">
        <v>119</v>
      </c>
      <c r="DD13" s="15" t="s">
        <v>102</v>
      </c>
      <c r="DE13" s="15" t="s">
        <v>124</v>
      </c>
      <c r="DF13" s="15" t="s">
        <v>121</v>
      </c>
      <c r="DG13" s="15" t="s">
        <v>116</v>
      </c>
      <c r="DH13" s="15" t="s">
        <v>180</v>
      </c>
      <c r="DI13" s="15" t="s">
        <v>108</v>
      </c>
      <c r="DJ13" s="15" t="s">
        <v>167</v>
      </c>
      <c r="DK13" s="15" t="s">
        <v>138</v>
      </c>
      <c r="DL13" s="15" t="s">
        <v>127</v>
      </c>
      <c r="DM13" s="15" t="s">
        <v>104</v>
      </c>
      <c r="DN13" s="15" t="s">
        <v>94</v>
      </c>
      <c r="DO13" s="15" t="s">
        <v>137</v>
      </c>
      <c r="DP13" s="15" t="s">
        <v>175</v>
      </c>
      <c r="DQ13" s="15" t="s">
        <v>78</v>
      </c>
      <c r="DR13" s="15" t="s">
        <v>106</v>
      </c>
    </row>
    <row r="14" spans="1:123" x14ac:dyDescent="0.55000000000000004">
      <c r="A14" s="14" t="s">
        <v>71</v>
      </c>
      <c r="B14" s="16">
        <f t="shared" ref="B14:AG14" si="0">IF(ISNUMBER(B6), 1, 0)</f>
        <v>0</v>
      </c>
      <c r="C14" s="16">
        <f t="shared" si="0"/>
        <v>0</v>
      </c>
      <c r="D14" s="16">
        <f t="shared" si="0"/>
        <v>0</v>
      </c>
      <c r="E14" s="16">
        <f t="shared" si="0"/>
        <v>0</v>
      </c>
      <c r="F14" s="16">
        <f t="shared" si="0"/>
        <v>0</v>
      </c>
      <c r="G14" s="16">
        <f t="shared" si="0"/>
        <v>1</v>
      </c>
      <c r="H14" s="16">
        <f t="shared" si="0"/>
        <v>0</v>
      </c>
      <c r="I14" s="16">
        <f t="shared" si="0"/>
        <v>0</v>
      </c>
      <c r="J14" s="16">
        <f t="shared" si="0"/>
        <v>0</v>
      </c>
      <c r="K14" s="16">
        <f t="shared" si="0"/>
        <v>0</v>
      </c>
      <c r="L14" s="16">
        <f t="shared" si="0"/>
        <v>0</v>
      </c>
      <c r="M14" s="16">
        <f t="shared" si="0"/>
        <v>0</v>
      </c>
      <c r="N14" s="16">
        <f t="shared" si="0"/>
        <v>0</v>
      </c>
      <c r="O14" s="16">
        <f t="shared" si="0"/>
        <v>0</v>
      </c>
      <c r="P14" s="16">
        <f t="shared" si="0"/>
        <v>1</v>
      </c>
      <c r="Q14" s="16">
        <f t="shared" si="0"/>
        <v>0</v>
      </c>
      <c r="R14" s="16">
        <f t="shared" si="0"/>
        <v>0</v>
      </c>
      <c r="S14" s="16">
        <f t="shared" si="0"/>
        <v>1</v>
      </c>
      <c r="T14" s="16">
        <f t="shared" si="0"/>
        <v>1</v>
      </c>
      <c r="U14" s="16">
        <f t="shared" si="0"/>
        <v>0</v>
      </c>
      <c r="V14" s="16">
        <f t="shared" si="0"/>
        <v>0</v>
      </c>
      <c r="W14" s="16">
        <f t="shared" si="0"/>
        <v>0</v>
      </c>
      <c r="X14" s="16">
        <f t="shared" si="0"/>
        <v>0</v>
      </c>
      <c r="Y14" s="16">
        <f t="shared" si="0"/>
        <v>0</v>
      </c>
      <c r="Z14" s="16">
        <f t="shared" si="0"/>
        <v>0</v>
      </c>
      <c r="AA14" s="16">
        <f t="shared" si="0"/>
        <v>1</v>
      </c>
      <c r="AB14" s="16">
        <f t="shared" si="0"/>
        <v>1</v>
      </c>
      <c r="AC14" s="16">
        <f t="shared" si="0"/>
        <v>0</v>
      </c>
      <c r="AD14" s="16">
        <f t="shared" si="0"/>
        <v>0</v>
      </c>
      <c r="AE14" s="16">
        <f t="shared" si="0"/>
        <v>0</v>
      </c>
      <c r="AF14" s="16">
        <f t="shared" si="0"/>
        <v>0</v>
      </c>
      <c r="AG14" s="16">
        <f t="shared" si="0"/>
        <v>0</v>
      </c>
      <c r="AH14" s="16">
        <f t="shared" ref="AH14:BM14" si="1">IF(ISNUMBER(AH6), 1, 0)</f>
        <v>0</v>
      </c>
      <c r="AI14" s="16">
        <f t="shared" si="1"/>
        <v>0</v>
      </c>
      <c r="AJ14" s="16">
        <f t="shared" si="1"/>
        <v>0</v>
      </c>
      <c r="AK14" s="16">
        <f t="shared" si="1"/>
        <v>0</v>
      </c>
      <c r="AL14" s="16">
        <f t="shared" si="1"/>
        <v>0</v>
      </c>
      <c r="AM14" s="16">
        <f t="shared" si="1"/>
        <v>0</v>
      </c>
      <c r="AN14" s="16">
        <f t="shared" si="1"/>
        <v>0</v>
      </c>
      <c r="AO14" s="16">
        <f t="shared" si="1"/>
        <v>0</v>
      </c>
      <c r="AP14" s="16">
        <f t="shared" si="1"/>
        <v>0</v>
      </c>
      <c r="AQ14" s="16">
        <f t="shared" si="1"/>
        <v>0</v>
      </c>
      <c r="AR14" s="16">
        <f t="shared" si="1"/>
        <v>0</v>
      </c>
      <c r="AS14" s="16">
        <f t="shared" si="1"/>
        <v>0</v>
      </c>
      <c r="AT14" s="16">
        <f t="shared" si="1"/>
        <v>1</v>
      </c>
      <c r="AU14" s="16">
        <f t="shared" si="1"/>
        <v>0</v>
      </c>
      <c r="AV14" s="16">
        <f t="shared" si="1"/>
        <v>0</v>
      </c>
      <c r="AW14" s="16">
        <f t="shared" si="1"/>
        <v>0</v>
      </c>
      <c r="AX14" s="16">
        <f t="shared" si="1"/>
        <v>0</v>
      </c>
      <c r="AY14" s="16">
        <f t="shared" si="1"/>
        <v>1</v>
      </c>
      <c r="AZ14" s="16">
        <f t="shared" si="1"/>
        <v>1</v>
      </c>
      <c r="BA14" s="16">
        <f t="shared" si="1"/>
        <v>0</v>
      </c>
      <c r="BB14" s="16">
        <f t="shared" si="1"/>
        <v>0</v>
      </c>
      <c r="BC14" s="16">
        <f t="shared" si="1"/>
        <v>0</v>
      </c>
      <c r="BD14" s="16">
        <f t="shared" si="1"/>
        <v>0</v>
      </c>
      <c r="BE14" s="16">
        <f t="shared" si="1"/>
        <v>1</v>
      </c>
      <c r="BF14" s="16">
        <f t="shared" si="1"/>
        <v>0</v>
      </c>
      <c r="BG14" s="16">
        <f t="shared" si="1"/>
        <v>0</v>
      </c>
      <c r="BH14" s="16">
        <f t="shared" si="1"/>
        <v>1</v>
      </c>
      <c r="BI14" s="16">
        <f t="shared" si="1"/>
        <v>0</v>
      </c>
      <c r="BJ14" s="16">
        <f t="shared" si="1"/>
        <v>0</v>
      </c>
      <c r="BK14" s="16">
        <f t="shared" si="1"/>
        <v>0</v>
      </c>
      <c r="BL14" s="16">
        <f t="shared" si="1"/>
        <v>0</v>
      </c>
      <c r="BM14" s="16">
        <f t="shared" si="1"/>
        <v>0</v>
      </c>
      <c r="BN14" s="16">
        <f t="shared" ref="BN14:CS14" si="2">IF(ISNUMBER(BN6), 1, 0)</f>
        <v>0</v>
      </c>
      <c r="BO14" s="16">
        <f t="shared" si="2"/>
        <v>0</v>
      </c>
      <c r="BP14" s="16">
        <f t="shared" si="2"/>
        <v>0</v>
      </c>
      <c r="BQ14" s="16">
        <f t="shared" si="2"/>
        <v>1</v>
      </c>
      <c r="BR14" s="16">
        <f t="shared" si="2"/>
        <v>0</v>
      </c>
      <c r="BS14" s="16">
        <f t="shared" si="2"/>
        <v>0</v>
      </c>
      <c r="BT14" s="16">
        <f t="shared" si="2"/>
        <v>0</v>
      </c>
      <c r="BU14" s="16">
        <f t="shared" si="2"/>
        <v>0</v>
      </c>
      <c r="BV14" s="16">
        <f t="shared" si="2"/>
        <v>1</v>
      </c>
      <c r="BW14" s="16">
        <f t="shared" si="2"/>
        <v>0</v>
      </c>
      <c r="BX14" s="16">
        <f t="shared" si="2"/>
        <v>0</v>
      </c>
      <c r="BY14" s="16">
        <f t="shared" si="2"/>
        <v>0</v>
      </c>
      <c r="BZ14" s="16">
        <f t="shared" si="2"/>
        <v>0</v>
      </c>
      <c r="CA14" s="16">
        <f t="shared" si="2"/>
        <v>0</v>
      </c>
      <c r="CB14" s="16">
        <f t="shared" si="2"/>
        <v>0</v>
      </c>
      <c r="CC14" s="16">
        <f t="shared" si="2"/>
        <v>0</v>
      </c>
      <c r="CD14" s="16">
        <f t="shared" si="2"/>
        <v>0</v>
      </c>
      <c r="CE14" s="16">
        <f t="shared" si="2"/>
        <v>0</v>
      </c>
      <c r="CF14" s="16">
        <f t="shared" si="2"/>
        <v>0</v>
      </c>
      <c r="CG14" s="16">
        <f t="shared" si="2"/>
        <v>0</v>
      </c>
      <c r="CH14" s="16">
        <f t="shared" si="2"/>
        <v>0</v>
      </c>
      <c r="CI14" s="16">
        <f t="shared" si="2"/>
        <v>1</v>
      </c>
      <c r="CJ14" s="16">
        <f t="shared" si="2"/>
        <v>0</v>
      </c>
      <c r="CK14" s="16">
        <f t="shared" si="2"/>
        <v>0</v>
      </c>
      <c r="CL14" s="16">
        <f t="shared" si="2"/>
        <v>0</v>
      </c>
      <c r="CM14" s="16">
        <f t="shared" si="2"/>
        <v>0</v>
      </c>
      <c r="CN14" s="16">
        <f t="shared" si="2"/>
        <v>1</v>
      </c>
      <c r="CO14" s="16">
        <f t="shared" si="2"/>
        <v>0</v>
      </c>
      <c r="CP14" s="16">
        <f t="shared" si="2"/>
        <v>0</v>
      </c>
      <c r="CQ14" s="16">
        <f t="shared" si="2"/>
        <v>0</v>
      </c>
      <c r="CR14" s="16">
        <f t="shared" si="2"/>
        <v>0</v>
      </c>
      <c r="CS14" s="16">
        <f t="shared" si="2"/>
        <v>0</v>
      </c>
      <c r="CT14" s="16">
        <f t="shared" ref="CT14:DS14" si="3">IF(ISNUMBER(CT6), 1, 0)</f>
        <v>0</v>
      </c>
      <c r="CU14" s="16">
        <f t="shared" si="3"/>
        <v>0</v>
      </c>
      <c r="CV14" s="16">
        <f t="shared" si="3"/>
        <v>0</v>
      </c>
      <c r="CW14" s="16">
        <f t="shared" si="3"/>
        <v>0</v>
      </c>
      <c r="CX14" s="16">
        <f t="shared" si="3"/>
        <v>0</v>
      </c>
      <c r="CY14" s="16">
        <f t="shared" si="3"/>
        <v>0</v>
      </c>
      <c r="CZ14" s="16">
        <f t="shared" si="3"/>
        <v>0</v>
      </c>
      <c r="DA14" s="16">
        <f t="shared" si="3"/>
        <v>0</v>
      </c>
      <c r="DB14" s="16">
        <f t="shared" si="3"/>
        <v>0</v>
      </c>
      <c r="DC14" s="16">
        <f t="shared" si="3"/>
        <v>0</v>
      </c>
      <c r="DD14" s="16">
        <f t="shared" si="3"/>
        <v>0</v>
      </c>
      <c r="DE14" s="16">
        <f t="shared" si="3"/>
        <v>0</v>
      </c>
      <c r="DF14" s="16">
        <f t="shared" si="3"/>
        <v>0</v>
      </c>
      <c r="DG14" s="16">
        <f t="shared" si="3"/>
        <v>0</v>
      </c>
      <c r="DH14" s="16">
        <f t="shared" si="3"/>
        <v>0</v>
      </c>
      <c r="DI14" s="16">
        <f t="shared" si="3"/>
        <v>0</v>
      </c>
      <c r="DJ14" s="16">
        <f t="shared" si="3"/>
        <v>0</v>
      </c>
      <c r="DK14" s="16">
        <f t="shared" si="3"/>
        <v>0</v>
      </c>
      <c r="DL14" s="16">
        <f t="shared" si="3"/>
        <v>1</v>
      </c>
      <c r="DM14" s="16">
        <f t="shared" si="3"/>
        <v>0</v>
      </c>
      <c r="DN14" s="16">
        <f t="shared" si="3"/>
        <v>0</v>
      </c>
      <c r="DO14" s="16">
        <f t="shared" si="3"/>
        <v>0</v>
      </c>
      <c r="DP14" s="16">
        <f t="shared" si="3"/>
        <v>0</v>
      </c>
      <c r="DQ14" s="16">
        <f t="shared" si="3"/>
        <v>0</v>
      </c>
      <c r="DR14" s="16">
        <f t="shared" si="3"/>
        <v>0</v>
      </c>
      <c r="DS14" s="16">
        <f t="shared" si="3"/>
        <v>1</v>
      </c>
    </row>
    <row r="15" spans="1:123" x14ac:dyDescent="0.55000000000000004">
      <c r="A15" s="14" t="s">
        <v>69</v>
      </c>
      <c r="B15" s="16">
        <f t="shared" ref="B15:AG15" si="4">IF(ISNUMBER(B7), 1, 0)</f>
        <v>0</v>
      </c>
      <c r="C15" s="16">
        <f t="shared" si="4"/>
        <v>0</v>
      </c>
      <c r="D15" s="16">
        <f t="shared" si="4"/>
        <v>1</v>
      </c>
      <c r="E15" s="16">
        <f t="shared" si="4"/>
        <v>0</v>
      </c>
      <c r="F15" s="16">
        <f t="shared" si="4"/>
        <v>1</v>
      </c>
      <c r="G15" s="16">
        <f t="shared" si="4"/>
        <v>0</v>
      </c>
      <c r="H15" s="16">
        <f t="shared" si="4"/>
        <v>0</v>
      </c>
      <c r="I15" s="16">
        <f t="shared" si="4"/>
        <v>0</v>
      </c>
      <c r="J15" s="16">
        <f t="shared" si="4"/>
        <v>1</v>
      </c>
      <c r="K15" s="16">
        <f t="shared" si="4"/>
        <v>0</v>
      </c>
      <c r="L15" s="16">
        <f t="shared" si="4"/>
        <v>0</v>
      </c>
      <c r="M15" s="16">
        <f t="shared" si="4"/>
        <v>0</v>
      </c>
      <c r="N15" s="16">
        <f t="shared" si="4"/>
        <v>1</v>
      </c>
      <c r="O15" s="16">
        <f t="shared" si="4"/>
        <v>0</v>
      </c>
      <c r="P15" s="16">
        <f t="shared" si="4"/>
        <v>0</v>
      </c>
      <c r="Q15" s="16">
        <f t="shared" si="4"/>
        <v>0</v>
      </c>
      <c r="R15" s="16">
        <f t="shared" si="4"/>
        <v>0</v>
      </c>
      <c r="S15" s="16">
        <f t="shared" si="4"/>
        <v>0</v>
      </c>
      <c r="T15" s="16">
        <f t="shared" si="4"/>
        <v>1</v>
      </c>
      <c r="U15" s="16">
        <f t="shared" si="4"/>
        <v>0</v>
      </c>
      <c r="V15" s="16">
        <f t="shared" si="4"/>
        <v>0</v>
      </c>
      <c r="W15" s="16">
        <f t="shared" si="4"/>
        <v>0</v>
      </c>
      <c r="X15" s="16">
        <f t="shared" si="4"/>
        <v>1</v>
      </c>
      <c r="Y15" s="16">
        <f t="shared" si="4"/>
        <v>0</v>
      </c>
      <c r="Z15" s="16">
        <f t="shared" si="4"/>
        <v>0</v>
      </c>
      <c r="AA15" s="16">
        <f t="shared" si="4"/>
        <v>0</v>
      </c>
      <c r="AB15" s="16">
        <f t="shared" si="4"/>
        <v>1</v>
      </c>
      <c r="AC15" s="16">
        <f t="shared" si="4"/>
        <v>1</v>
      </c>
      <c r="AD15" s="16">
        <f t="shared" si="4"/>
        <v>0</v>
      </c>
      <c r="AE15" s="16">
        <f t="shared" si="4"/>
        <v>0</v>
      </c>
      <c r="AF15" s="16">
        <f t="shared" si="4"/>
        <v>0</v>
      </c>
      <c r="AG15" s="16">
        <f t="shared" si="4"/>
        <v>0</v>
      </c>
      <c r="AH15" s="16">
        <f t="shared" ref="AH15:BM15" si="5">IF(ISNUMBER(AH7), 1, 0)</f>
        <v>1</v>
      </c>
      <c r="AI15" s="16">
        <f t="shared" si="5"/>
        <v>0</v>
      </c>
      <c r="AJ15" s="16">
        <f t="shared" si="5"/>
        <v>0</v>
      </c>
      <c r="AK15" s="16">
        <f t="shared" si="5"/>
        <v>0</v>
      </c>
      <c r="AL15" s="16">
        <f t="shared" si="5"/>
        <v>1</v>
      </c>
      <c r="AM15" s="16">
        <f t="shared" si="5"/>
        <v>0</v>
      </c>
      <c r="AN15" s="16">
        <f t="shared" si="5"/>
        <v>0</v>
      </c>
      <c r="AO15" s="16">
        <f t="shared" si="5"/>
        <v>0</v>
      </c>
      <c r="AP15" s="16">
        <f t="shared" si="5"/>
        <v>0</v>
      </c>
      <c r="AQ15" s="16">
        <f t="shared" si="5"/>
        <v>0</v>
      </c>
      <c r="AR15" s="16">
        <f t="shared" si="5"/>
        <v>1</v>
      </c>
      <c r="AS15" s="16">
        <f t="shared" si="5"/>
        <v>0</v>
      </c>
      <c r="AT15" s="16">
        <f t="shared" si="5"/>
        <v>1</v>
      </c>
      <c r="AU15" s="16">
        <f t="shared" si="5"/>
        <v>1</v>
      </c>
      <c r="AV15" s="16">
        <f t="shared" si="5"/>
        <v>1</v>
      </c>
      <c r="AW15" s="16">
        <f t="shared" si="5"/>
        <v>0</v>
      </c>
      <c r="AX15" s="16">
        <f t="shared" si="5"/>
        <v>0</v>
      </c>
      <c r="AY15" s="16">
        <f t="shared" si="5"/>
        <v>1</v>
      </c>
      <c r="AZ15" s="16">
        <f t="shared" si="5"/>
        <v>0</v>
      </c>
      <c r="BA15" s="16">
        <f t="shared" si="5"/>
        <v>1</v>
      </c>
      <c r="BB15" s="16">
        <f t="shared" si="5"/>
        <v>0</v>
      </c>
      <c r="BC15" s="16">
        <f t="shared" si="5"/>
        <v>0</v>
      </c>
      <c r="BD15" s="16">
        <f t="shared" si="5"/>
        <v>0</v>
      </c>
      <c r="BE15" s="16">
        <f t="shared" si="5"/>
        <v>0</v>
      </c>
      <c r="BF15" s="16">
        <f t="shared" si="5"/>
        <v>0</v>
      </c>
      <c r="BG15" s="16">
        <f t="shared" si="5"/>
        <v>0</v>
      </c>
      <c r="BH15" s="16">
        <f t="shared" si="5"/>
        <v>0</v>
      </c>
      <c r="BI15" s="16">
        <f t="shared" si="5"/>
        <v>0</v>
      </c>
      <c r="BJ15" s="16">
        <f t="shared" si="5"/>
        <v>1</v>
      </c>
      <c r="BK15" s="16">
        <f t="shared" si="5"/>
        <v>1</v>
      </c>
      <c r="BL15" s="16">
        <f t="shared" si="5"/>
        <v>1</v>
      </c>
      <c r="BM15" s="16">
        <f t="shared" si="5"/>
        <v>0</v>
      </c>
      <c r="BN15" s="16">
        <f t="shared" ref="BN15:CS15" si="6">IF(ISNUMBER(BN7), 1, 0)</f>
        <v>1</v>
      </c>
      <c r="BO15" s="16">
        <f t="shared" si="6"/>
        <v>0</v>
      </c>
      <c r="BP15" s="16">
        <f t="shared" si="6"/>
        <v>0</v>
      </c>
      <c r="BQ15" s="16">
        <f t="shared" si="6"/>
        <v>1</v>
      </c>
      <c r="BR15" s="16">
        <f t="shared" si="6"/>
        <v>0</v>
      </c>
      <c r="BS15" s="16">
        <f t="shared" si="6"/>
        <v>1</v>
      </c>
      <c r="BT15" s="16">
        <f t="shared" si="6"/>
        <v>1</v>
      </c>
      <c r="BU15" s="16">
        <f t="shared" si="6"/>
        <v>1</v>
      </c>
      <c r="BV15" s="16">
        <f t="shared" si="6"/>
        <v>0</v>
      </c>
      <c r="BW15" s="16">
        <f t="shared" si="6"/>
        <v>1</v>
      </c>
      <c r="BX15" s="16">
        <f t="shared" si="6"/>
        <v>1</v>
      </c>
      <c r="BY15" s="16">
        <f t="shared" si="6"/>
        <v>1</v>
      </c>
      <c r="BZ15" s="16">
        <f t="shared" si="6"/>
        <v>1</v>
      </c>
      <c r="CA15" s="16">
        <f t="shared" si="6"/>
        <v>1</v>
      </c>
      <c r="CB15" s="16">
        <f t="shared" si="6"/>
        <v>1</v>
      </c>
      <c r="CC15" s="16">
        <f t="shared" si="6"/>
        <v>0</v>
      </c>
      <c r="CD15" s="16">
        <f t="shared" si="6"/>
        <v>0</v>
      </c>
      <c r="CE15" s="16">
        <f t="shared" si="6"/>
        <v>0</v>
      </c>
      <c r="CF15" s="16">
        <f t="shared" si="6"/>
        <v>0</v>
      </c>
      <c r="CG15" s="16">
        <f t="shared" si="6"/>
        <v>1</v>
      </c>
      <c r="CH15" s="16">
        <f t="shared" si="6"/>
        <v>1</v>
      </c>
      <c r="CI15" s="16">
        <f t="shared" si="6"/>
        <v>0</v>
      </c>
      <c r="CJ15" s="16">
        <f t="shared" si="6"/>
        <v>0</v>
      </c>
      <c r="CK15" s="16">
        <f t="shared" si="6"/>
        <v>0</v>
      </c>
      <c r="CL15" s="16">
        <f t="shared" si="6"/>
        <v>0</v>
      </c>
      <c r="CM15" s="16">
        <f t="shared" si="6"/>
        <v>1</v>
      </c>
      <c r="CN15" s="16">
        <f t="shared" si="6"/>
        <v>0</v>
      </c>
      <c r="CO15" s="16">
        <f t="shared" si="6"/>
        <v>0</v>
      </c>
      <c r="CP15" s="16">
        <f t="shared" si="6"/>
        <v>1</v>
      </c>
      <c r="CQ15" s="16">
        <f t="shared" si="6"/>
        <v>0</v>
      </c>
      <c r="CR15" s="16">
        <f t="shared" si="6"/>
        <v>1</v>
      </c>
      <c r="CS15" s="16">
        <f t="shared" si="6"/>
        <v>1</v>
      </c>
      <c r="CT15" s="16">
        <f t="shared" ref="CT15:DS15" si="7">IF(ISNUMBER(CT7), 1, 0)</f>
        <v>0</v>
      </c>
      <c r="CU15" s="16">
        <f t="shared" si="7"/>
        <v>0</v>
      </c>
      <c r="CV15" s="16">
        <f t="shared" si="7"/>
        <v>1</v>
      </c>
      <c r="CW15" s="16">
        <f t="shared" si="7"/>
        <v>0</v>
      </c>
      <c r="CX15" s="16">
        <f t="shared" si="7"/>
        <v>1</v>
      </c>
      <c r="CY15" s="16">
        <f t="shared" si="7"/>
        <v>0</v>
      </c>
      <c r="CZ15" s="16">
        <f t="shared" si="7"/>
        <v>1</v>
      </c>
      <c r="DA15" s="16">
        <f t="shared" si="7"/>
        <v>1</v>
      </c>
      <c r="DB15" s="16">
        <f t="shared" si="7"/>
        <v>1</v>
      </c>
      <c r="DC15" s="16">
        <f t="shared" si="7"/>
        <v>1</v>
      </c>
      <c r="DD15" s="16">
        <f t="shared" si="7"/>
        <v>1</v>
      </c>
      <c r="DE15" s="16">
        <f t="shared" si="7"/>
        <v>1</v>
      </c>
      <c r="DF15" s="16">
        <f t="shared" si="7"/>
        <v>0</v>
      </c>
      <c r="DG15" s="16">
        <f t="shared" si="7"/>
        <v>0</v>
      </c>
      <c r="DH15" s="16">
        <f t="shared" si="7"/>
        <v>1</v>
      </c>
      <c r="DI15" s="16">
        <f t="shared" si="7"/>
        <v>1</v>
      </c>
      <c r="DJ15" s="16">
        <f t="shared" si="7"/>
        <v>1</v>
      </c>
      <c r="DK15" s="16">
        <f t="shared" si="7"/>
        <v>1</v>
      </c>
      <c r="DL15" s="16">
        <f t="shared" si="7"/>
        <v>0</v>
      </c>
      <c r="DM15" s="16">
        <f t="shared" si="7"/>
        <v>0</v>
      </c>
      <c r="DN15" s="16">
        <f t="shared" si="7"/>
        <v>1</v>
      </c>
      <c r="DO15" s="16">
        <f t="shared" si="7"/>
        <v>0</v>
      </c>
      <c r="DP15" s="16">
        <f t="shared" si="7"/>
        <v>0</v>
      </c>
      <c r="DQ15" s="16">
        <f t="shared" si="7"/>
        <v>0</v>
      </c>
      <c r="DR15" s="16">
        <f t="shared" si="7"/>
        <v>1</v>
      </c>
      <c r="DS15" s="16">
        <f t="shared" si="7"/>
        <v>1</v>
      </c>
    </row>
    <row r="16" spans="1:123" x14ac:dyDescent="0.55000000000000004">
      <c r="A16" s="14" t="s">
        <v>68</v>
      </c>
      <c r="B16" s="16">
        <f t="shared" ref="B16:AG16" si="8">IF(ISNUMBER(B8), 1, 0)</f>
        <v>1</v>
      </c>
      <c r="C16" s="16">
        <f t="shared" si="8"/>
        <v>1</v>
      </c>
      <c r="D16" s="16">
        <f t="shared" si="8"/>
        <v>0</v>
      </c>
      <c r="E16" s="16">
        <f t="shared" si="8"/>
        <v>1</v>
      </c>
      <c r="F16" s="16">
        <f t="shared" si="8"/>
        <v>0</v>
      </c>
      <c r="G16" s="16">
        <f t="shared" si="8"/>
        <v>0</v>
      </c>
      <c r="H16" s="16">
        <f t="shared" si="8"/>
        <v>0</v>
      </c>
      <c r="I16" s="16">
        <f t="shared" si="8"/>
        <v>1</v>
      </c>
      <c r="J16" s="16">
        <f t="shared" si="8"/>
        <v>1</v>
      </c>
      <c r="K16" s="16">
        <f t="shared" si="8"/>
        <v>0</v>
      </c>
      <c r="L16" s="16">
        <f t="shared" si="8"/>
        <v>1</v>
      </c>
      <c r="M16" s="16">
        <f t="shared" si="8"/>
        <v>0</v>
      </c>
      <c r="N16" s="16">
        <f t="shared" si="8"/>
        <v>0</v>
      </c>
      <c r="O16" s="16">
        <f t="shared" si="8"/>
        <v>1</v>
      </c>
      <c r="P16" s="16">
        <f t="shared" si="8"/>
        <v>0</v>
      </c>
      <c r="Q16" s="16">
        <f t="shared" si="8"/>
        <v>1</v>
      </c>
      <c r="R16" s="16">
        <f t="shared" si="8"/>
        <v>0</v>
      </c>
      <c r="S16" s="16">
        <f t="shared" si="8"/>
        <v>0</v>
      </c>
      <c r="T16" s="16">
        <f t="shared" si="8"/>
        <v>1</v>
      </c>
      <c r="U16" s="16">
        <f t="shared" si="8"/>
        <v>1</v>
      </c>
      <c r="V16" s="16">
        <f t="shared" si="8"/>
        <v>1</v>
      </c>
      <c r="W16" s="16">
        <f t="shared" si="8"/>
        <v>1</v>
      </c>
      <c r="X16" s="16">
        <f t="shared" si="8"/>
        <v>0</v>
      </c>
      <c r="Y16" s="16">
        <f t="shared" si="8"/>
        <v>1</v>
      </c>
      <c r="Z16" s="16">
        <f t="shared" si="8"/>
        <v>1</v>
      </c>
      <c r="AA16" s="16">
        <f t="shared" si="8"/>
        <v>0</v>
      </c>
      <c r="AB16" s="16">
        <f t="shared" si="8"/>
        <v>1</v>
      </c>
      <c r="AC16" s="16">
        <f t="shared" si="8"/>
        <v>1</v>
      </c>
      <c r="AD16" s="16">
        <f t="shared" si="8"/>
        <v>1</v>
      </c>
      <c r="AE16" s="16">
        <f t="shared" si="8"/>
        <v>1</v>
      </c>
      <c r="AF16" s="16">
        <f t="shared" si="8"/>
        <v>0</v>
      </c>
      <c r="AG16" s="16">
        <f t="shared" si="8"/>
        <v>1</v>
      </c>
      <c r="AH16" s="16">
        <f t="shared" ref="AH16:BM16" si="9">IF(ISNUMBER(AH8), 1, 0)</f>
        <v>1</v>
      </c>
      <c r="AI16" s="16">
        <f t="shared" si="9"/>
        <v>1</v>
      </c>
      <c r="AJ16" s="16">
        <f t="shared" si="9"/>
        <v>1</v>
      </c>
      <c r="AK16" s="16">
        <f t="shared" si="9"/>
        <v>1</v>
      </c>
      <c r="AL16" s="16">
        <f t="shared" si="9"/>
        <v>0</v>
      </c>
      <c r="AM16" s="16">
        <f t="shared" si="9"/>
        <v>1</v>
      </c>
      <c r="AN16" s="16">
        <f t="shared" si="9"/>
        <v>1</v>
      </c>
      <c r="AO16" s="16">
        <f t="shared" si="9"/>
        <v>1</v>
      </c>
      <c r="AP16" s="16">
        <f t="shared" si="9"/>
        <v>0</v>
      </c>
      <c r="AQ16" s="16">
        <f t="shared" si="9"/>
        <v>1</v>
      </c>
      <c r="AR16" s="16">
        <f t="shared" si="9"/>
        <v>0</v>
      </c>
      <c r="AS16" s="16">
        <f t="shared" si="9"/>
        <v>0</v>
      </c>
      <c r="AT16" s="16">
        <f t="shared" si="9"/>
        <v>1</v>
      </c>
      <c r="AU16" s="16">
        <f t="shared" si="9"/>
        <v>0</v>
      </c>
      <c r="AV16" s="16">
        <f t="shared" si="9"/>
        <v>0</v>
      </c>
      <c r="AW16" s="16">
        <f t="shared" si="9"/>
        <v>1</v>
      </c>
      <c r="AX16" s="16">
        <f t="shared" si="9"/>
        <v>1</v>
      </c>
      <c r="AY16" s="16">
        <f t="shared" si="9"/>
        <v>1</v>
      </c>
      <c r="AZ16" s="16">
        <f t="shared" si="9"/>
        <v>0</v>
      </c>
      <c r="BA16" s="16">
        <f t="shared" si="9"/>
        <v>0</v>
      </c>
      <c r="BB16" s="16">
        <f t="shared" si="9"/>
        <v>1</v>
      </c>
      <c r="BC16" s="16">
        <f t="shared" si="9"/>
        <v>0</v>
      </c>
      <c r="BD16" s="16">
        <f t="shared" si="9"/>
        <v>0</v>
      </c>
      <c r="BE16" s="16">
        <f t="shared" si="9"/>
        <v>0</v>
      </c>
      <c r="BF16" s="16">
        <f t="shared" si="9"/>
        <v>1</v>
      </c>
      <c r="BG16" s="16">
        <f t="shared" si="9"/>
        <v>0</v>
      </c>
      <c r="BH16" s="16">
        <f t="shared" si="9"/>
        <v>0</v>
      </c>
      <c r="BI16" s="16">
        <f t="shared" si="9"/>
        <v>0</v>
      </c>
      <c r="BJ16" s="16">
        <f t="shared" si="9"/>
        <v>1</v>
      </c>
      <c r="BK16" s="16">
        <f t="shared" si="9"/>
        <v>0</v>
      </c>
      <c r="BL16" s="16">
        <f t="shared" si="9"/>
        <v>0</v>
      </c>
      <c r="BM16" s="16">
        <f t="shared" si="9"/>
        <v>0</v>
      </c>
      <c r="BN16" s="16">
        <f t="shared" ref="BN16:CS16" si="10">IF(ISNUMBER(BN8), 1, 0)</f>
        <v>0</v>
      </c>
      <c r="BO16" s="16">
        <f t="shared" si="10"/>
        <v>0</v>
      </c>
      <c r="BP16" s="16">
        <f t="shared" si="10"/>
        <v>0</v>
      </c>
      <c r="BQ16" s="16">
        <f t="shared" si="10"/>
        <v>0</v>
      </c>
      <c r="BR16" s="16">
        <f t="shared" si="10"/>
        <v>1</v>
      </c>
      <c r="BS16" s="16">
        <f t="shared" si="10"/>
        <v>1</v>
      </c>
      <c r="BT16" s="16">
        <f t="shared" si="10"/>
        <v>0</v>
      </c>
      <c r="BU16" s="16">
        <f t="shared" si="10"/>
        <v>0</v>
      </c>
      <c r="BV16" s="16">
        <f t="shared" si="10"/>
        <v>0</v>
      </c>
      <c r="BW16" s="16">
        <f t="shared" si="10"/>
        <v>0</v>
      </c>
      <c r="BX16" s="16">
        <f t="shared" si="10"/>
        <v>1</v>
      </c>
      <c r="BY16" s="16">
        <f t="shared" si="10"/>
        <v>0</v>
      </c>
      <c r="BZ16" s="16">
        <f t="shared" si="10"/>
        <v>0</v>
      </c>
      <c r="CA16" s="16">
        <f t="shared" si="10"/>
        <v>0</v>
      </c>
      <c r="CB16" s="16">
        <f t="shared" si="10"/>
        <v>0</v>
      </c>
      <c r="CC16" s="16">
        <f t="shared" si="10"/>
        <v>1</v>
      </c>
      <c r="CD16" s="16">
        <f t="shared" si="10"/>
        <v>0</v>
      </c>
      <c r="CE16" s="16">
        <f t="shared" si="10"/>
        <v>1</v>
      </c>
      <c r="CF16" s="16">
        <f t="shared" si="10"/>
        <v>1</v>
      </c>
      <c r="CG16" s="16">
        <f t="shared" si="10"/>
        <v>0</v>
      </c>
      <c r="CH16" s="16">
        <f t="shared" si="10"/>
        <v>0</v>
      </c>
      <c r="CI16" s="16">
        <f t="shared" si="10"/>
        <v>0</v>
      </c>
      <c r="CJ16" s="16">
        <f t="shared" si="10"/>
        <v>0</v>
      </c>
      <c r="CK16" s="16">
        <f t="shared" si="10"/>
        <v>1</v>
      </c>
      <c r="CL16" s="16">
        <f t="shared" si="10"/>
        <v>1</v>
      </c>
      <c r="CM16" s="16">
        <f t="shared" si="10"/>
        <v>0</v>
      </c>
      <c r="CN16" s="16">
        <f t="shared" si="10"/>
        <v>0</v>
      </c>
      <c r="CO16" s="16">
        <f t="shared" si="10"/>
        <v>1</v>
      </c>
      <c r="CP16" s="16">
        <f t="shared" si="10"/>
        <v>0</v>
      </c>
      <c r="CQ16" s="16">
        <f t="shared" si="10"/>
        <v>1</v>
      </c>
      <c r="CR16" s="16">
        <f t="shared" si="10"/>
        <v>0</v>
      </c>
      <c r="CS16" s="16">
        <f t="shared" si="10"/>
        <v>0</v>
      </c>
      <c r="CT16" s="16">
        <f t="shared" ref="CT16:DS16" si="11">IF(ISNUMBER(CT8), 1, 0)</f>
        <v>0</v>
      </c>
      <c r="CU16" s="16">
        <f t="shared" si="11"/>
        <v>0</v>
      </c>
      <c r="CV16" s="16">
        <f t="shared" si="11"/>
        <v>0</v>
      </c>
      <c r="CW16" s="16">
        <f t="shared" si="11"/>
        <v>1</v>
      </c>
      <c r="CX16" s="16">
        <f t="shared" si="11"/>
        <v>0</v>
      </c>
      <c r="CY16" s="16">
        <f t="shared" si="11"/>
        <v>1</v>
      </c>
      <c r="CZ16" s="16">
        <f t="shared" si="11"/>
        <v>0</v>
      </c>
      <c r="DA16" s="16">
        <f t="shared" si="11"/>
        <v>0</v>
      </c>
      <c r="DB16" s="16">
        <f t="shared" si="11"/>
        <v>1</v>
      </c>
      <c r="DC16" s="16">
        <f t="shared" si="11"/>
        <v>0</v>
      </c>
      <c r="DD16" s="16">
        <f t="shared" si="11"/>
        <v>1</v>
      </c>
      <c r="DE16" s="16">
        <f t="shared" si="11"/>
        <v>0</v>
      </c>
      <c r="DF16" s="16">
        <f t="shared" si="11"/>
        <v>0</v>
      </c>
      <c r="DG16" s="16">
        <f t="shared" si="11"/>
        <v>0</v>
      </c>
      <c r="DH16" s="16">
        <f t="shared" si="11"/>
        <v>0</v>
      </c>
      <c r="DI16" s="16">
        <f t="shared" si="11"/>
        <v>0</v>
      </c>
      <c r="DJ16" s="16">
        <f t="shared" si="11"/>
        <v>0</v>
      </c>
      <c r="DK16" s="16">
        <f t="shared" si="11"/>
        <v>0</v>
      </c>
      <c r="DL16" s="16">
        <f t="shared" si="11"/>
        <v>0</v>
      </c>
      <c r="DM16" s="16">
        <f t="shared" si="11"/>
        <v>1</v>
      </c>
      <c r="DN16" s="16">
        <f t="shared" si="11"/>
        <v>0</v>
      </c>
      <c r="DO16" s="16">
        <f t="shared" si="11"/>
        <v>0</v>
      </c>
      <c r="DP16" s="16">
        <f t="shared" si="11"/>
        <v>0</v>
      </c>
      <c r="DQ16" s="16">
        <f t="shared" si="11"/>
        <v>0</v>
      </c>
      <c r="DR16" s="16">
        <f t="shared" si="11"/>
        <v>0</v>
      </c>
      <c r="DS16" s="16">
        <f t="shared" si="11"/>
        <v>1</v>
      </c>
    </row>
    <row r="17" spans="1:123" x14ac:dyDescent="0.55000000000000004">
      <c r="A17" s="14" t="s">
        <v>70</v>
      </c>
      <c r="B17" s="16">
        <f t="shared" ref="B17:AG17" si="12">IF(ISNUMBER(B9), 1, 0)</f>
        <v>0</v>
      </c>
      <c r="C17" s="16">
        <f t="shared" si="12"/>
        <v>0</v>
      </c>
      <c r="D17" s="16">
        <f t="shared" si="12"/>
        <v>0</v>
      </c>
      <c r="E17" s="16">
        <f t="shared" si="12"/>
        <v>0</v>
      </c>
      <c r="F17" s="16">
        <f t="shared" si="12"/>
        <v>0</v>
      </c>
      <c r="G17" s="16">
        <f t="shared" si="12"/>
        <v>1</v>
      </c>
      <c r="H17" s="16">
        <f t="shared" si="12"/>
        <v>1</v>
      </c>
      <c r="I17" s="16">
        <f t="shared" si="12"/>
        <v>0</v>
      </c>
      <c r="J17" s="16">
        <f t="shared" si="12"/>
        <v>0</v>
      </c>
      <c r="K17" s="16">
        <f t="shared" si="12"/>
        <v>1</v>
      </c>
      <c r="L17" s="16">
        <f t="shared" si="12"/>
        <v>0</v>
      </c>
      <c r="M17" s="16">
        <f t="shared" si="12"/>
        <v>1</v>
      </c>
      <c r="N17" s="16">
        <f t="shared" si="12"/>
        <v>0</v>
      </c>
      <c r="O17" s="16">
        <f t="shared" si="12"/>
        <v>0</v>
      </c>
      <c r="P17" s="16">
        <f t="shared" si="12"/>
        <v>0</v>
      </c>
      <c r="Q17" s="16">
        <f t="shared" si="12"/>
        <v>1</v>
      </c>
      <c r="R17" s="16">
        <f t="shared" si="12"/>
        <v>1</v>
      </c>
      <c r="S17" s="16">
        <f t="shared" si="12"/>
        <v>0</v>
      </c>
      <c r="T17" s="16">
        <f t="shared" si="12"/>
        <v>1</v>
      </c>
      <c r="U17" s="16">
        <f t="shared" si="12"/>
        <v>0</v>
      </c>
      <c r="V17" s="16">
        <f t="shared" si="12"/>
        <v>0</v>
      </c>
      <c r="W17" s="16">
        <f t="shared" si="12"/>
        <v>0</v>
      </c>
      <c r="X17" s="16">
        <f t="shared" si="12"/>
        <v>0</v>
      </c>
      <c r="Y17" s="16">
        <f t="shared" si="12"/>
        <v>0</v>
      </c>
      <c r="Z17" s="16">
        <f t="shared" si="12"/>
        <v>0</v>
      </c>
      <c r="AA17" s="16">
        <f t="shared" si="12"/>
        <v>0</v>
      </c>
      <c r="AB17" s="16">
        <f t="shared" si="12"/>
        <v>1</v>
      </c>
      <c r="AC17" s="16">
        <f t="shared" si="12"/>
        <v>1</v>
      </c>
      <c r="AD17" s="16">
        <f t="shared" si="12"/>
        <v>0</v>
      </c>
      <c r="AE17" s="16">
        <f t="shared" si="12"/>
        <v>0</v>
      </c>
      <c r="AF17" s="16">
        <f t="shared" si="12"/>
        <v>1</v>
      </c>
      <c r="AG17" s="16">
        <f t="shared" si="12"/>
        <v>1</v>
      </c>
      <c r="AH17" s="16">
        <f t="shared" ref="AH17:BM17" si="13">IF(ISNUMBER(AH9), 1, 0)</f>
        <v>0</v>
      </c>
      <c r="AI17" s="16">
        <f t="shared" si="13"/>
        <v>0</v>
      </c>
      <c r="AJ17" s="16">
        <f t="shared" si="13"/>
        <v>0</v>
      </c>
      <c r="AK17" s="16">
        <f t="shared" si="13"/>
        <v>0</v>
      </c>
      <c r="AL17" s="16">
        <f t="shared" si="13"/>
        <v>0</v>
      </c>
      <c r="AM17" s="16">
        <f t="shared" si="13"/>
        <v>0</v>
      </c>
      <c r="AN17" s="16">
        <f t="shared" si="13"/>
        <v>1</v>
      </c>
      <c r="AO17" s="16">
        <f t="shared" si="13"/>
        <v>0</v>
      </c>
      <c r="AP17" s="16">
        <f t="shared" si="13"/>
        <v>1</v>
      </c>
      <c r="AQ17" s="16">
        <f t="shared" si="13"/>
        <v>0</v>
      </c>
      <c r="AR17" s="16">
        <f t="shared" si="13"/>
        <v>0</v>
      </c>
      <c r="AS17" s="16">
        <f t="shared" si="13"/>
        <v>1</v>
      </c>
      <c r="AT17" s="16">
        <f t="shared" si="13"/>
        <v>0</v>
      </c>
      <c r="AU17" s="16">
        <f t="shared" si="13"/>
        <v>0</v>
      </c>
      <c r="AV17" s="16">
        <f t="shared" si="13"/>
        <v>0</v>
      </c>
      <c r="AW17" s="16">
        <f t="shared" si="13"/>
        <v>0</v>
      </c>
      <c r="AX17" s="16">
        <f t="shared" si="13"/>
        <v>1</v>
      </c>
      <c r="AY17" s="16">
        <f t="shared" si="13"/>
        <v>1</v>
      </c>
      <c r="AZ17" s="16">
        <f t="shared" si="13"/>
        <v>0</v>
      </c>
      <c r="BA17" s="16">
        <f t="shared" si="13"/>
        <v>0</v>
      </c>
      <c r="BB17" s="16">
        <f t="shared" si="13"/>
        <v>0</v>
      </c>
      <c r="BC17" s="16">
        <f t="shared" si="13"/>
        <v>1</v>
      </c>
      <c r="BD17" s="16">
        <f t="shared" si="13"/>
        <v>1</v>
      </c>
      <c r="BE17" s="16">
        <f t="shared" si="13"/>
        <v>0</v>
      </c>
      <c r="BF17" s="16">
        <f t="shared" si="13"/>
        <v>0</v>
      </c>
      <c r="BG17" s="16">
        <f t="shared" si="13"/>
        <v>1</v>
      </c>
      <c r="BH17" s="16">
        <f t="shared" si="13"/>
        <v>1</v>
      </c>
      <c r="BI17" s="16">
        <f t="shared" si="13"/>
        <v>1</v>
      </c>
      <c r="BJ17" s="16">
        <f t="shared" si="13"/>
        <v>0</v>
      </c>
      <c r="BK17" s="16">
        <f t="shared" si="13"/>
        <v>0</v>
      </c>
      <c r="BL17" s="16">
        <f t="shared" si="13"/>
        <v>0</v>
      </c>
      <c r="BM17" s="16">
        <f t="shared" si="13"/>
        <v>1</v>
      </c>
      <c r="BN17" s="16">
        <f t="shared" ref="BN17:CS17" si="14">IF(ISNUMBER(BN9), 1, 0)</f>
        <v>0</v>
      </c>
      <c r="BO17" s="16">
        <f t="shared" si="14"/>
        <v>1</v>
      </c>
      <c r="BP17" s="16">
        <f t="shared" si="14"/>
        <v>1</v>
      </c>
      <c r="BQ17" s="16">
        <f t="shared" si="14"/>
        <v>1</v>
      </c>
      <c r="BR17" s="16">
        <f t="shared" si="14"/>
        <v>0</v>
      </c>
      <c r="BS17" s="16">
        <f t="shared" si="14"/>
        <v>0</v>
      </c>
      <c r="BT17" s="16">
        <f t="shared" si="14"/>
        <v>0</v>
      </c>
      <c r="BU17" s="16">
        <f t="shared" si="14"/>
        <v>0</v>
      </c>
      <c r="BV17" s="16">
        <f t="shared" si="14"/>
        <v>0</v>
      </c>
      <c r="BW17" s="16">
        <f t="shared" si="14"/>
        <v>0</v>
      </c>
      <c r="BX17" s="16">
        <f t="shared" si="14"/>
        <v>0</v>
      </c>
      <c r="BY17" s="16">
        <f t="shared" si="14"/>
        <v>0</v>
      </c>
      <c r="BZ17" s="16">
        <f t="shared" si="14"/>
        <v>0</v>
      </c>
      <c r="CA17" s="16">
        <f t="shared" si="14"/>
        <v>0</v>
      </c>
      <c r="CB17" s="16">
        <f t="shared" si="14"/>
        <v>0</v>
      </c>
      <c r="CC17" s="16">
        <f t="shared" si="14"/>
        <v>0</v>
      </c>
      <c r="CD17" s="16">
        <f t="shared" si="14"/>
        <v>1</v>
      </c>
      <c r="CE17" s="16">
        <f t="shared" si="14"/>
        <v>0</v>
      </c>
      <c r="CF17" s="16">
        <f t="shared" si="14"/>
        <v>0</v>
      </c>
      <c r="CG17" s="16">
        <f t="shared" si="14"/>
        <v>0</v>
      </c>
      <c r="CH17" s="16">
        <f t="shared" si="14"/>
        <v>0</v>
      </c>
      <c r="CI17" s="16">
        <f t="shared" si="14"/>
        <v>0</v>
      </c>
      <c r="CJ17" s="16">
        <f t="shared" si="14"/>
        <v>1</v>
      </c>
      <c r="CK17" s="16">
        <f t="shared" si="14"/>
        <v>0</v>
      </c>
      <c r="CL17" s="16">
        <f t="shared" si="14"/>
        <v>0</v>
      </c>
      <c r="CM17" s="16">
        <f t="shared" si="14"/>
        <v>0</v>
      </c>
      <c r="CN17" s="16">
        <f t="shared" si="14"/>
        <v>0</v>
      </c>
      <c r="CO17" s="16">
        <f t="shared" si="14"/>
        <v>0</v>
      </c>
      <c r="CP17" s="16">
        <f t="shared" si="14"/>
        <v>0</v>
      </c>
      <c r="CQ17" s="16">
        <f t="shared" si="14"/>
        <v>0</v>
      </c>
      <c r="CR17" s="16">
        <f t="shared" si="14"/>
        <v>0</v>
      </c>
      <c r="CS17" s="16">
        <f t="shared" si="14"/>
        <v>0</v>
      </c>
      <c r="CT17" s="16">
        <f t="shared" ref="CT17:DS17" si="15">IF(ISNUMBER(CT9), 1, 0)</f>
        <v>1</v>
      </c>
      <c r="CU17" s="16">
        <f t="shared" si="15"/>
        <v>1</v>
      </c>
      <c r="CV17" s="16">
        <f t="shared" si="15"/>
        <v>0</v>
      </c>
      <c r="CW17" s="16">
        <f t="shared" si="15"/>
        <v>0</v>
      </c>
      <c r="CX17" s="16">
        <f t="shared" si="15"/>
        <v>0</v>
      </c>
      <c r="CY17" s="16">
        <f t="shared" si="15"/>
        <v>0</v>
      </c>
      <c r="CZ17" s="16">
        <f t="shared" si="15"/>
        <v>0</v>
      </c>
      <c r="DA17" s="16">
        <f t="shared" si="15"/>
        <v>0</v>
      </c>
      <c r="DB17" s="16">
        <f t="shared" si="15"/>
        <v>0</v>
      </c>
      <c r="DC17" s="16">
        <f t="shared" si="15"/>
        <v>0</v>
      </c>
      <c r="DD17" s="16">
        <f t="shared" si="15"/>
        <v>0</v>
      </c>
      <c r="DE17" s="16">
        <f t="shared" si="15"/>
        <v>0</v>
      </c>
      <c r="DF17" s="16">
        <f t="shared" si="15"/>
        <v>0</v>
      </c>
      <c r="DG17" s="16">
        <f t="shared" si="15"/>
        <v>1</v>
      </c>
      <c r="DH17" s="16">
        <f t="shared" si="15"/>
        <v>0</v>
      </c>
      <c r="DI17" s="16">
        <f t="shared" si="15"/>
        <v>0</v>
      </c>
      <c r="DJ17" s="16">
        <f t="shared" si="15"/>
        <v>0</v>
      </c>
      <c r="DK17" s="16">
        <f t="shared" si="15"/>
        <v>0</v>
      </c>
      <c r="DL17" s="16">
        <f t="shared" si="15"/>
        <v>0</v>
      </c>
      <c r="DM17" s="16">
        <f t="shared" si="15"/>
        <v>0</v>
      </c>
      <c r="DN17" s="16">
        <f t="shared" si="15"/>
        <v>0</v>
      </c>
      <c r="DO17" s="16">
        <f t="shared" si="15"/>
        <v>1</v>
      </c>
      <c r="DP17" s="16">
        <f t="shared" si="15"/>
        <v>1</v>
      </c>
      <c r="DQ17" s="16">
        <f t="shared" si="15"/>
        <v>1</v>
      </c>
      <c r="DR17" s="16">
        <f t="shared" si="15"/>
        <v>0</v>
      </c>
      <c r="DS17" s="16">
        <f t="shared" si="15"/>
        <v>1</v>
      </c>
    </row>
    <row r="18" spans="1:123" x14ac:dyDescent="0.55000000000000004">
      <c r="A18" s="14" t="s">
        <v>67</v>
      </c>
      <c r="B18" s="16">
        <f t="shared" ref="B18:AG18" si="16">IF(ISNUMBER(B10), 1, 0)</f>
        <v>1</v>
      </c>
      <c r="C18" s="16">
        <f t="shared" si="16"/>
        <v>0</v>
      </c>
      <c r="D18" s="16">
        <f t="shared" si="16"/>
        <v>0</v>
      </c>
      <c r="E18" s="16">
        <f t="shared" si="16"/>
        <v>0</v>
      </c>
      <c r="F18" s="16">
        <f t="shared" si="16"/>
        <v>0</v>
      </c>
      <c r="G18" s="16">
        <f t="shared" si="16"/>
        <v>1</v>
      </c>
      <c r="H18" s="16">
        <f t="shared" si="16"/>
        <v>0</v>
      </c>
      <c r="I18" s="16">
        <f t="shared" si="16"/>
        <v>0</v>
      </c>
      <c r="J18" s="16">
        <f t="shared" si="16"/>
        <v>0</v>
      </c>
      <c r="K18" s="16">
        <f t="shared" si="16"/>
        <v>0</v>
      </c>
      <c r="L18" s="16">
        <f t="shared" si="16"/>
        <v>0</v>
      </c>
      <c r="M18" s="16">
        <f t="shared" si="16"/>
        <v>0</v>
      </c>
      <c r="N18" s="16">
        <f t="shared" si="16"/>
        <v>0</v>
      </c>
      <c r="O18" s="16">
        <f t="shared" si="16"/>
        <v>0</v>
      </c>
      <c r="P18" s="16">
        <f t="shared" si="16"/>
        <v>0</v>
      </c>
      <c r="Q18" s="16">
        <f t="shared" si="16"/>
        <v>1</v>
      </c>
      <c r="R18" s="16">
        <f t="shared" si="16"/>
        <v>0</v>
      </c>
      <c r="S18" s="16">
        <f t="shared" si="16"/>
        <v>0</v>
      </c>
      <c r="T18" s="16">
        <f t="shared" si="16"/>
        <v>0</v>
      </c>
      <c r="U18" s="16">
        <f t="shared" si="16"/>
        <v>0</v>
      </c>
      <c r="V18" s="16">
        <f t="shared" si="16"/>
        <v>0</v>
      </c>
      <c r="W18" s="16">
        <f t="shared" si="16"/>
        <v>0</v>
      </c>
      <c r="X18" s="16">
        <f t="shared" si="16"/>
        <v>0</v>
      </c>
      <c r="Y18" s="16">
        <f t="shared" si="16"/>
        <v>0</v>
      </c>
      <c r="Z18" s="16">
        <f t="shared" si="16"/>
        <v>0</v>
      </c>
      <c r="AA18" s="16">
        <f t="shared" si="16"/>
        <v>0</v>
      </c>
      <c r="AB18" s="16">
        <f t="shared" si="16"/>
        <v>0</v>
      </c>
      <c r="AC18" s="16">
        <f t="shared" si="16"/>
        <v>0</v>
      </c>
      <c r="AD18" s="16">
        <f t="shared" si="16"/>
        <v>0</v>
      </c>
      <c r="AE18" s="16">
        <f t="shared" si="16"/>
        <v>0</v>
      </c>
      <c r="AF18" s="16">
        <f t="shared" si="16"/>
        <v>0</v>
      </c>
      <c r="AG18" s="16">
        <f t="shared" si="16"/>
        <v>0</v>
      </c>
      <c r="AH18" s="16">
        <f t="shared" ref="AH18:BM18" si="17">IF(ISNUMBER(AH10), 1, 0)</f>
        <v>0</v>
      </c>
      <c r="AI18" s="16">
        <f t="shared" si="17"/>
        <v>0</v>
      </c>
      <c r="AJ18" s="16">
        <f t="shared" si="17"/>
        <v>0</v>
      </c>
      <c r="AK18" s="16">
        <f t="shared" si="17"/>
        <v>0</v>
      </c>
      <c r="AL18" s="16">
        <f t="shared" si="17"/>
        <v>0</v>
      </c>
      <c r="AM18" s="16">
        <f t="shared" si="17"/>
        <v>0</v>
      </c>
      <c r="AN18" s="16">
        <f t="shared" si="17"/>
        <v>1</v>
      </c>
      <c r="AO18" s="16">
        <f t="shared" si="17"/>
        <v>0</v>
      </c>
      <c r="AP18" s="16">
        <f t="shared" si="17"/>
        <v>0</v>
      </c>
      <c r="AQ18" s="16">
        <f t="shared" si="17"/>
        <v>0</v>
      </c>
      <c r="AR18" s="16">
        <f t="shared" si="17"/>
        <v>0</v>
      </c>
      <c r="AS18" s="16">
        <f t="shared" si="17"/>
        <v>0</v>
      </c>
      <c r="AT18" s="16">
        <f t="shared" si="17"/>
        <v>0</v>
      </c>
      <c r="AU18" s="16">
        <f t="shared" si="17"/>
        <v>0</v>
      </c>
      <c r="AV18" s="16">
        <f t="shared" si="17"/>
        <v>0</v>
      </c>
      <c r="AW18" s="16">
        <f t="shared" si="17"/>
        <v>0</v>
      </c>
      <c r="AX18" s="16">
        <f t="shared" si="17"/>
        <v>0</v>
      </c>
      <c r="AY18" s="16">
        <f t="shared" si="17"/>
        <v>1</v>
      </c>
      <c r="AZ18" s="16">
        <f t="shared" si="17"/>
        <v>0</v>
      </c>
      <c r="BA18" s="16">
        <f t="shared" si="17"/>
        <v>0</v>
      </c>
      <c r="BB18" s="16">
        <f t="shared" si="17"/>
        <v>0</v>
      </c>
      <c r="BC18" s="16">
        <f t="shared" si="17"/>
        <v>0</v>
      </c>
      <c r="BD18" s="16">
        <f t="shared" si="17"/>
        <v>0</v>
      </c>
      <c r="BE18" s="16">
        <f t="shared" si="17"/>
        <v>0</v>
      </c>
      <c r="BF18" s="16">
        <f t="shared" si="17"/>
        <v>0</v>
      </c>
      <c r="BG18" s="16">
        <f t="shared" si="17"/>
        <v>0</v>
      </c>
      <c r="BH18" s="16">
        <f t="shared" si="17"/>
        <v>0</v>
      </c>
      <c r="BI18" s="16">
        <f t="shared" si="17"/>
        <v>0</v>
      </c>
      <c r="BJ18" s="16">
        <f t="shared" si="17"/>
        <v>0</v>
      </c>
      <c r="BK18" s="16">
        <f t="shared" si="17"/>
        <v>1</v>
      </c>
      <c r="BL18" s="16">
        <f t="shared" si="17"/>
        <v>0</v>
      </c>
      <c r="BM18" s="16">
        <f t="shared" si="17"/>
        <v>0</v>
      </c>
      <c r="BN18" s="16">
        <f t="shared" ref="BN18:CS18" si="18">IF(ISNUMBER(BN10), 1, 0)</f>
        <v>0</v>
      </c>
      <c r="BO18" s="16">
        <f t="shared" si="18"/>
        <v>0</v>
      </c>
      <c r="BP18" s="16">
        <f t="shared" si="18"/>
        <v>0</v>
      </c>
      <c r="BQ18" s="16">
        <f t="shared" si="18"/>
        <v>1</v>
      </c>
      <c r="BR18" s="16">
        <f t="shared" si="18"/>
        <v>1</v>
      </c>
      <c r="BS18" s="16">
        <f t="shared" si="18"/>
        <v>0</v>
      </c>
      <c r="BT18" s="16">
        <f t="shared" si="18"/>
        <v>0</v>
      </c>
      <c r="BU18" s="16">
        <f t="shared" si="18"/>
        <v>0</v>
      </c>
      <c r="BV18" s="16">
        <f t="shared" si="18"/>
        <v>0</v>
      </c>
      <c r="BW18" s="16">
        <f t="shared" si="18"/>
        <v>0</v>
      </c>
      <c r="BX18" s="16">
        <f t="shared" si="18"/>
        <v>0</v>
      </c>
      <c r="BY18" s="16">
        <f t="shared" si="18"/>
        <v>0</v>
      </c>
      <c r="BZ18" s="16">
        <f t="shared" si="18"/>
        <v>0</v>
      </c>
      <c r="CA18" s="16">
        <f t="shared" si="18"/>
        <v>0</v>
      </c>
      <c r="CB18" s="16">
        <f t="shared" si="18"/>
        <v>0</v>
      </c>
      <c r="CC18" s="16">
        <f t="shared" si="18"/>
        <v>0</v>
      </c>
      <c r="CD18" s="16">
        <f t="shared" si="18"/>
        <v>0</v>
      </c>
      <c r="CE18" s="16">
        <f t="shared" si="18"/>
        <v>0</v>
      </c>
      <c r="CF18" s="16">
        <f t="shared" si="18"/>
        <v>0</v>
      </c>
      <c r="CG18" s="16">
        <f t="shared" si="18"/>
        <v>0</v>
      </c>
      <c r="CH18" s="16">
        <f t="shared" si="18"/>
        <v>0</v>
      </c>
      <c r="CI18" s="16">
        <f t="shared" si="18"/>
        <v>0</v>
      </c>
      <c r="CJ18" s="16">
        <f t="shared" si="18"/>
        <v>0</v>
      </c>
      <c r="CK18" s="16">
        <f t="shared" si="18"/>
        <v>0</v>
      </c>
      <c r="CL18" s="16">
        <f t="shared" si="18"/>
        <v>0</v>
      </c>
      <c r="CM18" s="16">
        <f t="shared" si="18"/>
        <v>0</v>
      </c>
      <c r="CN18" s="16">
        <f t="shared" si="18"/>
        <v>0</v>
      </c>
      <c r="CO18" s="16">
        <f t="shared" si="18"/>
        <v>0</v>
      </c>
      <c r="CP18" s="16">
        <f t="shared" si="18"/>
        <v>0</v>
      </c>
      <c r="CQ18" s="16">
        <f t="shared" si="18"/>
        <v>0</v>
      </c>
      <c r="CR18" s="16">
        <f t="shared" si="18"/>
        <v>0</v>
      </c>
      <c r="CS18" s="16">
        <f t="shared" si="18"/>
        <v>0</v>
      </c>
      <c r="CT18" s="16">
        <f t="shared" ref="CT18:DS18" si="19">IF(ISNUMBER(CT10), 1, 0)</f>
        <v>0</v>
      </c>
      <c r="CU18" s="16">
        <f t="shared" si="19"/>
        <v>0</v>
      </c>
      <c r="CV18" s="16">
        <f t="shared" si="19"/>
        <v>0</v>
      </c>
      <c r="CW18" s="16">
        <f t="shared" si="19"/>
        <v>0</v>
      </c>
      <c r="CX18" s="16">
        <f t="shared" si="19"/>
        <v>0</v>
      </c>
      <c r="CY18" s="16">
        <f t="shared" si="19"/>
        <v>0</v>
      </c>
      <c r="CZ18" s="16">
        <f t="shared" si="19"/>
        <v>0</v>
      </c>
      <c r="DA18" s="16">
        <f t="shared" si="19"/>
        <v>0</v>
      </c>
      <c r="DB18" s="16">
        <f t="shared" si="19"/>
        <v>0</v>
      </c>
      <c r="DC18" s="16">
        <f t="shared" si="19"/>
        <v>0</v>
      </c>
      <c r="DD18" s="16">
        <f t="shared" si="19"/>
        <v>0</v>
      </c>
      <c r="DE18" s="16">
        <f t="shared" si="19"/>
        <v>0</v>
      </c>
      <c r="DF18" s="16">
        <f t="shared" si="19"/>
        <v>1</v>
      </c>
      <c r="DG18" s="16">
        <f t="shared" si="19"/>
        <v>0</v>
      </c>
      <c r="DH18" s="16">
        <f t="shared" si="19"/>
        <v>0</v>
      </c>
      <c r="DI18" s="16">
        <f t="shared" si="19"/>
        <v>0</v>
      </c>
      <c r="DJ18" s="16">
        <f t="shared" si="19"/>
        <v>0</v>
      </c>
      <c r="DK18" s="16">
        <f t="shared" si="19"/>
        <v>0</v>
      </c>
      <c r="DL18" s="16">
        <f t="shared" si="19"/>
        <v>0</v>
      </c>
      <c r="DM18" s="16">
        <f t="shared" si="19"/>
        <v>0</v>
      </c>
      <c r="DN18" s="16">
        <f t="shared" si="19"/>
        <v>1</v>
      </c>
      <c r="DO18" s="16">
        <f t="shared" si="19"/>
        <v>0</v>
      </c>
      <c r="DP18" s="16">
        <f t="shared" si="19"/>
        <v>0</v>
      </c>
      <c r="DQ18" s="16">
        <f t="shared" si="19"/>
        <v>0</v>
      </c>
      <c r="DR18" s="16">
        <f t="shared" si="19"/>
        <v>0</v>
      </c>
      <c r="DS18" s="16">
        <f t="shared" si="19"/>
        <v>1</v>
      </c>
    </row>
    <row r="20" spans="1:123" x14ac:dyDescent="0.55000000000000004">
      <c r="A20" s="14" t="s">
        <v>70</v>
      </c>
      <c r="B20" s="16">
        <v>0</v>
      </c>
      <c r="C20" s="16">
        <v>0</v>
      </c>
      <c r="D20" s="16">
        <v>0</v>
      </c>
      <c r="E20" s="16">
        <v>0</v>
      </c>
      <c r="F20" s="16">
        <v>0</v>
      </c>
      <c r="G20" s="16">
        <v>1</v>
      </c>
      <c r="H20" s="16">
        <v>1</v>
      </c>
      <c r="I20" s="16">
        <v>0</v>
      </c>
      <c r="J20" s="16">
        <v>0</v>
      </c>
      <c r="K20" s="16">
        <v>1</v>
      </c>
      <c r="L20" s="16">
        <v>0</v>
      </c>
      <c r="M20" s="16">
        <v>1</v>
      </c>
      <c r="N20" s="16">
        <v>0</v>
      </c>
      <c r="O20" s="16">
        <v>0</v>
      </c>
      <c r="P20" s="16">
        <v>0</v>
      </c>
      <c r="Q20" s="16">
        <v>1</v>
      </c>
      <c r="R20" s="16">
        <v>1</v>
      </c>
      <c r="S20" s="16">
        <v>0</v>
      </c>
      <c r="T20" s="16">
        <v>1</v>
      </c>
      <c r="U20" s="16">
        <v>0</v>
      </c>
      <c r="V20" s="16">
        <v>0</v>
      </c>
      <c r="W20" s="16">
        <v>0</v>
      </c>
      <c r="X20" s="16">
        <v>0</v>
      </c>
      <c r="Y20" s="16">
        <v>0</v>
      </c>
      <c r="Z20" s="16">
        <v>0</v>
      </c>
      <c r="AA20" s="16">
        <v>0</v>
      </c>
      <c r="AB20" s="16">
        <v>1</v>
      </c>
      <c r="AC20" s="16">
        <v>1</v>
      </c>
      <c r="AD20" s="16">
        <v>0</v>
      </c>
      <c r="AE20" s="16">
        <v>0</v>
      </c>
      <c r="AF20" s="16">
        <v>1</v>
      </c>
      <c r="AG20" s="16">
        <v>1</v>
      </c>
      <c r="AH20" s="16">
        <v>0</v>
      </c>
      <c r="AI20" s="16">
        <v>0</v>
      </c>
      <c r="AJ20" s="16">
        <v>0</v>
      </c>
      <c r="AK20" s="16">
        <v>0</v>
      </c>
      <c r="AL20" s="16">
        <v>0</v>
      </c>
      <c r="AM20" s="16">
        <v>0</v>
      </c>
      <c r="AN20" s="16">
        <v>1</v>
      </c>
      <c r="AO20" s="16">
        <v>0</v>
      </c>
      <c r="AP20" s="16">
        <v>1</v>
      </c>
      <c r="AQ20" s="16">
        <v>0</v>
      </c>
      <c r="AR20" s="16">
        <v>0</v>
      </c>
      <c r="AS20" s="16">
        <v>1</v>
      </c>
      <c r="AT20" s="16">
        <v>0</v>
      </c>
      <c r="AU20" s="16">
        <v>0</v>
      </c>
      <c r="AV20" s="16">
        <v>0</v>
      </c>
      <c r="AW20" s="16">
        <v>0</v>
      </c>
      <c r="AX20" s="16">
        <v>1</v>
      </c>
      <c r="AY20" s="16">
        <v>1</v>
      </c>
      <c r="AZ20" s="16">
        <v>0</v>
      </c>
      <c r="BA20" s="16">
        <v>0</v>
      </c>
      <c r="BB20" s="16">
        <v>0</v>
      </c>
      <c r="BC20" s="16">
        <v>1</v>
      </c>
      <c r="BD20" s="16">
        <v>1</v>
      </c>
      <c r="BE20" s="16">
        <v>0</v>
      </c>
      <c r="BF20" s="16">
        <v>0</v>
      </c>
      <c r="BG20" s="16">
        <v>1</v>
      </c>
      <c r="BH20" s="16">
        <v>1</v>
      </c>
      <c r="BI20" s="16">
        <v>1</v>
      </c>
      <c r="BJ20" s="16">
        <v>0</v>
      </c>
      <c r="BK20" s="16">
        <v>0</v>
      </c>
      <c r="BL20" s="16">
        <v>0</v>
      </c>
      <c r="BM20" s="16">
        <v>1</v>
      </c>
      <c r="BN20" s="16">
        <v>0</v>
      </c>
      <c r="BO20" s="16">
        <v>1</v>
      </c>
      <c r="BP20" s="16">
        <v>1</v>
      </c>
      <c r="BQ20" s="16">
        <v>1</v>
      </c>
      <c r="BR20" s="16">
        <v>1</v>
      </c>
      <c r="BS20" s="16">
        <v>0</v>
      </c>
      <c r="BT20" s="16">
        <v>0</v>
      </c>
      <c r="BU20" s="16">
        <v>0</v>
      </c>
      <c r="BV20" s="16">
        <v>0</v>
      </c>
      <c r="BW20" s="16">
        <v>0</v>
      </c>
      <c r="BX20" s="16">
        <v>0</v>
      </c>
      <c r="BY20" s="16">
        <v>0</v>
      </c>
      <c r="BZ20" s="16">
        <v>0</v>
      </c>
      <c r="CA20" s="16">
        <v>0</v>
      </c>
      <c r="CB20" s="16">
        <v>0</v>
      </c>
      <c r="CC20" s="16">
        <v>0</v>
      </c>
      <c r="CD20" s="16">
        <v>0</v>
      </c>
      <c r="CE20" s="16">
        <v>1</v>
      </c>
      <c r="CF20" s="16">
        <v>0</v>
      </c>
      <c r="CG20" s="16">
        <v>0</v>
      </c>
      <c r="CH20" s="16">
        <v>0</v>
      </c>
      <c r="CI20" s="16">
        <v>0</v>
      </c>
      <c r="CJ20" s="16">
        <v>0</v>
      </c>
      <c r="CK20" s="16">
        <v>1</v>
      </c>
      <c r="CL20" s="16">
        <v>0</v>
      </c>
      <c r="CM20" s="16">
        <v>0</v>
      </c>
      <c r="CN20" s="16">
        <v>0</v>
      </c>
      <c r="CO20" s="16">
        <v>0</v>
      </c>
      <c r="CP20" s="16">
        <v>0</v>
      </c>
      <c r="CQ20" s="16">
        <v>0</v>
      </c>
      <c r="CR20" s="16">
        <v>0</v>
      </c>
      <c r="CS20" s="16">
        <v>0</v>
      </c>
      <c r="CT20" s="16">
        <v>0</v>
      </c>
      <c r="CU20" s="16">
        <v>1</v>
      </c>
      <c r="CV20" s="16">
        <v>1</v>
      </c>
      <c r="CW20" s="16">
        <v>0</v>
      </c>
      <c r="CX20" s="16">
        <v>0</v>
      </c>
      <c r="CY20" s="16">
        <v>0</v>
      </c>
      <c r="CZ20" s="16">
        <v>0</v>
      </c>
      <c r="DA20" s="16">
        <v>0</v>
      </c>
      <c r="DB20" s="16">
        <v>0</v>
      </c>
      <c r="DC20" s="16">
        <v>0</v>
      </c>
      <c r="DD20" s="16">
        <v>0</v>
      </c>
      <c r="DE20" s="16">
        <v>0</v>
      </c>
      <c r="DF20" s="16">
        <v>0</v>
      </c>
      <c r="DG20" s="16">
        <v>0</v>
      </c>
      <c r="DH20" s="16">
        <v>1</v>
      </c>
      <c r="DI20" s="16">
        <v>0</v>
      </c>
      <c r="DJ20" s="16">
        <v>0</v>
      </c>
      <c r="DK20" s="16">
        <v>0</v>
      </c>
      <c r="DL20" s="16">
        <v>0</v>
      </c>
      <c r="DM20" s="16">
        <v>0</v>
      </c>
      <c r="DN20" s="16">
        <v>0</v>
      </c>
      <c r="DO20" s="16">
        <v>0</v>
      </c>
      <c r="DP20" s="16">
        <v>1</v>
      </c>
      <c r="DQ20" s="16">
        <v>1</v>
      </c>
      <c r="DR20" s="16">
        <v>1</v>
      </c>
      <c r="DS20" s="16">
        <v>0</v>
      </c>
    </row>
    <row r="21" spans="1:123" s="15" customFormat="1" ht="184.2" x14ac:dyDescent="0.55000000000000004">
      <c r="A21" s="14" t="s">
        <v>202</v>
      </c>
      <c r="B21" s="15" t="s">
        <v>98</v>
      </c>
      <c r="C21" s="15" t="s">
        <v>187</v>
      </c>
      <c r="D21" s="15" t="s">
        <v>168</v>
      </c>
      <c r="E21" s="15" t="s">
        <v>182</v>
      </c>
      <c r="F21" s="15" t="s">
        <v>177</v>
      </c>
      <c r="G21" s="15" t="s">
        <v>79</v>
      </c>
      <c r="H21" s="15" t="s">
        <v>165</v>
      </c>
      <c r="I21" s="15" t="s">
        <v>151</v>
      </c>
      <c r="J21" s="15" t="s">
        <v>91</v>
      </c>
      <c r="K21" s="15" t="s">
        <v>81</v>
      </c>
      <c r="L21" s="15" t="s">
        <v>128</v>
      </c>
      <c r="M21" s="15" t="s">
        <v>158</v>
      </c>
      <c r="N21" s="15" t="s">
        <v>109</v>
      </c>
      <c r="O21" s="15" t="s">
        <v>111</v>
      </c>
      <c r="P21" s="15" t="s">
        <v>179</v>
      </c>
      <c r="Q21" s="15" t="s">
        <v>73</v>
      </c>
      <c r="R21" s="15" t="s">
        <v>1255</v>
      </c>
      <c r="S21" s="15" t="s">
        <v>135</v>
      </c>
      <c r="T21" s="15" t="s">
        <v>143</v>
      </c>
      <c r="U21" s="15" t="s">
        <v>88</v>
      </c>
      <c r="V21" s="15" t="s">
        <v>149</v>
      </c>
      <c r="W21" s="15" t="s">
        <v>170</v>
      </c>
      <c r="X21" s="15" t="s">
        <v>172</v>
      </c>
      <c r="Y21" s="15" t="s">
        <v>178</v>
      </c>
      <c r="Z21" s="15" t="s">
        <v>142</v>
      </c>
      <c r="AA21" s="15" t="s">
        <v>186</v>
      </c>
      <c r="AB21" s="15" t="s">
        <v>126</v>
      </c>
      <c r="AC21" s="15" t="s">
        <v>89</v>
      </c>
      <c r="AD21" s="15" t="s">
        <v>72</v>
      </c>
      <c r="AE21" s="15" t="s">
        <v>101</v>
      </c>
      <c r="AF21" s="15" t="s">
        <v>133</v>
      </c>
      <c r="AG21" s="15" t="s">
        <v>141</v>
      </c>
      <c r="AH21" s="15" t="s">
        <v>107</v>
      </c>
      <c r="AI21" s="15" t="s">
        <v>96</v>
      </c>
      <c r="AJ21" s="15" t="s">
        <v>153</v>
      </c>
      <c r="AK21" s="15" t="s">
        <v>155</v>
      </c>
      <c r="AL21" s="15" t="s">
        <v>157</v>
      </c>
      <c r="AM21" s="15" t="s">
        <v>159</v>
      </c>
      <c r="AN21" s="15" t="s">
        <v>161</v>
      </c>
      <c r="AO21" s="15" t="s">
        <v>93</v>
      </c>
      <c r="AP21" s="15" t="s">
        <v>189</v>
      </c>
      <c r="AQ21" s="15" t="s">
        <v>82</v>
      </c>
      <c r="AR21" s="15" t="s">
        <v>185</v>
      </c>
      <c r="AS21" s="15" t="s">
        <v>188</v>
      </c>
      <c r="AT21" s="15" t="s">
        <v>150</v>
      </c>
      <c r="AU21" s="15" t="s">
        <v>90</v>
      </c>
      <c r="AV21" s="15" t="s">
        <v>110</v>
      </c>
      <c r="AW21" s="15" t="s">
        <v>130</v>
      </c>
      <c r="AX21" s="15" t="s">
        <v>156</v>
      </c>
      <c r="AY21" s="15" t="s">
        <v>74</v>
      </c>
      <c r="AZ21" s="15" t="s">
        <v>76</v>
      </c>
      <c r="BA21" s="15" t="s">
        <v>162</v>
      </c>
      <c r="BB21" s="15" t="s">
        <v>164</v>
      </c>
      <c r="BC21" s="15" t="s">
        <v>166</v>
      </c>
      <c r="BD21" s="15" t="s">
        <v>136</v>
      </c>
      <c r="BE21" s="15" t="s">
        <v>77</v>
      </c>
      <c r="BF21" s="15" t="s">
        <v>122</v>
      </c>
      <c r="BG21" s="15" t="s">
        <v>174</v>
      </c>
      <c r="BH21" s="15" t="s">
        <v>176</v>
      </c>
      <c r="BI21" s="15" t="s">
        <v>97</v>
      </c>
      <c r="BJ21" s="15" t="s">
        <v>80</v>
      </c>
      <c r="BK21" s="15" t="s">
        <v>87</v>
      </c>
      <c r="BL21" s="15" t="s">
        <v>92</v>
      </c>
      <c r="BM21" s="15" t="s">
        <v>184</v>
      </c>
      <c r="BN21" s="15" t="s">
        <v>146</v>
      </c>
      <c r="BO21" s="15" t="s">
        <v>100</v>
      </c>
      <c r="BP21" s="15" t="s">
        <v>169</v>
      </c>
      <c r="BQ21" s="15" t="s">
        <v>163</v>
      </c>
      <c r="BR21" s="15" t="s">
        <v>86</v>
      </c>
      <c r="BS21" s="15" t="s">
        <v>99</v>
      </c>
      <c r="BT21" s="15" t="s">
        <v>85</v>
      </c>
      <c r="BU21" s="15" t="s">
        <v>125</v>
      </c>
      <c r="BV21" s="15" t="s">
        <v>129</v>
      </c>
      <c r="BW21" s="15" t="s">
        <v>131</v>
      </c>
      <c r="BX21" s="15" t="s">
        <v>103</v>
      </c>
      <c r="BY21" s="15" t="s">
        <v>105</v>
      </c>
      <c r="BZ21" s="15" t="s">
        <v>145</v>
      </c>
      <c r="CA21" s="15" t="s">
        <v>144</v>
      </c>
      <c r="CB21" s="15" t="s">
        <v>115</v>
      </c>
      <c r="CC21" s="15" t="s">
        <v>112</v>
      </c>
      <c r="CD21" s="15" t="s">
        <v>191</v>
      </c>
      <c r="CE21" s="15" t="s">
        <v>147</v>
      </c>
      <c r="CF21" s="15" t="s">
        <v>123</v>
      </c>
      <c r="CG21" s="15" t="s">
        <v>173</v>
      </c>
      <c r="CH21" s="15" t="s">
        <v>113</v>
      </c>
      <c r="CI21" s="15" t="s">
        <v>117</v>
      </c>
      <c r="CJ21" s="15" t="s">
        <v>139</v>
      </c>
      <c r="CK21" s="15" t="s">
        <v>75</v>
      </c>
      <c r="CL21" s="15" t="s">
        <v>193</v>
      </c>
      <c r="CM21" s="15" t="s">
        <v>194</v>
      </c>
      <c r="CN21" s="15" t="s">
        <v>192</v>
      </c>
      <c r="CO21" s="15" t="s">
        <v>171</v>
      </c>
      <c r="CP21" s="15" t="s">
        <v>190</v>
      </c>
      <c r="CQ21" s="15" t="s">
        <v>183</v>
      </c>
      <c r="CR21" s="15" t="s">
        <v>148</v>
      </c>
      <c r="CS21" s="15" t="s">
        <v>152</v>
      </c>
      <c r="CT21" s="15" t="s">
        <v>154</v>
      </c>
      <c r="CU21" s="15" t="s">
        <v>118</v>
      </c>
      <c r="CV21" s="15" t="s">
        <v>132</v>
      </c>
      <c r="CW21" s="15" t="s">
        <v>160</v>
      </c>
      <c r="CX21" s="15" t="s">
        <v>134</v>
      </c>
      <c r="CY21" s="15" t="s">
        <v>120</v>
      </c>
      <c r="CZ21" s="15" t="s">
        <v>140</v>
      </c>
      <c r="DA21" s="15" t="s">
        <v>114</v>
      </c>
      <c r="DB21" s="15" t="s">
        <v>181</v>
      </c>
      <c r="DC21" s="15" t="s">
        <v>95</v>
      </c>
      <c r="DD21" s="15" t="s">
        <v>119</v>
      </c>
      <c r="DE21" s="15" t="s">
        <v>102</v>
      </c>
      <c r="DF21" s="15" t="s">
        <v>124</v>
      </c>
      <c r="DG21" s="15" t="s">
        <v>121</v>
      </c>
      <c r="DH21" s="15" t="s">
        <v>116</v>
      </c>
      <c r="DI21" s="15" t="s">
        <v>180</v>
      </c>
      <c r="DJ21" s="15" t="s">
        <v>108</v>
      </c>
      <c r="DK21" s="15" t="s">
        <v>167</v>
      </c>
      <c r="DL21" s="15" t="s">
        <v>138</v>
      </c>
      <c r="DM21" s="15" t="s">
        <v>127</v>
      </c>
      <c r="DN21" s="15" t="s">
        <v>104</v>
      </c>
      <c r="DO21" s="15" t="s">
        <v>94</v>
      </c>
      <c r="DP21" s="15" t="s">
        <v>137</v>
      </c>
      <c r="DQ21" s="15" t="s">
        <v>175</v>
      </c>
      <c r="DR21" s="15" t="s">
        <v>78</v>
      </c>
      <c r="DS21" s="15" t="s">
        <v>106</v>
      </c>
    </row>
  </sheetData>
  <sheetProtection algorithmName="SHA-512" hashValue="lHP0n+i21Ak49fmfspOueiyFydfhDyLr1/8zHqPQpFbNHFY82EdornmgtmbVSaLSJKq/4RBL0ZDGKdyOKYhYyw==" saltValue="mTcHbpy3A58bRsD+LnrWOQ=="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DB0EC-7C2F-407F-AC89-71BB951503AA}">
  <sheetPr codeName="Sheet9"/>
  <dimension ref="A3:F228"/>
  <sheetViews>
    <sheetView workbookViewId="0">
      <selection activeCell="AC13" sqref="AC13"/>
    </sheetView>
  </sheetViews>
  <sheetFormatPr defaultColWidth="8.83984375" defaultRowHeight="14.4" x14ac:dyDescent="0.55000000000000004"/>
  <cols>
    <col min="1" max="1" width="8.83984375" style="16"/>
    <col min="2" max="2" width="11" style="16" customWidth="1"/>
    <col min="3" max="3" width="24.15625" style="16" bestFit="1" customWidth="1"/>
    <col min="4" max="4" width="18.15625" style="16" customWidth="1"/>
    <col min="5" max="5" width="19.41796875" style="16" bestFit="1" customWidth="1"/>
    <col min="6" max="6" width="8.15625" style="16" bestFit="1" customWidth="1"/>
    <col min="7" max="16384" width="8.83984375" style="16"/>
  </cols>
  <sheetData>
    <row r="3" spans="1:6" x14ac:dyDescent="0.55000000000000004">
      <c r="A3" s="16" t="s">
        <v>1256</v>
      </c>
      <c r="B3" s="20" t="s">
        <v>83</v>
      </c>
      <c r="C3" s="20" t="s">
        <v>6</v>
      </c>
      <c r="D3" s="20" t="s">
        <v>202</v>
      </c>
      <c r="E3" s="20" t="s">
        <v>201</v>
      </c>
      <c r="F3" s="21" t="s">
        <v>1246</v>
      </c>
    </row>
    <row r="4" spans="1:6" x14ac:dyDescent="0.55000000000000004">
      <c r="A4" s="16">
        <v>67</v>
      </c>
      <c r="B4" s="14" t="s">
        <v>96</v>
      </c>
      <c r="C4" s="16" t="s">
        <v>13</v>
      </c>
      <c r="D4" s="14" t="s">
        <v>52</v>
      </c>
      <c r="E4" s="16" t="s">
        <v>41</v>
      </c>
      <c r="F4" s="16">
        <f>IF(C4=Interface!$C$4,
    IF(AND(D4=Interface!$C$8, E4=Interface!$C$7), 1,
       IF(OR(D4=Interface!$C$8, E4=Interface!$C$7), 0.5, 0.1)
    ),
0)</f>
        <v>0</v>
      </c>
    </row>
    <row r="5" spans="1:6" x14ac:dyDescent="0.55000000000000004">
      <c r="A5" s="16">
        <v>133</v>
      </c>
      <c r="B5" s="14" t="s">
        <v>87</v>
      </c>
      <c r="C5" s="16" t="s">
        <v>13</v>
      </c>
      <c r="D5" s="14" t="s">
        <v>52</v>
      </c>
      <c r="E5" s="16" t="s">
        <v>41</v>
      </c>
      <c r="F5" s="16">
        <f>IF(C5=Interface!$C$4,
    IF(AND(D5=Interface!$C$8, E5=Interface!$C$7), 1,
       IF(OR(D5=Interface!$C$8, E5=Interface!$C$7), 0.5, 0.1)
    ),
0)</f>
        <v>0</v>
      </c>
    </row>
    <row r="6" spans="1:6" x14ac:dyDescent="0.55000000000000004">
      <c r="A6" s="16">
        <v>196</v>
      </c>
      <c r="B6" s="14" t="s">
        <v>140</v>
      </c>
      <c r="C6" s="16" t="s">
        <v>13</v>
      </c>
      <c r="D6" s="14" t="s">
        <v>52</v>
      </c>
      <c r="E6" s="16" t="s">
        <v>41</v>
      </c>
      <c r="F6" s="16">
        <f>IF(C6=Interface!$C$4,
    IF(AND(D6=Interface!$C$8, E6=Interface!$C$7), 1,
       IF(OR(D6=Interface!$C$8, E6=Interface!$C$7), 0.5, 0.1)
    ),
0)</f>
        <v>0</v>
      </c>
    </row>
    <row r="7" spans="1:6" x14ac:dyDescent="0.55000000000000004">
      <c r="A7" s="16">
        <v>70</v>
      </c>
      <c r="B7" s="14" t="s">
        <v>155</v>
      </c>
      <c r="C7" s="16" t="s">
        <v>13</v>
      </c>
      <c r="D7" s="14" t="s">
        <v>62</v>
      </c>
      <c r="E7" s="16" t="s">
        <v>41</v>
      </c>
      <c r="F7" s="16">
        <f>IF(C7=Interface!$C$4,
    IF(AND(D7=Interface!$C$8, E7=Interface!$C$7), 1,
       IF(OR(D7=Interface!$C$8, E7=Interface!$C$7), 0.5, 0.1)
    ),
0)</f>
        <v>0</v>
      </c>
    </row>
    <row r="8" spans="1:6" x14ac:dyDescent="0.55000000000000004">
      <c r="A8" s="16">
        <v>73</v>
      </c>
      <c r="B8" s="14" t="s">
        <v>161</v>
      </c>
      <c r="C8" s="16" t="s">
        <v>13</v>
      </c>
      <c r="D8" s="14" t="s">
        <v>64</v>
      </c>
      <c r="E8" s="16" t="s">
        <v>41</v>
      </c>
      <c r="F8" s="16">
        <f>IF(C8=Interface!$C$4,
    IF(AND(D8=Interface!$C$8, E8=Interface!$C$7), 1,
       IF(OR(D8=Interface!$C$8, E8=Interface!$C$7), 0.5, 0.1)
    ),
0)</f>
        <v>0</v>
      </c>
    </row>
    <row r="9" spans="1:6" x14ac:dyDescent="0.55000000000000004">
      <c r="A9" s="16">
        <v>102</v>
      </c>
      <c r="B9" s="14" t="s">
        <v>76</v>
      </c>
      <c r="C9" s="16" t="s">
        <v>13</v>
      </c>
      <c r="D9" s="14" t="s">
        <v>58</v>
      </c>
      <c r="E9" s="16" t="s">
        <v>41</v>
      </c>
      <c r="F9" s="16">
        <f>IF(C9=Interface!$C$4,
    IF(AND(D9=Interface!$C$8, E9=Interface!$C$7), 1,
       IF(OR(D9=Interface!$C$8, E9=Interface!$C$7), 0.5, 0.1)
    ),
0)</f>
        <v>0</v>
      </c>
    </row>
    <row r="10" spans="1:6" x14ac:dyDescent="0.55000000000000004">
      <c r="A10" s="16">
        <v>126</v>
      </c>
      <c r="B10" s="14" t="s">
        <v>174</v>
      </c>
      <c r="C10" s="16" t="s">
        <v>13</v>
      </c>
      <c r="D10" s="14" t="s">
        <v>64</v>
      </c>
      <c r="E10" s="16" t="s">
        <v>41</v>
      </c>
      <c r="F10" s="16">
        <f>IF(C10=Interface!$C$4,
    IF(AND(D10=Interface!$C$8, E10=Interface!$C$7), 1,
       IF(OR(D10=Interface!$C$8, E10=Interface!$C$7), 0.5, 0.1)
    ),
0)</f>
        <v>0</v>
      </c>
    </row>
    <row r="11" spans="1:6" x14ac:dyDescent="0.55000000000000004">
      <c r="A11" s="16">
        <v>132</v>
      </c>
      <c r="B11" s="14" t="s">
        <v>87</v>
      </c>
      <c r="C11" s="16" t="s">
        <v>10</v>
      </c>
      <c r="D11" s="14" t="s">
        <v>64</v>
      </c>
      <c r="E11" s="16" t="s">
        <v>41</v>
      </c>
      <c r="F11" s="16">
        <f>IF(C12=Interface!$C$4,
    IF(AND(D11=Interface!$C$8, E11=Interface!$C$7), 1,
       IF(OR(D11=Interface!$C$8, E11=Interface!$C$7), 0.5, 0.1)
    ),
0)</f>
        <v>0</v>
      </c>
    </row>
    <row r="12" spans="1:6" x14ac:dyDescent="0.55000000000000004">
      <c r="A12" s="16">
        <v>134</v>
      </c>
      <c r="B12" s="14" t="s">
        <v>87</v>
      </c>
      <c r="C12" s="16" t="s">
        <v>13</v>
      </c>
      <c r="D12" s="14" t="s">
        <v>64</v>
      </c>
      <c r="E12" s="16" t="s">
        <v>41</v>
      </c>
      <c r="F12" s="16">
        <f>IF(C12=Interface!$C$4,
    IF(AND(D12=Interface!$C$8, E12=Interface!$C$7), 1,
       IF(OR(D12=Interface!$C$8, E12=Interface!$C$7), 0.5, 0.1)
    ),
0)</f>
        <v>0</v>
      </c>
    </row>
    <row r="13" spans="1:6" x14ac:dyDescent="0.55000000000000004">
      <c r="A13" s="16">
        <v>183</v>
      </c>
      <c r="B13" s="14" t="s">
        <v>194</v>
      </c>
      <c r="C13" s="16" t="s">
        <v>13</v>
      </c>
      <c r="D13" s="14" t="s">
        <v>53</v>
      </c>
      <c r="E13" s="16" t="s">
        <v>41</v>
      </c>
      <c r="F13" s="16">
        <f>IF(C13=Interface!$C$4,
    IF(AND(D13=Interface!$C$8, E13=Interface!$C$7), 1,
       IF(OR(D13=Interface!$C$8, E13=Interface!$C$7), 0.5, 0.1)
    ),
0)</f>
        <v>0</v>
      </c>
    </row>
    <row r="14" spans="1:6" x14ac:dyDescent="0.55000000000000004">
      <c r="A14" s="16">
        <v>65</v>
      </c>
      <c r="B14" s="14" t="s">
        <v>107</v>
      </c>
      <c r="C14" s="16" t="s">
        <v>13</v>
      </c>
      <c r="D14" s="14" t="s">
        <v>64</v>
      </c>
      <c r="E14" s="16" t="s">
        <v>44</v>
      </c>
      <c r="F14" s="16">
        <f>IF(C14=Interface!$C$4,
    IF(AND(D14=Interface!$C$8, E14=Interface!$C$7), 1,
       IF(OR(D14=Interface!$C$8, E14=Interface!$C$7), 0.5, 0.1)
    ),
0)</f>
        <v>0</v>
      </c>
    </row>
    <row r="15" spans="1:6" x14ac:dyDescent="0.55000000000000004">
      <c r="A15" s="16">
        <v>69</v>
      </c>
      <c r="B15" s="14" t="s">
        <v>153</v>
      </c>
      <c r="C15" s="16" t="s">
        <v>13</v>
      </c>
      <c r="D15" s="14" t="s">
        <v>64</v>
      </c>
      <c r="E15" s="16" t="s">
        <v>44</v>
      </c>
      <c r="F15" s="16">
        <f>IF(C15=Interface!$C$4,
    IF(AND(D15=Interface!$C$8, E15=Interface!$C$7), 1,
       IF(OR(D15=Interface!$C$8, E15=Interface!$C$7), 0.5, 0.1)
    ),
0)</f>
        <v>0</v>
      </c>
    </row>
    <row r="16" spans="1:6" x14ac:dyDescent="0.55000000000000004">
      <c r="A16" s="16">
        <v>100</v>
      </c>
      <c r="B16" s="14" t="s">
        <v>76</v>
      </c>
      <c r="C16" s="16" t="s">
        <v>10</v>
      </c>
      <c r="D16" s="14" t="s">
        <v>52</v>
      </c>
      <c r="E16" s="16" t="s">
        <v>41</v>
      </c>
      <c r="F16" s="16">
        <f>IF(C16=Interface!$C$4,
    IF(AND(D16=Interface!$C$8, E16=Interface!$C$7), 1,
       IF(OR(D16=Interface!$C$8, E16=Interface!$C$7), 0.5, 0.1)
    ),
0)</f>
        <v>0</v>
      </c>
    </row>
    <row r="17" spans="1:6" x14ac:dyDescent="0.55000000000000004">
      <c r="A17" s="16">
        <v>131</v>
      </c>
      <c r="B17" s="14" t="s">
        <v>87</v>
      </c>
      <c r="C17" s="16" t="s">
        <v>10</v>
      </c>
      <c r="D17" s="14" t="s">
        <v>52</v>
      </c>
      <c r="E17" s="16" t="s">
        <v>41</v>
      </c>
      <c r="F17" s="16">
        <f>IF(C18=Interface!$C$4,
    IF(AND(D17=Interface!$C$8, E17=Interface!$C$7), 1,
       IF(OR(D17=Interface!$C$8, E17=Interface!$C$7), 0.5, 0.1)
    ),
0)</f>
        <v>0</v>
      </c>
    </row>
    <row r="18" spans="1:6" x14ac:dyDescent="0.55000000000000004">
      <c r="A18" s="16">
        <v>174</v>
      </c>
      <c r="B18" s="14" t="s">
        <v>191</v>
      </c>
      <c r="C18" s="16" t="s">
        <v>10</v>
      </c>
      <c r="D18" s="14" t="s">
        <v>52</v>
      </c>
      <c r="E18" s="16" t="s">
        <v>41</v>
      </c>
      <c r="F18" s="16">
        <f>IF(C18=Interface!$C$4,
    IF(AND(D18=Interface!$C$8, E18=Interface!$C$7), 1,
       IF(OR(D18=Interface!$C$8, E18=Interface!$C$7), 0.5, 0.1)
    ),
0)</f>
        <v>0</v>
      </c>
    </row>
    <row r="19" spans="1:6" x14ac:dyDescent="0.55000000000000004">
      <c r="A19" s="16">
        <v>11</v>
      </c>
      <c r="B19" s="14" t="s">
        <v>151</v>
      </c>
      <c r="C19" s="16" t="s">
        <v>10</v>
      </c>
      <c r="D19" s="14" t="s">
        <v>64</v>
      </c>
      <c r="E19" s="16" t="s">
        <v>41</v>
      </c>
      <c r="F19" s="16">
        <f>IF(C19=Interface!$C$4,
    IF(AND(D19=Interface!$C$8, E19=Interface!$C$7), 1,
       IF(OR(D19=Interface!$C$8, E19=Interface!$C$7), 0.5, 0.1)
    ),
0)</f>
        <v>0</v>
      </c>
    </row>
    <row r="20" spans="1:6" x14ac:dyDescent="0.55000000000000004">
      <c r="A20" s="16">
        <v>20</v>
      </c>
      <c r="B20" s="14" t="s">
        <v>111</v>
      </c>
      <c r="C20" s="16" t="s">
        <v>10</v>
      </c>
      <c r="D20" s="14" t="s">
        <v>58</v>
      </c>
      <c r="E20" s="16" t="s">
        <v>41</v>
      </c>
      <c r="F20" s="16">
        <f>IF(C20=Interface!$C$4,
    IF(AND(D20=Interface!$C$8, E20=Interface!$C$7), 1,
       IF(OR(D20=Interface!$C$8, E20=Interface!$C$7), 0.5, 0.1)
    ),
0)</f>
        <v>0</v>
      </c>
    </row>
    <row r="21" spans="1:6" x14ac:dyDescent="0.55000000000000004">
      <c r="A21" s="16">
        <v>22</v>
      </c>
      <c r="B21" s="14" t="s">
        <v>73</v>
      </c>
      <c r="C21" s="16" t="s">
        <v>10</v>
      </c>
      <c r="D21" s="14" t="s">
        <v>64</v>
      </c>
      <c r="E21" s="16" t="s">
        <v>41</v>
      </c>
      <c r="F21" s="16">
        <f>IF(C21=Interface!$C$4,
    IF(AND(D21=Interface!$C$8, E21=Interface!$C$7), 1,
       IF(OR(D21=Interface!$C$8, E21=Interface!$C$7), 0.5, 0.1)
    ),
0)</f>
        <v>0</v>
      </c>
    </row>
    <row r="22" spans="1:6" x14ac:dyDescent="0.55000000000000004">
      <c r="A22" s="16">
        <v>43</v>
      </c>
      <c r="B22" s="14" t="s">
        <v>149</v>
      </c>
      <c r="C22" s="16" t="s">
        <v>10</v>
      </c>
      <c r="D22" s="14" t="s">
        <v>64</v>
      </c>
      <c r="E22" s="16" t="s">
        <v>41</v>
      </c>
      <c r="F22" s="16">
        <f>IF(C22=Interface!$C$4,
    IF(AND(D22=Interface!$C$8, E22=Interface!$C$7), 1,
       IF(OR(D22=Interface!$C$8, E22=Interface!$C$7), 0.5, 0.1)
    ),
0)</f>
        <v>0</v>
      </c>
    </row>
    <row r="23" spans="1:6" x14ac:dyDescent="0.55000000000000004">
      <c r="A23" s="16">
        <v>44</v>
      </c>
      <c r="B23" s="14" t="s">
        <v>170</v>
      </c>
      <c r="C23" s="16" t="s">
        <v>10</v>
      </c>
      <c r="D23" s="14" t="s">
        <v>58</v>
      </c>
      <c r="E23" s="16" t="s">
        <v>41</v>
      </c>
      <c r="F23" s="16">
        <f>IF(C23=Interface!$C$4,
    IF(AND(D23=Interface!$C$8, E23=Interface!$C$7), 1,
       IF(OR(D23=Interface!$C$8, E23=Interface!$C$7), 0.5, 0.1)
    ),
0)</f>
        <v>0</v>
      </c>
    </row>
    <row r="24" spans="1:6" x14ac:dyDescent="0.55000000000000004">
      <c r="A24" s="16">
        <v>45</v>
      </c>
      <c r="B24" s="14" t="s">
        <v>172</v>
      </c>
      <c r="C24" s="16" t="s">
        <v>10</v>
      </c>
      <c r="D24" s="14" t="s">
        <v>64</v>
      </c>
      <c r="E24" s="16" t="s">
        <v>41</v>
      </c>
      <c r="F24" s="16">
        <f>IF(C24=Interface!$C$4,
    IF(AND(D24=Interface!$C$8, E24=Interface!$C$7), 1,
       IF(OR(D24=Interface!$C$8, E24=Interface!$C$7), 0.5, 0.1)
    ),
0)</f>
        <v>0</v>
      </c>
    </row>
    <row r="25" spans="1:6" x14ac:dyDescent="0.55000000000000004">
      <c r="A25" s="16">
        <v>48</v>
      </c>
      <c r="B25" s="14" t="s">
        <v>186</v>
      </c>
      <c r="C25" s="16" t="s">
        <v>10</v>
      </c>
      <c r="D25" s="14" t="s">
        <v>64</v>
      </c>
      <c r="E25" s="16" t="s">
        <v>41</v>
      </c>
      <c r="F25" s="16">
        <f>IF(C25=Interface!$C$4,
    IF(AND(D25=Interface!$C$8, E25=Interface!$C$7), 1,
       IF(OR(D25=Interface!$C$8, E25=Interface!$C$7), 0.5, 0.1)
    ),
0)</f>
        <v>0</v>
      </c>
    </row>
    <row r="26" spans="1:6" x14ac:dyDescent="0.55000000000000004">
      <c r="A26" s="16">
        <v>55</v>
      </c>
      <c r="B26" s="14" t="s">
        <v>72</v>
      </c>
      <c r="C26" s="16" t="s">
        <v>10</v>
      </c>
      <c r="D26" s="14" t="s">
        <v>64</v>
      </c>
      <c r="E26" s="16" t="s">
        <v>41</v>
      </c>
      <c r="F26" s="16">
        <f>IF(C26=Interface!$C$4,
    IF(AND(D26=Interface!$C$8, E26=Interface!$C$7), 1,
       IF(OR(D26=Interface!$C$8, E26=Interface!$C$7), 0.5, 0.1)
    ),
0)</f>
        <v>0</v>
      </c>
    </row>
    <row r="27" spans="1:6" x14ac:dyDescent="0.55000000000000004">
      <c r="A27" s="16">
        <v>71</v>
      </c>
      <c r="B27" s="14" t="s">
        <v>157</v>
      </c>
      <c r="C27" s="16" t="s">
        <v>10</v>
      </c>
      <c r="D27" s="14" t="s">
        <v>64</v>
      </c>
      <c r="E27" s="16" t="s">
        <v>41</v>
      </c>
      <c r="F27" s="16">
        <f>IF(C27=Interface!$C$4,
    IF(AND(D27=Interface!$C$8, E27=Interface!$C$7), 1,
       IF(OR(D27=Interface!$C$8, E27=Interface!$C$7), 0.5, 0.1)
    ),
0)</f>
        <v>0</v>
      </c>
    </row>
    <row r="28" spans="1:6" x14ac:dyDescent="0.55000000000000004">
      <c r="A28" s="16">
        <v>77</v>
      </c>
      <c r="B28" s="14" t="s">
        <v>189</v>
      </c>
      <c r="C28" s="16" t="s">
        <v>10</v>
      </c>
      <c r="D28" s="14" t="s">
        <v>64</v>
      </c>
      <c r="E28" s="16" t="s">
        <v>41</v>
      </c>
      <c r="F28" s="16">
        <f>IF(C28=Interface!$C$4,
    IF(AND(D28=Interface!$C$8, E28=Interface!$C$7), 1,
       IF(OR(D28=Interface!$C$8, E28=Interface!$C$7), 0.5, 0.1)
    ),
0)</f>
        <v>0</v>
      </c>
    </row>
    <row r="29" spans="1:6" x14ac:dyDescent="0.55000000000000004">
      <c r="A29" s="16">
        <v>88</v>
      </c>
      <c r="B29" s="14" t="s">
        <v>156</v>
      </c>
      <c r="C29" s="16" t="s">
        <v>10</v>
      </c>
      <c r="D29" s="14" t="s">
        <v>58</v>
      </c>
      <c r="E29" s="16" t="s">
        <v>41</v>
      </c>
      <c r="F29" s="16">
        <f>IF(C29=Interface!$C$4,
    IF(AND(D29=Interface!$C$8, E29=Interface!$C$7), 1,
       IF(OR(D29=Interface!$C$8, E29=Interface!$C$7), 0.5, 0.1)
    ),
0)</f>
        <v>0</v>
      </c>
    </row>
    <row r="30" spans="1:6" x14ac:dyDescent="0.55000000000000004">
      <c r="A30" s="16">
        <v>176</v>
      </c>
      <c r="B30" s="14" t="s">
        <v>123</v>
      </c>
      <c r="C30" s="16" t="s">
        <v>10</v>
      </c>
      <c r="D30" s="14" t="s">
        <v>64</v>
      </c>
      <c r="E30" s="16" t="s">
        <v>41</v>
      </c>
      <c r="F30" s="16">
        <f>IF(C30=Interface!$C$4,
    IF(AND(D30=Interface!$C$8, E30=Interface!$C$7), 1,
       IF(OR(D30=Interface!$C$8, E30=Interface!$C$7), 0.5, 0.1)
    ),
0)</f>
        <v>0</v>
      </c>
    </row>
    <row r="31" spans="1:6" x14ac:dyDescent="0.55000000000000004">
      <c r="A31" s="16">
        <v>194</v>
      </c>
      <c r="B31" s="14" t="s">
        <v>134</v>
      </c>
      <c r="C31" s="16" t="s">
        <v>10</v>
      </c>
      <c r="D31" s="14" t="s">
        <v>56</v>
      </c>
      <c r="E31" s="16" t="s">
        <v>41</v>
      </c>
      <c r="F31" s="16">
        <f>IF(C31=Interface!$C$4,
    IF(AND(D31=Interface!$C$8, E31=Interface!$C$7), 1,
       IF(OR(D31=Interface!$C$8, E31=Interface!$C$7), 0.5, 0.1)
    ),
0)</f>
        <v>0</v>
      </c>
    </row>
    <row r="32" spans="1:6" x14ac:dyDescent="0.55000000000000004">
      <c r="A32" s="16">
        <v>203</v>
      </c>
      <c r="B32" s="14" t="s">
        <v>102</v>
      </c>
      <c r="C32" s="16" t="s">
        <v>10</v>
      </c>
      <c r="D32" s="14" t="s">
        <v>52</v>
      </c>
      <c r="E32" s="16" t="s">
        <v>35</v>
      </c>
      <c r="F32" s="16">
        <f>IF(C32=Interface!$C$4,
    IF(AND(D32=Interface!$C$8, E32=Interface!$C$7), 1,
       IF(OR(D32=Interface!$C$8, E32=Interface!$C$7), 0.5, 0.1)
    ),
0)</f>
        <v>0</v>
      </c>
    </row>
    <row r="33" spans="1:6" x14ac:dyDescent="0.55000000000000004">
      <c r="A33" s="16">
        <v>1</v>
      </c>
      <c r="B33" s="14" t="s">
        <v>98</v>
      </c>
      <c r="C33" s="16" t="s">
        <v>7</v>
      </c>
      <c r="D33" s="14" t="s">
        <v>52</v>
      </c>
      <c r="E33" s="16" t="s">
        <v>41</v>
      </c>
      <c r="F33" s="16">
        <f>IF(C33=Interface!$C$4,
    IF(AND(D33=Interface!$C$8, E33=Interface!$C$7), 1,
       IF(OR(D33=Interface!$C$8, E33=Interface!$C$7), 0.5, 0.1)
    ),
0)</f>
        <v>0</v>
      </c>
    </row>
    <row r="34" spans="1:6" x14ac:dyDescent="0.55000000000000004">
      <c r="A34" s="16">
        <v>2</v>
      </c>
      <c r="B34" s="14" t="s">
        <v>98</v>
      </c>
      <c r="C34" s="16" t="s">
        <v>27</v>
      </c>
      <c r="D34" s="14" t="s">
        <v>52</v>
      </c>
      <c r="E34" s="16" t="s">
        <v>41</v>
      </c>
      <c r="F34" s="16">
        <f>IF(C34=Interface!$C$4,
    IF(AND(D34=Interface!$C$8, E34=Interface!$C$7), 1,
       IF(OR(D34=Interface!$C$8, E34=Interface!$C$7), 0.5, 0.1)
    ),
0)</f>
        <v>0</v>
      </c>
    </row>
    <row r="35" spans="1:6" x14ac:dyDescent="0.55000000000000004">
      <c r="A35" s="16">
        <v>3</v>
      </c>
      <c r="B35" s="14" t="s">
        <v>187</v>
      </c>
      <c r="C35" s="16" t="s">
        <v>27</v>
      </c>
      <c r="D35" s="14" t="s">
        <v>53</v>
      </c>
      <c r="E35" s="16" t="s">
        <v>39</v>
      </c>
      <c r="F35" s="16">
        <f>IF(C35=Interface!$C$4,
    IF(AND(D35=Interface!$C$8, E35=Interface!$C$7), 1,
       IF(OR(D35=Interface!$C$8, E35=Interface!$C$7), 0.5, 0.1)
    ),
0)</f>
        <v>0</v>
      </c>
    </row>
    <row r="36" spans="1:6" x14ac:dyDescent="0.55000000000000004">
      <c r="A36" s="16">
        <v>4</v>
      </c>
      <c r="B36" s="14" t="s">
        <v>168</v>
      </c>
      <c r="C36" s="16" t="s">
        <v>16</v>
      </c>
      <c r="D36" s="14" t="s">
        <v>52</v>
      </c>
      <c r="E36" s="16" t="s">
        <v>41</v>
      </c>
      <c r="F36" s="16">
        <f>IF(C36=Interface!$C$4,
    IF(AND(D36=Interface!$C$8, E36=Interface!$C$7), 1,
       IF(OR(D36=Interface!$C$8, E36=Interface!$C$7), 0.5, 0.1)
    ),
0)</f>
        <v>0</v>
      </c>
    </row>
    <row r="37" spans="1:6" x14ac:dyDescent="0.55000000000000004">
      <c r="A37" s="16">
        <v>5</v>
      </c>
      <c r="B37" s="14" t="s">
        <v>182</v>
      </c>
      <c r="C37" s="16" t="s">
        <v>11</v>
      </c>
      <c r="D37" s="14" t="s">
        <v>52</v>
      </c>
      <c r="E37" s="16" t="s">
        <v>41</v>
      </c>
      <c r="F37" s="16">
        <f>IF(C37=Interface!$C$4,
    IF(AND(D37=Interface!$C$8, E37=Interface!$C$7), 1,
       IF(OR(D37=Interface!$C$8, E37=Interface!$C$7), 0.5, 0.1)
    ),
0)</f>
        <v>0</v>
      </c>
    </row>
    <row r="38" spans="1:6" x14ac:dyDescent="0.55000000000000004">
      <c r="A38" s="16">
        <v>6</v>
      </c>
      <c r="B38" s="14" t="s">
        <v>177</v>
      </c>
      <c r="C38" s="16" t="s">
        <v>84</v>
      </c>
      <c r="D38" s="14" t="s">
        <v>52</v>
      </c>
      <c r="E38" s="16" t="s">
        <v>44</v>
      </c>
      <c r="F38" s="16">
        <f>IF(C38=Interface!$C$4,
    IF(AND(D38=Interface!$C$8, E38=Interface!$C$7), 1,
       IF(OR(D38=Interface!$C$8, E38=Interface!$C$7), 0.5, 0.1)
    ),
0)</f>
        <v>0</v>
      </c>
    </row>
    <row r="39" spans="1:6" x14ac:dyDescent="0.55000000000000004">
      <c r="A39" s="16">
        <v>7</v>
      </c>
      <c r="B39" s="14" t="s">
        <v>79</v>
      </c>
      <c r="C39" s="16" t="s">
        <v>15</v>
      </c>
      <c r="D39" s="14" t="s">
        <v>50</v>
      </c>
      <c r="E39" s="16" t="s">
        <v>44</v>
      </c>
      <c r="F39" s="16">
        <f>IF(C39=Interface!$C$4,
    IF(AND(D39=Interface!$C$8, E39=Interface!$C$7), 1,
       IF(OR(D39=Interface!$C$8, E39=Interface!$C$7), 0.5, 0.1)
    ),
0)</f>
        <v>0</v>
      </c>
    </row>
    <row r="40" spans="1:6" x14ac:dyDescent="0.55000000000000004">
      <c r="A40" s="16">
        <v>8</v>
      </c>
      <c r="B40" s="14" t="s">
        <v>79</v>
      </c>
      <c r="C40" s="16" t="s">
        <v>17</v>
      </c>
      <c r="D40" s="14" t="s">
        <v>62</v>
      </c>
      <c r="E40" s="16" t="s">
        <v>39</v>
      </c>
      <c r="F40" s="16">
        <f>IF(C40=Interface!$C$4,
    IF(AND(D40=Interface!$C$8, E40=Interface!$C$7), 1,
       IF(OR(D40=Interface!$C$8, E40=Interface!$C$7), 0.5, 0.1)
    ),
0)</f>
        <v>0</v>
      </c>
    </row>
    <row r="41" spans="1:6" x14ac:dyDescent="0.55000000000000004">
      <c r="A41" s="16">
        <v>9</v>
      </c>
      <c r="B41" s="14" t="s">
        <v>79</v>
      </c>
      <c r="C41" s="16" t="s">
        <v>20</v>
      </c>
      <c r="D41" s="14" t="s">
        <v>65</v>
      </c>
      <c r="E41" s="16" t="s">
        <v>38</v>
      </c>
      <c r="F41" s="16">
        <f>IF(C41=Interface!$C$4,
    IF(AND(D41=Interface!$C$8, E41=Interface!$C$7), 1,
       IF(OR(D41=Interface!$C$8, E41=Interface!$C$7), 0.5, 0.1)
    ),
0)</f>
        <v>0</v>
      </c>
    </row>
    <row r="42" spans="1:6" x14ac:dyDescent="0.55000000000000004">
      <c r="A42" s="16">
        <v>10</v>
      </c>
      <c r="B42" s="14" t="s">
        <v>165</v>
      </c>
      <c r="C42" s="16" t="s">
        <v>25</v>
      </c>
      <c r="D42" s="14" t="s">
        <v>50</v>
      </c>
      <c r="E42" s="16" t="s">
        <v>44</v>
      </c>
      <c r="F42" s="16">
        <f>IF(C42=Interface!$C$4,
    IF(AND(D42=Interface!$C$8, E42=Interface!$C$7), 1,
       IF(OR(D42=Interface!$C$8, E42=Interface!$C$7), 0.5, 0.1)
    ),
0)</f>
        <v>0</v>
      </c>
    </row>
    <row r="43" spans="1:6" x14ac:dyDescent="0.55000000000000004">
      <c r="A43" s="16">
        <v>12</v>
      </c>
      <c r="B43" s="14" t="s">
        <v>91</v>
      </c>
      <c r="C43" s="16" t="s">
        <v>9</v>
      </c>
      <c r="D43" s="14" t="s">
        <v>60</v>
      </c>
      <c r="E43" s="16" t="s">
        <v>44</v>
      </c>
      <c r="F43" s="16">
        <f>IF(C43=Interface!$C$4,
    IF(AND(D43=Interface!$C$8, E43=Interface!$C$7), 1,
       IF(OR(D43=Interface!$C$8, E43=Interface!$C$7), 0.5, 0.1)
    ),
0)</f>
        <v>0</v>
      </c>
    </row>
    <row r="44" spans="1:6" x14ac:dyDescent="0.55000000000000004">
      <c r="A44" s="16">
        <v>13</v>
      </c>
      <c r="B44" s="14" t="s">
        <v>91</v>
      </c>
      <c r="C44" s="16" t="s">
        <v>16</v>
      </c>
      <c r="D44" s="14" t="s">
        <v>58</v>
      </c>
      <c r="E44" s="16" t="s">
        <v>41</v>
      </c>
      <c r="F44" s="16">
        <f>IF(C44=Interface!$C$4,
    IF(AND(D44=Interface!$C$8, E44=Interface!$C$7), 1,
       IF(OR(D44=Interface!$C$8, E44=Interface!$C$7), 0.5, 0.1)
    ),
0)</f>
        <v>0</v>
      </c>
    </row>
    <row r="45" spans="1:6" x14ac:dyDescent="0.55000000000000004">
      <c r="A45" s="16">
        <v>14</v>
      </c>
      <c r="B45" s="14" t="s">
        <v>91</v>
      </c>
      <c r="C45" s="16" t="s">
        <v>28</v>
      </c>
      <c r="D45" s="14" t="s">
        <v>50</v>
      </c>
      <c r="E45" s="16" t="s">
        <v>41</v>
      </c>
      <c r="F45" s="16">
        <f>IF(C45=Interface!$C$4,
    IF(AND(D45=Interface!$C$8, E45=Interface!$C$7), 1,
       IF(OR(D45=Interface!$C$8, E45=Interface!$C$7), 0.5, 0.1)
    ),
0)</f>
        <v>0</v>
      </c>
    </row>
    <row r="46" spans="1:6" x14ac:dyDescent="0.55000000000000004">
      <c r="A46" s="16">
        <v>15</v>
      </c>
      <c r="B46" s="14" t="s">
        <v>91</v>
      </c>
      <c r="C46" s="16" t="s">
        <v>28</v>
      </c>
      <c r="D46" s="14" t="s">
        <v>52</v>
      </c>
      <c r="E46" s="16" t="s">
        <v>40</v>
      </c>
      <c r="F46" s="16">
        <f>IF(C46=Interface!$C$4,
    IF(AND(D46=Interface!$C$8, E46=Interface!$C$7), 1,
       IF(OR(D46=Interface!$C$8, E46=Interface!$C$7), 0.5, 0.1)
    ),
0)</f>
        <v>0</v>
      </c>
    </row>
    <row r="47" spans="1:6" x14ac:dyDescent="0.55000000000000004">
      <c r="A47" s="16">
        <v>16</v>
      </c>
      <c r="B47" s="14" t="s">
        <v>81</v>
      </c>
      <c r="C47" s="16" t="s">
        <v>15</v>
      </c>
      <c r="D47" s="14" t="s">
        <v>50</v>
      </c>
      <c r="E47" s="16" t="s">
        <v>44</v>
      </c>
      <c r="F47" s="16">
        <f>IF(C47=Interface!$C$4,
    IF(AND(D47=Interface!$C$8, E47=Interface!$C$7), 1,
       IF(OR(D47=Interface!$C$8, E47=Interface!$C$7), 0.5, 0.1)
    ),
0)</f>
        <v>0</v>
      </c>
    </row>
    <row r="48" spans="1:6" x14ac:dyDescent="0.55000000000000004">
      <c r="A48" s="16">
        <v>17</v>
      </c>
      <c r="B48" s="14" t="s">
        <v>128</v>
      </c>
      <c r="C48" s="16" t="s">
        <v>8</v>
      </c>
      <c r="D48" s="14" t="s">
        <v>63</v>
      </c>
      <c r="E48" s="16" t="s">
        <v>44</v>
      </c>
      <c r="F48" s="16">
        <f>IF(C48=Interface!$C$4,
    IF(AND(D48=Interface!$C$8, E48=Interface!$C$7), 1,
       IF(OR(D48=Interface!$C$8, E48=Interface!$C$7), 0.5, 0.1)
    ),
0)</f>
        <v>0</v>
      </c>
    </row>
    <row r="49" spans="1:6" x14ac:dyDescent="0.55000000000000004">
      <c r="A49" s="16">
        <v>18</v>
      </c>
      <c r="B49" s="14" t="s">
        <v>158</v>
      </c>
      <c r="C49" s="16" t="s">
        <v>34</v>
      </c>
      <c r="D49" s="14" t="s">
        <v>64</v>
      </c>
      <c r="E49" s="16" t="s">
        <v>48</v>
      </c>
      <c r="F49" s="16">
        <f>IF(C49=Interface!$C$4,
    IF(AND(D49=Interface!$C$8, E49=Interface!$C$7), 1,
       IF(OR(D49=Interface!$C$8, E49=Interface!$C$7), 0.5, 0.1)
    ),
0)</f>
        <v>0</v>
      </c>
    </row>
    <row r="50" spans="1:6" x14ac:dyDescent="0.55000000000000004">
      <c r="A50" s="16">
        <v>19</v>
      </c>
      <c r="B50" s="14" t="s">
        <v>109</v>
      </c>
      <c r="C50" s="16" t="s">
        <v>16</v>
      </c>
      <c r="D50" s="14" t="s">
        <v>54</v>
      </c>
      <c r="E50" s="16" t="s">
        <v>39</v>
      </c>
      <c r="F50" s="16">
        <f>IF(C50=Interface!$C$4,
    IF(AND(D50=Interface!$C$8, E50=Interface!$C$7), 1,
       IF(OR(D50=Interface!$C$8, E50=Interface!$C$7), 0.5, 0.1)
    ),
0)</f>
        <v>0</v>
      </c>
    </row>
    <row r="51" spans="1:6" x14ac:dyDescent="0.55000000000000004">
      <c r="A51" s="16">
        <v>21</v>
      </c>
      <c r="B51" s="14" t="s">
        <v>179</v>
      </c>
      <c r="C51" s="16" t="s">
        <v>19</v>
      </c>
      <c r="D51" s="14" t="s">
        <v>61</v>
      </c>
      <c r="E51" s="16" t="s">
        <v>48</v>
      </c>
      <c r="F51" s="16">
        <f>IF(C51=Interface!$C$4,
    IF(AND(D51=Interface!$C$8, E51=Interface!$C$7), 1,
       IF(OR(D51=Interface!$C$8, E51=Interface!$C$7), 0.5, 0.1)
    ),
0)</f>
        <v>0.5</v>
      </c>
    </row>
    <row r="52" spans="1:6" x14ac:dyDescent="0.55000000000000004">
      <c r="A52" s="16">
        <v>23</v>
      </c>
      <c r="B52" s="14" t="s">
        <v>73</v>
      </c>
      <c r="C52" s="16" t="s">
        <v>15</v>
      </c>
      <c r="D52" s="14" t="s">
        <v>64</v>
      </c>
      <c r="E52" s="16" t="s">
        <v>37</v>
      </c>
      <c r="F52" s="16">
        <f>IF(C52=Interface!$C$4,
    IF(AND(D52=Interface!$C$8, E52=Interface!$C$7), 1,
       IF(OR(D52=Interface!$C$8, E52=Interface!$C$7), 0.5, 0.1)
    ),
0)</f>
        <v>0</v>
      </c>
    </row>
    <row r="53" spans="1:6" x14ac:dyDescent="0.55000000000000004">
      <c r="A53" s="16">
        <v>24</v>
      </c>
      <c r="B53" s="14" t="s">
        <v>73</v>
      </c>
      <c r="C53" s="16" t="s">
        <v>15</v>
      </c>
      <c r="D53" s="14" t="s">
        <v>64</v>
      </c>
      <c r="E53" s="16" t="s">
        <v>41</v>
      </c>
      <c r="F53" s="16">
        <f>IF(C53=Interface!$C$4,
    IF(AND(D53=Interface!$C$8, E53=Interface!$C$7), 1,
       IF(OR(D53=Interface!$C$8, E53=Interface!$C$7), 0.5, 0.1)
    ),
0)</f>
        <v>0</v>
      </c>
    </row>
    <row r="54" spans="1:6" x14ac:dyDescent="0.55000000000000004">
      <c r="A54" s="16">
        <v>25</v>
      </c>
      <c r="B54" s="14" t="s">
        <v>73</v>
      </c>
      <c r="C54" s="16" t="s">
        <v>15</v>
      </c>
      <c r="D54" s="14" t="s">
        <v>64</v>
      </c>
      <c r="E54" s="16" t="s">
        <v>44</v>
      </c>
      <c r="F54" s="16">
        <f>IF(C54=Interface!$C$4,
    IF(AND(D54=Interface!$C$8, E54=Interface!$C$7), 1,
       IF(OR(D54=Interface!$C$8, E54=Interface!$C$7), 0.5, 0.1)
    ),
0)</f>
        <v>0</v>
      </c>
    </row>
    <row r="55" spans="1:6" x14ac:dyDescent="0.55000000000000004">
      <c r="A55" s="16">
        <v>26</v>
      </c>
      <c r="B55" s="14" t="s">
        <v>73</v>
      </c>
      <c r="C55" s="16" t="s">
        <v>17</v>
      </c>
      <c r="D55" s="14" t="s">
        <v>64</v>
      </c>
      <c r="E55" s="16" t="s">
        <v>44</v>
      </c>
      <c r="F55" s="16">
        <f>IF(C55=Interface!$C$4,
    IF(AND(D55=Interface!$C$8, E55=Interface!$C$7), 1,
       IF(OR(D55=Interface!$C$8, E55=Interface!$C$7), 0.5, 0.1)
    ),
0)</f>
        <v>0</v>
      </c>
    </row>
    <row r="56" spans="1:6" x14ac:dyDescent="0.55000000000000004">
      <c r="A56" s="16">
        <v>27</v>
      </c>
      <c r="B56" s="14" t="s">
        <v>73</v>
      </c>
      <c r="C56" s="16" t="s">
        <v>23</v>
      </c>
      <c r="D56" s="14" t="s">
        <v>64</v>
      </c>
      <c r="E56" s="16" t="s">
        <v>44</v>
      </c>
      <c r="F56" s="16">
        <f>IF(C56=Interface!$C$4,
    IF(AND(D56=Interface!$C$8, E56=Interface!$C$7), 1,
       IF(OR(D56=Interface!$C$8, E56=Interface!$C$7), 0.5, 0.1)
    ),
0)</f>
        <v>0</v>
      </c>
    </row>
    <row r="57" spans="1:6" x14ac:dyDescent="0.55000000000000004">
      <c r="A57" s="16">
        <v>28</v>
      </c>
      <c r="B57" s="14" t="s">
        <v>73</v>
      </c>
      <c r="C57" s="16" t="s">
        <v>24</v>
      </c>
      <c r="D57" s="14" t="s">
        <v>64</v>
      </c>
      <c r="E57" s="16" t="s">
        <v>44</v>
      </c>
      <c r="F57" s="16">
        <f>IF(C57=Interface!$C$4,
    IF(AND(D57=Interface!$C$8, E57=Interface!$C$7), 1,
       IF(OR(D57=Interface!$C$8, E57=Interface!$C$7), 0.5, 0.1)
    ),
0)</f>
        <v>0</v>
      </c>
    </row>
    <row r="58" spans="1:6" x14ac:dyDescent="0.55000000000000004">
      <c r="A58" s="16">
        <v>29</v>
      </c>
      <c r="B58" s="14" t="s">
        <v>73</v>
      </c>
      <c r="C58" s="16" t="s">
        <v>25</v>
      </c>
      <c r="D58" s="14" t="s">
        <v>64</v>
      </c>
      <c r="E58" s="16" t="s">
        <v>44</v>
      </c>
      <c r="F58" s="16">
        <f>IF(C58=Interface!$C$4,
    IF(AND(D58=Interface!$C$8, E58=Interface!$C$7), 1,
       IF(OR(D58=Interface!$C$8, E58=Interface!$C$7), 0.5, 0.1)
    ),
0)</f>
        <v>0</v>
      </c>
    </row>
    <row r="59" spans="1:6" x14ac:dyDescent="0.55000000000000004">
      <c r="A59" s="16">
        <v>30</v>
      </c>
      <c r="B59" s="14" t="s">
        <v>73</v>
      </c>
      <c r="C59" s="16" t="s">
        <v>26</v>
      </c>
      <c r="D59" s="14" t="s">
        <v>64</v>
      </c>
      <c r="E59" s="16" t="s">
        <v>44</v>
      </c>
      <c r="F59" s="16">
        <f>IF(C59=Interface!$C$4,
    IF(AND(D59=Interface!$C$8, E59=Interface!$C$7), 1,
       IF(OR(D59=Interface!$C$8, E59=Interface!$C$7), 0.5, 0.1)
    ),
0)</f>
        <v>0</v>
      </c>
    </row>
    <row r="60" spans="1:6" x14ac:dyDescent="0.55000000000000004">
      <c r="A60" s="16">
        <v>31</v>
      </c>
      <c r="B60" s="14" t="s">
        <v>73</v>
      </c>
      <c r="C60" s="16" t="s">
        <v>30</v>
      </c>
      <c r="D60" s="14" t="s">
        <v>64</v>
      </c>
      <c r="E60" s="16" t="s">
        <v>44</v>
      </c>
      <c r="F60" s="16">
        <f>IF(C60=Interface!$C$4,
    IF(AND(D60=Interface!$C$8, E60=Interface!$C$7), 1,
       IF(OR(D60=Interface!$C$8, E60=Interface!$C$7), 0.5, 0.1)
    ),
0)</f>
        <v>0</v>
      </c>
    </row>
    <row r="61" spans="1:6" x14ac:dyDescent="0.55000000000000004">
      <c r="A61" s="16">
        <v>32</v>
      </c>
      <c r="B61" s="14" t="s">
        <v>73</v>
      </c>
      <c r="C61" s="16" t="s">
        <v>32</v>
      </c>
      <c r="D61" s="14" t="s">
        <v>64</v>
      </c>
      <c r="E61" s="16" t="s">
        <v>44</v>
      </c>
      <c r="F61" s="16">
        <f>IF(C61=Interface!$C$4,
    IF(AND(D61=Interface!$C$8, E61=Interface!$C$7), 1,
       IF(OR(D61=Interface!$C$8, E61=Interface!$C$7), 0.5, 0.1)
    ),
0)</f>
        <v>0</v>
      </c>
    </row>
    <row r="62" spans="1:6" x14ac:dyDescent="0.55000000000000004">
      <c r="A62" s="16">
        <v>33</v>
      </c>
      <c r="B62" s="14" t="s">
        <v>73</v>
      </c>
      <c r="C62" s="16" t="s">
        <v>33</v>
      </c>
      <c r="D62" s="14" t="s">
        <v>64</v>
      </c>
      <c r="E62" s="16" t="s">
        <v>44</v>
      </c>
      <c r="F62" s="16">
        <f>IF(C62=Interface!$C$4,
    IF(AND(D62=Interface!$C$8, E62=Interface!$C$7), 1,
       IF(OR(D62=Interface!$C$8, E62=Interface!$C$7), 0.5, 0.1)
    ),
0)</f>
        <v>0</v>
      </c>
    </row>
    <row r="63" spans="1:6" x14ac:dyDescent="0.55000000000000004">
      <c r="A63" s="16">
        <v>34</v>
      </c>
      <c r="B63" s="14" t="s">
        <v>73</v>
      </c>
      <c r="C63" s="16" t="s">
        <v>34</v>
      </c>
      <c r="D63" s="14" t="s">
        <v>64</v>
      </c>
      <c r="E63" s="16" t="s">
        <v>44</v>
      </c>
      <c r="F63" s="16">
        <f>IF(C63=Interface!$C$4,
    IF(AND(D63=Interface!$C$8, E63=Interface!$C$7), 1,
       IF(OR(D63=Interface!$C$8, E63=Interface!$C$7), 0.5, 0.1)
    ),
0)</f>
        <v>0</v>
      </c>
    </row>
    <row r="64" spans="1:6" x14ac:dyDescent="0.55000000000000004">
      <c r="A64" s="16">
        <v>35</v>
      </c>
      <c r="B64" s="14" t="s">
        <v>135</v>
      </c>
      <c r="C64" s="16" t="s">
        <v>26</v>
      </c>
      <c r="D64" s="14" t="s">
        <v>64</v>
      </c>
      <c r="E64" s="16" t="s">
        <v>44</v>
      </c>
      <c r="F64" s="16">
        <f>IF(C64=Interface!$C$4,
    IF(AND(D64=Interface!$C$8, E64=Interface!$C$7), 1,
       IF(OR(D64=Interface!$C$8, E64=Interface!$C$7), 0.5, 0.1)
    ),
0)</f>
        <v>0</v>
      </c>
    </row>
    <row r="65" spans="1:6" x14ac:dyDescent="0.55000000000000004">
      <c r="A65" s="16">
        <v>36</v>
      </c>
      <c r="B65" s="14" t="s">
        <v>143</v>
      </c>
      <c r="C65" s="16" t="s">
        <v>21</v>
      </c>
      <c r="D65" s="14" t="s">
        <v>61</v>
      </c>
      <c r="E65" s="16" t="s">
        <v>48</v>
      </c>
      <c r="F65" s="16">
        <f>IF(C65=Interface!$C$4,
    IF(AND(D65=Interface!$C$8, E65=Interface!$C$7), 1,
       IF(OR(D65=Interface!$C$8, E65=Interface!$C$7), 0.5, 0.1)
    ),
0)</f>
        <v>0</v>
      </c>
    </row>
    <row r="66" spans="1:6" x14ac:dyDescent="0.55000000000000004">
      <c r="A66" s="16">
        <v>37</v>
      </c>
      <c r="B66" s="14" t="s">
        <v>88</v>
      </c>
      <c r="C66" s="16" t="s">
        <v>8</v>
      </c>
      <c r="D66" s="14" t="s">
        <v>50</v>
      </c>
      <c r="E66" s="16" t="s">
        <v>44</v>
      </c>
      <c r="F66" s="16">
        <f>IF(C66=Interface!$C$4,
    IF(AND(D66=Interface!$C$8, E66=Interface!$C$7), 1,
       IF(OR(D66=Interface!$C$8, E66=Interface!$C$7), 0.5, 0.1)
    ),
0)</f>
        <v>0</v>
      </c>
    </row>
    <row r="67" spans="1:6" x14ac:dyDescent="0.55000000000000004">
      <c r="A67" s="16">
        <v>38</v>
      </c>
      <c r="B67" s="14" t="s">
        <v>88</v>
      </c>
      <c r="C67" s="16" t="s">
        <v>9</v>
      </c>
      <c r="D67" s="14" t="s">
        <v>50</v>
      </c>
      <c r="E67" s="16" t="s">
        <v>37</v>
      </c>
      <c r="F67" s="16">
        <f>IF(C67=Interface!$C$4,
    IF(AND(D67=Interface!$C$8, E67=Interface!$C$7), 1,
       IF(OR(D67=Interface!$C$8, E67=Interface!$C$7), 0.5, 0.1)
    ),
0)</f>
        <v>0</v>
      </c>
    </row>
    <row r="68" spans="1:6" x14ac:dyDescent="0.55000000000000004">
      <c r="A68" s="16">
        <v>39</v>
      </c>
      <c r="B68" s="14" t="s">
        <v>88</v>
      </c>
      <c r="C68" s="16" t="s">
        <v>9</v>
      </c>
      <c r="D68" s="14" t="s">
        <v>50</v>
      </c>
      <c r="E68" s="16" t="s">
        <v>44</v>
      </c>
      <c r="F68" s="16">
        <f>IF(C68=Interface!$C$4,
    IF(AND(D68=Interface!$C$8, E68=Interface!$C$7), 1,
       IF(OR(D68=Interface!$C$8, E68=Interface!$C$7), 0.5, 0.1)
    ),
0)</f>
        <v>0</v>
      </c>
    </row>
    <row r="69" spans="1:6" x14ac:dyDescent="0.55000000000000004">
      <c r="A69" s="16">
        <v>40</v>
      </c>
      <c r="B69" s="14" t="s">
        <v>88</v>
      </c>
      <c r="C69" s="16" t="s">
        <v>84</v>
      </c>
      <c r="D69" s="14" t="s">
        <v>52</v>
      </c>
      <c r="E69" s="16" t="s">
        <v>41</v>
      </c>
      <c r="F69" s="16">
        <f>IF(C69=Interface!$C$4,
    IF(AND(D69=Interface!$C$8, E69=Interface!$C$7), 1,
       IF(OR(D69=Interface!$C$8, E69=Interface!$C$7), 0.5, 0.1)
    ),
0)</f>
        <v>0</v>
      </c>
    </row>
    <row r="70" spans="1:6" x14ac:dyDescent="0.55000000000000004">
      <c r="A70" s="16">
        <v>41</v>
      </c>
      <c r="B70" s="14" t="s">
        <v>88</v>
      </c>
      <c r="C70" s="16" t="s">
        <v>18</v>
      </c>
      <c r="D70" s="14" t="s">
        <v>63</v>
      </c>
      <c r="E70" s="16" t="s">
        <v>48</v>
      </c>
      <c r="F70" s="16">
        <f>IF(C70=Interface!$C$4,
    IF(AND(D70=Interface!$C$8, E70=Interface!$C$7), 1,
       IF(OR(D70=Interface!$C$8, E70=Interface!$C$7), 0.5, 0.1)
    ),
0)</f>
        <v>0</v>
      </c>
    </row>
    <row r="71" spans="1:6" x14ac:dyDescent="0.55000000000000004">
      <c r="A71" s="16">
        <v>42</v>
      </c>
      <c r="B71" s="14" t="s">
        <v>88</v>
      </c>
      <c r="C71" s="16" t="s">
        <v>25</v>
      </c>
      <c r="D71" s="14" t="s">
        <v>52</v>
      </c>
      <c r="E71" s="16" t="s">
        <v>44</v>
      </c>
      <c r="F71" s="16">
        <f>IF(C71=Interface!$C$4,
    IF(AND(D71=Interface!$C$8, E71=Interface!$C$7), 1,
       IF(OR(D71=Interface!$C$8, E71=Interface!$C$7), 0.5, 0.1)
    ),
0)</f>
        <v>0</v>
      </c>
    </row>
    <row r="72" spans="1:6" x14ac:dyDescent="0.55000000000000004">
      <c r="A72" s="16">
        <v>46</v>
      </c>
      <c r="B72" s="14" t="s">
        <v>178</v>
      </c>
      <c r="C72" s="16" t="s">
        <v>16</v>
      </c>
      <c r="D72" s="14" t="s">
        <v>50</v>
      </c>
      <c r="E72" s="16" t="s">
        <v>41</v>
      </c>
      <c r="F72" s="16">
        <f>IF(C72=Interface!$C$4,
    IF(AND(D72=Interface!$C$8, E72=Interface!$C$7), 1,
       IF(OR(D72=Interface!$C$8, E72=Interface!$C$7), 0.5, 0.1)
    ),
0)</f>
        <v>0</v>
      </c>
    </row>
    <row r="73" spans="1:6" x14ac:dyDescent="0.55000000000000004">
      <c r="A73" s="16">
        <v>47</v>
      </c>
      <c r="B73" s="14" t="s">
        <v>142</v>
      </c>
      <c r="C73" s="16" t="s">
        <v>17</v>
      </c>
      <c r="D73" s="14" t="s">
        <v>52</v>
      </c>
      <c r="E73" s="16" t="s">
        <v>44</v>
      </c>
      <c r="F73" s="16">
        <f>IF(C73=Interface!$C$4,
    IF(AND(D73=Interface!$C$8, E73=Interface!$C$7), 1,
       IF(OR(D73=Interface!$C$8, E73=Interface!$C$7), 0.5, 0.1)
    ),
0)</f>
        <v>0</v>
      </c>
    </row>
    <row r="74" spans="1:6" x14ac:dyDescent="0.55000000000000004">
      <c r="A74" s="16">
        <v>49</v>
      </c>
      <c r="B74" s="14" t="s">
        <v>126</v>
      </c>
      <c r="C74" s="16" t="s">
        <v>19</v>
      </c>
      <c r="D74" s="14" t="s">
        <v>58</v>
      </c>
      <c r="E74" s="16" t="s">
        <v>48</v>
      </c>
      <c r="F74" s="16">
        <f>IF(C74=Interface!$C$4,
    IF(AND(D74=Interface!$C$8, E74=Interface!$C$7), 1,
       IF(OR(D74=Interface!$C$8, E74=Interface!$C$7), 0.5, 0.1)
    ),
0)</f>
        <v>0.5</v>
      </c>
    </row>
    <row r="75" spans="1:6" x14ac:dyDescent="0.55000000000000004">
      <c r="A75" s="16">
        <v>50</v>
      </c>
      <c r="B75" s="14" t="s">
        <v>89</v>
      </c>
      <c r="C75" s="16" t="s">
        <v>11</v>
      </c>
      <c r="D75" s="14" t="s">
        <v>60</v>
      </c>
      <c r="E75" s="16" t="s">
        <v>37</v>
      </c>
      <c r="F75" s="16">
        <f>IF(C75=Interface!$C$4,
    IF(AND(D75=Interface!$C$8, E75=Interface!$C$7), 1,
       IF(OR(D75=Interface!$C$8, E75=Interface!$C$7), 0.5, 0.1)
    ),
0)</f>
        <v>0</v>
      </c>
    </row>
    <row r="76" spans="1:6" x14ac:dyDescent="0.55000000000000004">
      <c r="A76" s="16">
        <v>51</v>
      </c>
      <c r="B76" s="14" t="s">
        <v>89</v>
      </c>
      <c r="C76" s="16" t="s">
        <v>14</v>
      </c>
      <c r="D76" s="14" t="s">
        <v>60</v>
      </c>
      <c r="E76" s="16" t="s">
        <v>37</v>
      </c>
      <c r="F76" s="16">
        <f>IF(C76=Interface!$C$4,
    IF(AND(D76=Interface!$C$8, E76=Interface!$C$7), 1,
       IF(OR(D76=Interface!$C$8, E76=Interface!$C$7), 0.5, 0.1)
    ),
0)</f>
        <v>0</v>
      </c>
    </row>
    <row r="77" spans="1:6" x14ac:dyDescent="0.55000000000000004">
      <c r="A77" s="16">
        <v>52</v>
      </c>
      <c r="B77" s="14" t="s">
        <v>89</v>
      </c>
      <c r="C77" s="16" t="s">
        <v>16</v>
      </c>
      <c r="D77" s="14" t="s">
        <v>60</v>
      </c>
      <c r="E77" s="16" t="s">
        <v>44</v>
      </c>
      <c r="F77" s="16">
        <f>IF(C77=Interface!$C$4,
    IF(AND(D77=Interface!$C$8, E77=Interface!$C$7), 1,
       IF(OR(D77=Interface!$C$8, E77=Interface!$C$7), 0.5, 0.1)
    ),
0)</f>
        <v>0</v>
      </c>
    </row>
    <row r="78" spans="1:6" x14ac:dyDescent="0.55000000000000004">
      <c r="A78" s="16">
        <v>53</v>
      </c>
      <c r="B78" s="14" t="s">
        <v>89</v>
      </c>
      <c r="C78" s="16" t="s">
        <v>21</v>
      </c>
      <c r="D78" s="14" t="s">
        <v>60</v>
      </c>
      <c r="E78" s="16" t="s">
        <v>37</v>
      </c>
      <c r="F78" s="16">
        <f>IF(C78=Interface!$C$4,
    IF(AND(D78=Interface!$C$8, E78=Interface!$C$7), 1,
       IF(OR(D78=Interface!$C$8, E78=Interface!$C$7), 0.5, 0.1)
    ),
0)</f>
        <v>0</v>
      </c>
    </row>
    <row r="79" spans="1:6" x14ac:dyDescent="0.55000000000000004">
      <c r="A79" s="16">
        <v>54</v>
      </c>
      <c r="B79" s="14" t="s">
        <v>89</v>
      </c>
      <c r="C79" s="16" t="s">
        <v>26</v>
      </c>
      <c r="D79" s="14" t="s">
        <v>60</v>
      </c>
      <c r="E79" s="16" t="s">
        <v>44</v>
      </c>
      <c r="F79" s="16">
        <f>IF(C79=Interface!$C$4,
    IF(AND(D79=Interface!$C$8, E79=Interface!$C$7), 1,
       IF(OR(D79=Interface!$C$8, E79=Interface!$C$7), 0.5, 0.1)
    ),
0)</f>
        <v>0</v>
      </c>
    </row>
    <row r="80" spans="1:6" x14ac:dyDescent="0.55000000000000004">
      <c r="A80" s="16">
        <v>56</v>
      </c>
      <c r="B80" s="14" t="s">
        <v>72</v>
      </c>
      <c r="C80" s="16" t="s">
        <v>84</v>
      </c>
      <c r="D80" s="14" t="s">
        <v>64</v>
      </c>
      <c r="E80" s="16" t="s">
        <v>44</v>
      </c>
      <c r="F80" s="16">
        <f>IF(C80=Interface!$C$4,
    IF(AND(D80=Interface!$C$8, E80=Interface!$C$7), 1,
       IF(OR(D80=Interface!$C$8, E80=Interface!$C$7), 0.5, 0.1)
    ),
0)</f>
        <v>0</v>
      </c>
    </row>
    <row r="81" spans="1:6" x14ac:dyDescent="0.55000000000000004">
      <c r="A81" s="16">
        <v>57</v>
      </c>
      <c r="B81" s="14" t="s">
        <v>72</v>
      </c>
      <c r="C81" s="16" t="s">
        <v>15</v>
      </c>
      <c r="D81" s="14" t="s">
        <v>64</v>
      </c>
      <c r="E81" s="16" t="s">
        <v>44</v>
      </c>
      <c r="F81" s="16">
        <f>IF(C81=Interface!$C$4,
    IF(AND(D81=Interface!$C$8, E81=Interface!$C$7), 1,
       IF(OR(D81=Interface!$C$8, E81=Interface!$C$7), 0.5, 0.1)
    ),
0)</f>
        <v>0</v>
      </c>
    </row>
    <row r="82" spans="1:6" x14ac:dyDescent="0.55000000000000004">
      <c r="A82" s="16">
        <v>58</v>
      </c>
      <c r="B82" s="14" t="s">
        <v>72</v>
      </c>
      <c r="C82" s="16" t="s">
        <v>17</v>
      </c>
      <c r="D82" s="14" t="s">
        <v>58</v>
      </c>
      <c r="E82" s="16" t="s">
        <v>44</v>
      </c>
      <c r="F82" s="16">
        <f>IF(C82=Interface!$C$4,
    IF(AND(D82=Interface!$C$8, E82=Interface!$C$7), 1,
       IF(OR(D82=Interface!$C$8, E82=Interface!$C$7), 0.5, 0.1)
    ),
0)</f>
        <v>0</v>
      </c>
    </row>
    <row r="83" spans="1:6" x14ac:dyDescent="0.55000000000000004">
      <c r="A83" s="16">
        <v>59</v>
      </c>
      <c r="B83" s="14" t="s">
        <v>72</v>
      </c>
      <c r="C83" s="16" t="s">
        <v>25</v>
      </c>
      <c r="D83" s="14" t="s">
        <v>64</v>
      </c>
      <c r="E83" s="16" t="s">
        <v>44</v>
      </c>
      <c r="F83" s="16">
        <f>IF(C83=Interface!$C$4,
    IF(AND(D83=Interface!$C$8, E83=Interface!$C$7), 1,
       IF(OR(D83=Interface!$C$8, E83=Interface!$C$7), 0.5, 0.1)
    ),
0)</f>
        <v>0</v>
      </c>
    </row>
    <row r="84" spans="1:6" x14ac:dyDescent="0.55000000000000004">
      <c r="A84" s="16">
        <v>60</v>
      </c>
      <c r="B84" s="14" t="s">
        <v>72</v>
      </c>
      <c r="C84" s="16" t="s">
        <v>34</v>
      </c>
      <c r="D84" s="14" t="s">
        <v>64</v>
      </c>
      <c r="E84" s="16" t="s">
        <v>44</v>
      </c>
      <c r="F84" s="16">
        <f>IF(C84=Interface!$C$4,
    IF(AND(D84=Interface!$C$8, E84=Interface!$C$7), 1,
       IF(OR(D84=Interface!$C$8, E84=Interface!$C$7), 0.5, 0.1)
    ),
0)</f>
        <v>0</v>
      </c>
    </row>
    <row r="85" spans="1:6" x14ac:dyDescent="0.55000000000000004">
      <c r="A85" s="16">
        <v>61</v>
      </c>
      <c r="B85" s="14" t="s">
        <v>101</v>
      </c>
      <c r="C85" s="16" t="s">
        <v>8</v>
      </c>
      <c r="D85" s="14" t="s">
        <v>50</v>
      </c>
      <c r="E85" s="16" t="s">
        <v>44</v>
      </c>
      <c r="F85" s="16">
        <f>IF(C85=Interface!$C$4,
    IF(AND(D85=Interface!$C$8, E85=Interface!$C$7), 1,
       IF(OR(D85=Interface!$C$8, E85=Interface!$C$7), 0.5, 0.1)
    ),
0)</f>
        <v>0</v>
      </c>
    </row>
    <row r="86" spans="1:6" x14ac:dyDescent="0.55000000000000004">
      <c r="A86" s="16">
        <v>62</v>
      </c>
      <c r="B86" s="14" t="s">
        <v>101</v>
      </c>
      <c r="C86" s="16" t="s">
        <v>8</v>
      </c>
      <c r="D86" s="14" t="s">
        <v>62</v>
      </c>
      <c r="E86" s="16" t="s">
        <v>44</v>
      </c>
      <c r="F86" s="16">
        <f>IF(C86=Interface!$C$4,
    IF(AND(D86=Interface!$C$8, E86=Interface!$C$7), 1,
       IF(OR(D86=Interface!$C$8, E86=Interface!$C$7), 0.5, 0.1)
    ),
0)</f>
        <v>0</v>
      </c>
    </row>
    <row r="87" spans="1:6" x14ac:dyDescent="0.55000000000000004">
      <c r="A87" s="16">
        <v>63</v>
      </c>
      <c r="B87" s="14" t="s">
        <v>133</v>
      </c>
      <c r="C87" s="16" t="s">
        <v>31</v>
      </c>
      <c r="D87" s="14" t="s">
        <v>52</v>
      </c>
      <c r="E87" s="16" t="s">
        <v>39</v>
      </c>
      <c r="F87" s="16">
        <f>IF(C87=Interface!$C$4,
    IF(AND(D87=Interface!$C$8, E87=Interface!$C$7), 1,
       IF(OR(D87=Interface!$C$8, E87=Interface!$C$7), 0.5, 0.1)
    ),
0)</f>
        <v>0</v>
      </c>
    </row>
    <row r="88" spans="1:6" x14ac:dyDescent="0.55000000000000004">
      <c r="A88" s="16">
        <v>64</v>
      </c>
      <c r="B88" s="14" t="s">
        <v>141</v>
      </c>
      <c r="C88" s="16" t="s">
        <v>24</v>
      </c>
      <c r="D88" s="14" t="s">
        <v>50</v>
      </c>
      <c r="E88" s="16" t="s">
        <v>44</v>
      </c>
      <c r="F88" s="16">
        <f>IF(C88=Interface!$C$4,
    IF(AND(D88=Interface!$C$8, E88=Interface!$C$7), 1,
       IF(OR(D88=Interface!$C$8, E88=Interface!$C$7), 0.5, 0.1)
    ),
0)</f>
        <v>0</v>
      </c>
    </row>
    <row r="89" spans="1:6" x14ac:dyDescent="0.55000000000000004">
      <c r="A89" s="16">
        <v>66</v>
      </c>
      <c r="B89" s="14" t="s">
        <v>107</v>
      </c>
      <c r="C89" s="16" t="s">
        <v>26</v>
      </c>
      <c r="D89" s="14" t="s">
        <v>64</v>
      </c>
      <c r="E89" s="16" t="s">
        <v>44</v>
      </c>
      <c r="F89" s="16">
        <f>IF(C89=Interface!$C$4,
    IF(AND(D89=Interface!$C$8, E89=Interface!$C$7), 1,
       IF(OR(D89=Interface!$C$8, E89=Interface!$C$7), 0.5, 0.1)
    ),
0)</f>
        <v>0</v>
      </c>
    </row>
    <row r="90" spans="1:6" x14ac:dyDescent="0.55000000000000004">
      <c r="A90" s="16">
        <v>68</v>
      </c>
      <c r="B90" s="14" t="s">
        <v>96</v>
      </c>
      <c r="C90" s="16" t="s">
        <v>16</v>
      </c>
      <c r="D90" s="14" t="s">
        <v>50</v>
      </c>
      <c r="E90" s="16" t="s">
        <v>41</v>
      </c>
      <c r="F90" s="16">
        <f>IF(C90=Interface!$C$4,
    IF(AND(D90=Interface!$C$8, E90=Interface!$C$7), 1,
       IF(OR(D90=Interface!$C$8, E90=Interface!$C$7), 0.5, 0.1)
    ),
0)</f>
        <v>0</v>
      </c>
    </row>
    <row r="91" spans="1:6" x14ac:dyDescent="0.55000000000000004">
      <c r="A91" s="16">
        <v>72</v>
      </c>
      <c r="B91" s="14" t="s">
        <v>159</v>
      </c>
      <c r="C91" s="16" t="s">
        <v>16</v>
      </c>
      <c r="D91" s="14" t="s">
        <v>52</v>
      </c>
      <c r="E91" s="16" t="s">
        <v>41</v>
      </c>
      <c r="F91" s="16">
        <f>IF(C91=Interface!$C$4,
    IF(AND(D91=Interface!$C$8, E91=Interface!$C$7), 1,
       IF(OR(D91=Interface!$C$8, E91=Interface!$C$7), 0.5, 0.1)
    ),
0)</f>
        <v>0</v>
      </c>
    </row>
    <row r="92" spans="1:6" x14ac:dyDescent="0.55000000000000004">
      <c r="A92" s="16">
        <v>74</v>
      </c>
      <c r="B92" s="14" t="s">
        <v>93</v>
      </c>
      <c r="C92" s="16" t="s">
        <v>8</v>
      </c>
      <c r="D92" s="14" t="s">
        <v>60</v>
      </c>
      <c r="E92" s="16" t="s">
        <v>44</v>
      </c>
      <c r="F92" s="16">
        <f>IF(C92=Interface!$C$4,
    IF(AND(D92=Interface!$C$8, E92=Interface!$C$7), 1,
       IF(OR(D92=Interface!$C$8, E92=Interface!$C$7), 0.5, 0.1)
    ),
0)</f>
        <v>0</v>
      </c>
    </row>
    <row r="93" spans="1:6" x14ac:dyDescent="0.55000000000000004">
      <c r="A93" s="16">
        <v>75</v>
      </c>
      <c r="B93" s="14" t="s">
        <v>93</v>
      </c>
      <c r="C93" s="16" t="s">
        <v>26</v>
      </c>
      <c r="D93" s="14" t="s">
        <v>56</v>
      </c>
      <c r="E93" s="16" t="s">
        <v>44</v>
      </c>
      <c r="F93" s="16">
        <f>IF(C93=Interface!$C$4,
    IF(AND(D93=Interface!$C$8, E93=Interface!$C$7), 1,
       IF(OR(D93=Interface!$C$8, E93=Interface!$C$7), 0.5, 0.1)
    ),
0)</f>
        <v>0</v>
      </c>
    </row>
    <row r="94" spans="1:6" x14ac:dyDescent="0.55000000000000004">
      <c r="A94" s="16">
        <v>76</v>
      </c>
      <c r="B94" s="14" t="s">
        <v>93</v>
      </c>
      <c r="C94" s="16" t="s">
        <v>31</v>
      </c>
      <c r="D94" s="14" t="s">
        <v>58</v>
      </c>
      <c r="E94" s="16" t="s">
        <v>44</v>
      </c>
      <c r="F94" s="16">
        <f>IF(C94=Interface!$C$4,
    IF(AND(D94=Interface!$C$8, E94=Interface!$C$7), 1,
       IF(OR(D94=Interface!$C$8, E94=Interface!$C$7), 0.5, 0.1)
    ),
0)</f>
        <v>0</v>
      </c>
    </row>
    <row r="95" spans="1:6" x14ac:dyDescent="0.55000000000000004">
      <c r="A95" s="16">
        <v>78</v>
      </c>
      <c r="B95" s="14" t="s">
        <v>82</v>
      </c>
      <c r="C95" s="16" t="s">
        <v>15</v>
      </c>
      <c r="D95" s="14" t="s">
        <v>64</v>
      </c>
      <c r="E95" s="16" t="s">
        <v>44</v>
      </c>
      <c r="F95" s="16">
        <f>IF(C95=Interface!$C$4,
    IF(AND(D95=Interface!$C$8, E95=Interface!$C$7), 1,
       IF(OR(D95=Interface!$C$8, E95=Interface!$C$7), 0.5, 0.1)
    ),
0)</f>
        <v>0</v>
      </c>
    </row>
    <row r="96" spans="1:6" x14ac:dyDescent="0.55000000000000004">
      <c r="A96" s="16">
        <v>79</v>
      </c>
      <c r="B96" s="14" t="s">
        <v>185</v>
      </c>
      <c r="C96" s="16" t="s">
        <v>9</v>
      </c>
      <c r="D96" s="14" t="s">
        <v>50</v>
      </c>
      <c r="E96" s="16" t="s">
        <v>37</v>
      </c>
      <c r="F96" s="16">
        <f>IF(C96=Interface!$C$4,
    IF(AND(D96=Interface!$C$8, E96=Interface!$C$7), 1,
       IF(OR(D96=Interface!$C$8, E96=Interface!$C$7), 0.5, 0.1)
    ),
0)</f>
        <v>0</v>
      </c>
    </row>
    <row r="97" spans="1:6" x14ac:dyDescent="0.55000000000000004">
      <c r="A97" s="16">
        <v>80</v>
      </c>
      <c r="B97" s="14" t="s">
        <v>188</v>
      </c>
      <c r="C97" s="16" t="s">
        <v>28</v>
      </c>
      <c r="D97" s="14" t="s">
        <v>52</v>
      </c>
      <c r="E97" s="16" t="s">
        <v>41</v>
      </c>
      <c r="F97" s="16">
        <f>IF(C97=Interface!$C$4,
    IF(AND(D97=Interface!$C$8, E97=Interface!$C$7), 1,
       IF(OR(D97=Interface!$C$8, E97=Interface!$C$7), 0.5, 0.1)
    ),
0)</f>
        <v>0</v>
      </c>
    </row>
    <row r="98" spans="1:6" x14ac:dyDescent="0.55000000000000004">
      <c r="A98" s="16">
        <v>81</v>
      </c>
      <c r="B98" s="14" t="s">
        <v>150</v>
      </c>
      <c r="C98" s="16" t="s">
        <v>33</v>
      </c>
      <c r="D98" s="14" t="s">
        <v>64</v>
      </c>
      <c r="E98" s="16" t="s">
        <v>44</v>
      </c>
      <c r="F98" s="16">
        <f>IF(C98=Interface!$C$4,
    IF(AND(D98=Interface!$C$8, E98=Interface!$C$7), 1,
       IF(OR(D98=Interface!$C$8, E98=Interface!$C$7), 0.5, 0.1)
    ),
0)</f>
        <v>0</v>
      </c>
    </row>
    <row r="99" spans="1:6" x14ac:dyDescent="0.55000000000000004">
      <c r="A99" s="16">
        <v>82</v>
      </c>
      <c r="B99" s="14" t="s">
        <v>90</v>
      </c>
      <c r="C99" s="16" t="s">
        <v>11</v>
      </c>
      <c r="D99" s="14" t="s">
        <v>50</v>
      </c>
      <c r="E99" s="16" t="s">
        <v>41</v>
      </c>
      <c r="F99" s="16">
        <f>IF(C99=Interface!$C$4,
    IF(AND(D99=Interface!$C$8, E99=Interface!$C$7), 1,
       IF(OR(D99=Interface!$C$8, E99=Interface!$C$7), 0.5, 0.1)
    ),
0)</f>
        <v>0</v>
      </c>
    </row>
    <row r="100" spans="1:6" x14ac:dyDescent="0.55000000000000004">
      <c r="A100" s="16">
        <v>83</v>
      </c>
      <c r="B100" s="14" t="s">
        <v>90</v>
      </c>
      <c r="C100" s="16" t="s">
        <v>84</v>
      </c>
      <c r="D100" s="14" t="s">
        <v>50</v>
      </c>
      <c r="E100" s="16" t="s">
        <v>41</v>
      </c>
      <c r="F100" s="16">
        <f>IF(C100=Interface!$C$4,
    IF(AND(D100=Interface!$C$8, E100=Interface!$C$7), 1,
       IF(OR(D100=Interface!$C$8, E100=Interface!$C$7), 0.5, 0.1)
    ),
0)</f>
        <v>0</v>
      </c>
    </row>
    <row r="101" spans="1:6" x14ac:dyDescent="0.55000000000000004">
      <c r="A101" s="16">
        <v>84</v>
      </c>
      <c r="B101" s="14" t="s">
        <v>90</v>
      </c>
      <c r="C101" s="16" t="s">
        <v>16</v>
      </c>
      <c r="D101" s="14" t="s">
        <v>50</v>
      </c>
      <c r="E101" s="16" t="s">
        <v>43</v>
      </c>
      <c r="F101" s="16">
        <f>IF(C101=Interface!$C$4,
    IF(AND(D101=Interface!$C$8, E101=Interface!$C$7), 1,
       IF(OR(D101=Interface!$C$8, E101=Interface!$C$7), 0.5, 0.1)
    ),
0)</f>
        <v>0</v>
      </c>
    </row>
    <row r="102" spans="1:6" x14ac:dyDescent="0.55000000000000004">
      <c r="A102" s="16">
        <v>85</v>
      </c>
      <c r="B102" s="14" t="s">
        <v>90</v>
      </c>
      <c r="C102" s="16" t="s">
        <v>20</v>
      </c>
      <c r="D102" s="14" t="s">
        <v>64</v>
      </c>
      <c r="E102" s="16" t="s">
        <v>44</v>
      </c>
      <c r="F102" s="16">
        <f>IF(C102=Interface!$C$4,
    IF(AND(D102=Interface!$C$8, E102=Interface!$C$7), 1,
       IF(OR(D102=Interface!$C$8, E102=Interface!$C$7), 0.5, 0.1)
    ),
0)</f>
        <v>0</v>
      </c>
    </row>
    <row r="103" spans="1:6" x14ac:dyDescent="0.55000000000000004">
      <c r="A103" s="16">
        <v>86</v>
      </c>
      <c r="B103" s="14" t="s">
        <v>110</v>
      </c>
      <c r="C103" s="16" t="s">
        <v>16</v>
      </c>
      <c r="D103" s="14" t="s">
        <v>58</v>
      </c>
      <c r="E103" s="16" t="s">
        <v>41</v>
      </c>
      <c r="F103" s="16">
        <f>IF(C103=Interface!$C$4,
    IF(AND(D103=Interface!$C$8, E103=Interface!$C$7), 1,
       IF(OR(D103=Interface!$C$8, E103=Interface!$C$7), 0.5, 0.1)
    ),
0)</f>
        <v>0</v>
      </c>
    </row>
    <row r="104" spans="1:6" x14ac:dyDescent="0.55000000000000004">
      <c r="A104" s="16">
        <v>87</v>
      </c>
      <c r="B104" s="14" t="s">
        <v>130</v>
      </c>
      <c r="C104" s="16" t="s">
        <v>28</v>
      </c>
      <c r="D104" s="14" t="s">
        <v>52</v>
      </c>
      <c r="E104" s="16" t="s">
        <v>40</v>
      </c>
      <c r="F104" s="16">
        <f>IF(C104=Interface!$C$4,
    IF(AND(D104=Interface!$C$8, E104=Interface!$C$7), 1,
       IF(OR(D104=Interface!$C$8, E104=Interface!$C$7), 0.5, 0.1)
    ),
0)</f>
        <v>0</v>
      </c>
    </row>
    <row r="105" spans="1:6" x14ac:dyDescent="0.55000000000000004">
      <c r="A105" s="16">
        <v>89</v>
      </c>
      <c r="B105" s="14" t="s">
        <v>74</v>
      </c>
      <c r="C105" s="16" t="s">
        <v>11</v>
      </c>
      <c r="D105" s="14" t="s">
        <v>64</v>
      </c>
      <c r="E105" s="16" t="s">
        <v>41</v>
      </c>
      <c r="F105" s="16">
        <f>IF(C105=Interface!$C$4,
    IF(AND(D105=Interface!$C$8, E105=Interface!$C$7), 1,
       IF(OR(D105=Interface!$C$8, E105=Interface!$C$7), 0.5, 0.1)
    ),
0)</f>
        <v>0</v>
      </c>
    </row>
    <row r="106" spans="1:6" x14ac:dyDescent="0.55000000000000004">
      <c r="A106" s="16">
        <v>90</v>
      </c>
      <c r="B106" s="14" t="s">
        <v>74</v>
      </c>
      <c r="C106" s="16" t="s">
        <v>15</v>
      </c>
      <c r="D106" s="14" t="s">
        <v>63</v>
      </c>
      <c r="E106" s="16" t="s">
        <v>44</v>
      </c>
      <c r="F106" s="16">
        <f>IF(C106=Interface!$C$4,
    IF(AND(D106=Interface!$C$8, E106=Interface!$C$7), 1,
       IF(OR(D106=Interface!$C$8, E106=Interface!$C$7), 0.5, 0.1)
    ),
0)</f>
        <v>0</v>
      </c>
    </row>
    <row r="107" spans="1:6" x14ac:dyDescent="0.55000000000000004">
      <c r="A107" s="16">
        <v>91</v>
      </c>
      <c r="B107" s="14" t="s">
        <v>74</v>
      </c>
      <c r="C107" s="16" t="s">
        <v>15</v>
      </c>
      <c r="D107" s="14" t="s">
        <v>64</v>
      </c>
      <c r="E107" s="16" t="s">
        <v>37</v>
      </c>
      <c r="F107" s="16">
        <f>IF(C107=Interface!$C$4,
    IF(AND(D107=Interface!$C$8, E107=Interface!$C$7), 1,
       IF(OR(D107=Interface!$C$8, E107=Interface!$C$7), 0.5, 0.1)
    ),
0)</f>
        <v>0</v>
      </c>
    </row>
    <row r="108" spans="1:6" x14ac:dyDescent="0.55000000000000004">
      <c r="A108" s="16">
        <v>92</v>
      </c>
      <c r="B108" s="14" t="s">
        <v>74</v>
      </c>
      <c r="C108" s="16" t="s">
        <v>15</v>
      </c>
      <c r="D108" s="14" t="s">
        <v>64</v>
      </c>
      <c r="E108" s="16" t="s">
        <v>44</v>
      </c>
      <c r="F108" s="16">
        <f>IF(C108=Interface!$C$4,
    IF(AND(D108=Interface!$C$8, E108=Interface!$C$7), 1,
       IF(OR(D108=Interface!$C$8, E108=Interface!$C$7), 0.5, 0.1)
    ),
0)</f>
        <v>0</v>
      </c>
    </row>
    <row r="109" spans="1:6" x14ac:dyDescent="0.55000000000000004">
      <c r="A109" s="16">
        <v>93</v>
      </c>
      <c r="B109" s="14" t="s">
        <v>74</v>
      </c>
      <c r="C109" s="16" t="s">
        <v>23</v>
      </c>
      <c r="D109" s="14" t="s">
        <v>64</v>
      </c>
      <c r="E109" s="16" t="s">
        <v>44</v>
      </c>
      <c r="F109" s="16">
        <f>IF(C109=Interface!$C$4,
    IF(AND(D109=Interface!$C$8, E109=Interface!$C$7), 1,
       IF(OR(D109=Interface!$C$8, E109=Interface!$C$7), 0.5, 0.1)
    ),
0)</f>
        <v>0</v>
      </c>
    </row>
    <row r="110" spans="1:6" x14ac:dyDescent="0.55000000000000004">
      <c r="A110" s="16">
        <v>94</v>
      </c>
      <c r="B110" s="14" t="s">
        <v>74</v>
      </c>
      <c r="C110" s="16" t="s">
        <v>24</v>
      </c>
      <c r="D110" s="14" t="s">
        <v>64</v>
      </c>
      <c r="E110" s="16" t="s">
        <v>44</v>
      </c>
      <c r="F110" s="16">
        <f>IF(C110=Interface!$C$4,
    IF(AND(D110=Interface!$C$8, E110=Interface!$C$7), 1,
       IF(OR(D110=Interface!$C$8, E110=Interface!$C$7), 0.5, 0.1)
    ),
0)</f>
        <v>0</v>
      </c>
    </row>
    <row r="111" spans="1:6" x14ac:dyDescent="0.55000000000000004">
      <c r="A111" s="16">
        <v>95</v>
      </c>
      <c r="B111" s="14" t="s">
        <v>74</v>
      </c>
      <c r="C111" s="16" t="s">
        <v>25</v>
      </c>
      <c r="D111" s="14" t="s">
        <v>64</v>
      </c>
      <c r="E111" s="16" t="s">
        <v>44</v>
      </c>
      <c r="F111" s="16">
        <f>IF(C111=Interface!$C$4,
    IF(AND(D111=Interface!$C$8, E111=Interface!$C$7), 1,
       IF(OR(D111=Interface!$C$8, E111=Interface!$C$7), 0.5, 0.1)
    ),
0)</f>
        <v>0</v>
      </c>
    </row>
    <row r="112" spans="1:6" x14ac:dyDescent="0.55000000000000004">
      <c r="A112" s="16">
        <v>96</v>
      </c>
      <c r="B112" s="14" t="s">
        <v>74</v>
      </c>
      <c r="C112" s="16" t="s">
        <v>25</v>
      </c>
      <c r="D112" s="14" t="s">
        <v>64</v>
      </c>
      <c r="E112" s="16" t="s">
        <v>48</v>
      </c>
      <c r="F112" s="16">
        <f>IF(C112=Interface!$C$4,
    IF(AND(D112=Interface!$C$8, E112=Interface!$C$7), 1,
       IF(OR(D112=Interface!$C$8, E112=Interface!$C$7), 0.5, 0.1)
    ),
0)</f>
        <v>0</v>
      </c>
    </row>
    <row r="113" spans="1:6" x14ac:dyDescent="0.55000000000000004">
      <c r="A113" s="16">
        <v>97</v>
      </c>
      <c r="B113" s="14" t="s">
        <v>74</v>
      </c>
      <c r="C113" s="16" t="s">
        <v>26</v>
      </c>
      <c r="D113" s="14" t="s">
        <v>64</v>
      </c>
      <c r="E113" s="16" t="s">
        <v>44</v>
      </c>
      <c r="F113" s="16">
        <f>IF(C113=Interface!$C$4,
    IF(AND(D113=Interface!$C$8, E113=Interface!$C$7), 1,
       IF(OR(D113=Interface!$C$8, E113=Interface!$C$7), 0.5, 0.1)
    ),
0)</f>
        <v>0</v>
      </c>
    </row>
    <row r="114" spans="1:6" x14ac:dyDescent="0.55000000000000004">
      <c r="A114" s="16">
        <v>98</v>
      </c>
      <c r="B114" s="14" t="s">
        <v>74</v>
      </c>
      <c r="C114" s="16" t="s">
        <v>33</v>
      </c>
      <c r="D114" s="14" t="s">
        <v>64</v>
      </c>
      <c r="E114" s="16" t="s">
        <v>44</v>
      </c>
      <c r="F114" s="16">
        <f>IF(C114=Interface!$C$4,
    IF(AND(D114=Interface!$C$8, E114=Interface!$C$7), 1,
       IF(OR(D114=Interface!$C$8, E114=Interface!$C$7), 0.5, 0.1)
    ),
0)</f>
        <v>0</v>
      </c>
    </row>
    <row r="115" spans="1:6" x14ac:dyDescent="0.55000000000000004">
      <c r="A115" s="16">
        <v>99</v>
      </c>
      <c r="B115" s="14" t="s">
        <v>76</v>
      </c>
      <c r="C115" s="16" t="s">
        <v>8</v>
      </c>
      <c r="D115" s="14" t="s">
        <v>52</v>
      </c>
      <c r="E115" s="16" t="s">
        <v>41</v>
      </c>
      <c r="F115" s="16">
        <f>IF(C115=Interface!$C$4,
    IF(AND(D115=Interface!$C$8, E115=Interface!$C$7), 1,
       IF(OR(D115=Interface!$C$8, E115=Interface!$C$7), 0.5, 0.1)
    ),
0)</f>
        <v>0</v>
      </c>
    </row>
    <row r="116" spans="1:6" x14ac:dyDescent="0.55000000000000004">
      <c r="A116" s="16">
        <v>101</v>
      </c>
      <c r="B116" s="14" t="s">
        <v>76</v>
      </c>
      <c r="C116" s="16" t="s">
        <v>84</v>
      </c>
      <c r="D116" s="14" t="s">
        <v>52</v>
      </c>
      <c r="E116" s="16" t="s">
        <v>44</v>
      </c>
      <c r="F116" s="16">
        <f>IF(C116=Interface!$C$4,
    IF(AND(D116=Interface!$C$8, E116=Interface!$C$7), 1,
       IF(OR(D116=Interface!$C$8, E116=Interface!$C$7), 0.5, 0.1)
    ),
0)</f>
        <v>0</v>
      </c>
    </row>
    <row r="117" spans="1:6" x14ac:dyDescent="0.55000000000000004">
      <c r="A117" s="16">
        <v>103</v>
      </c>
      <c r="B117" s="14" t="s">
        <v>76</v>
      </c>
      <c r="C117" s="16" t="s">
        <v>15</v>
      </c>
      <c r="D117" s="14" t="s">
        <v>64</v>
      </c>
      <c r="E117" s="16" t="s">
        <v>44</v>
      </c>
      <c r="F117" s="16">
        <f>IF(C117=Interface!$C$4,
    IF(AND(D117=Interface!$C$8, E117=Interface!$C$7), 1,
       IF(OR(D117=Interface!$C$8, E117=Interface!$C$7), 0.5, 0.1)
    ),
0)</f>
        <v>0</v>
      </c>
    </row>
    <row r="118" spans="1:6" x14ac:dyDescent="0.55000000000000004">
      <c r="A118" s="16">
        <v>104</v>
      </c>
      <c r="B118" s="14" t="s">
        <v>76</v>
      </c>
      <c r="C118" s="16" t="s">
        <v>16</v>
      </c>
      <c r="D118" s="14" t="s">
        <v>50</v>
      </c>
      <c r="E118" s="16" t="s">
        <v>44</v>
      </c>
      <c r="F118" s="16">
        <f>IF(C118=Interface!$C$4,
    IF(AND(D118=Interface!$C$8, E118=Interface!$C$7), 1,
       IF(OR(D118=Interface!$C$8, E118=Interface!$C$7), 0.5, 0.1)
    ),
0)</f>
        <v>0</v>
      </c>
    </row>
    <row r="119" spans="1:6" x14ac:dyDescent="0.55000000000000004">
      <c r="A119" s="16">
        <v>105</v>
      </c>
      <c r="B119" s="14" t="s">
        <v>76</v>
      </c>
      <c r="C119" s="16" t="s">
        <v>16</v>
      </c>
      <c r="D119" s="14" t="s">
        <v>52</v>
      </c>
      <c r="E119" s="16" t="s">
        <v>41</v>
      </c>
      <c r="F119" s="16">
        <f>IF(C119=Interface!$C$4,
    IF(AND(D119=Interface!$C$8, E119=Interface!$C$7), 1,
       IF(OR(D119=Interface!$C$8, E119=Interface!$C$7), 0.5, 0.1)
    ),
0)</f>
        <v>0</v>
      </c>
    </row>
    <row r="120" spans="1:6" x14ac:dyDescent="0.55000000000000004">
      <c r="A120" s="16">
        <v>106</v>
      </c>
      <c r="B120" s="14" t="s">
        <v>76</v>
      </c>
      <c r="C120" s="16" t="s">
        <v>17</v>
      </c>
      <c r="D120" s="14" t="s">
        <v>58</v>
      </c>
      <c r="E120" s="16" t="s">
        <v>42</v>
      </c>
      <c r="F120" s="16">
        <f>IF(C120=Interface!$C$4,
    IF(AND(D120=Interface!$C$8, E120=Interface!$C$7), 1,
       IF(OR(D120=Interface!$C$8, E120=Interface!$C$7), 0.5, 0.1)
    ),
0)</f>
        <v>0</v>
      </c>
    </row>
    <row r="121" spans="1:6" x14ac:dyDescent="0.55000000000000004">
      <c r="A121" s="16">
        <v>107</v>
      </c>
      <c r="B121" s="14" t="s">
        <v>76</v>
      </c>
      <c r="C121" s="16" t="s">
        <v>17</v>
      </c>
      <c r="D121" s="14" t="s">
        <v>64</v>
      </c>
      <c r="E121" s="16" t="s">
        <v>44</v>
      </c>
      <c r="F121" s="16">
        <f>IF(C121=Interface!$C$4,
    IF(AND(D121=Interface!$C$8, E121=Interface!$C$7), 1,
       IF(OR(D121=Interface!$C$8, E121=Interface!$C$7), 0.5, 0.1)
    ),
0)</f>
        <v>0</v>
      </c>
    </row>
    <row r="122" spans="1:6" x14ac:dyDescent="0.55000000000000004">
      <c r="A122" s="16">
        <v>108</v>
      </c>
      <c r="B122" s="14" t="s">
        <v>76</v>
      </c>
      <c r="C122" s="16" t="s">
        <v>22</v>
      </c>
      <c r="D122" s="14" t="s">
        <v>52</v>
      </c>
      <c r="E122" s="16" t="s">
        <v>48</v>
      </c>
      <c r="F122" s="16">
        <f>IF(C122=Interface!$C$4,
    IF(AND(D122=Interface!$C$8, E122=Interface!$C$7), 1,
       IF(OR(D122=Interface!$C$8, E122=Interface!$C$7), 0.5, 0.1)
    ),
0)</f>
        <v>0</v>
      </c>
    </row>
    <row r="123" spans="1:6" x14ac:dyDescent="0.55000000000000004">
      <c r="A123" s="16">
        <v>109</v>
      </c>
      <c r="B123" s="14" t="s">
        <v>76</v>
      </c>
      <c r="C123" s="16" t="s">
        <v>25</v>
      </c>
      <c r="D123" s="14" t="s">
        <v>64</v>
      </c>
      <c r="E123" s="16" t="s">
        <v>44</v>
      </c>
      <c r="F123" s="16">
        <f>IF(C123=Interface!$C$4,
    IF(AND(D123=Interface!$C$8, E123=Interface!$C$7), 1,
       IF(OR(D123=Interface!$C$8, E123=Interface!$C$7), 0.5, 0.1)
    ),
0)</f>
        <v>0</v>
      </c>
    </row>
    <row r="124" spans="1:6" x14ac:dyDescent="0.55000000000000004">
      <c r="A124" s="16">
        <v>110</v>
      </c>
      <c r="B124" s="14" t="s">
        <v>76</v>
      </c>
      <c r="C124" s="16" t="s">
        <v>28</v>
      </c>
      <c r="D124" s="14" t="s">
        <v>52</v>
      </c>
      <c r="E124" s="16" t="s">
        <v>40</v>
      </c>
      <c r="F124" s="16">
        <f>IF(C124=Interface!$C$4,
    IF(AND(D124=Interface!$C$8, E124=Interface!$C$7), 1,
       IF(OR(D124=Interface!$C$8, E124=Interface!$C$7), 0.5, 0.1)
    ),
0)</f>
        <v>0</v>
      </c>
    </row>
    <row r="125" spans="1:6" x14ac:dyDescent="0.55000000000000004">
      <c r="A125" s="16">
        <v>111</v>
      </c>
      <c r="B125" s="14" t="s">
        <v>76</v>
      </c>
      <c r="C125" s="16" t="s">
        <v>28</v>
      </c>
      <c r="D125" s="14" t="s">
        <v>52</v>
      </c>
      <c r="E125" s="16" t="s">
        <v>41</v>
      </c>
      <c r="F125" s="16">
        <f>IF(C125=Interface!$C$4,
    IF(AND(D125=Interface!$C$8, E125=Interface!$C$7), 1,
       IF(OR(D125=Interface!$C$8, E125=Interface!$C$7), 0.5, 0.1)
    ),
0)</f>
        <v>0</v>
      </c>
    </row>
    <row r="126" spans="1:6" x14ac:dyDescent="0.55000000000000004">
      <c r="A126" s="16">
        <v>112</v>
      </c>
      <c r="B126" s="14" t="s">
        <v>76</v>
      </c>
      <c r="C126" s="16" t="s">
        <v>28</v>
      </c>
      <c r="D126" s="14" t="s">
        <v>63</v>
      </c>
      <c r="E126" s="16" t="s">
        <v>41</v>
      </c>
      <c r="F126" s="16">
        <f>IF(C126=Interface!$C$4,
    IF(AND(D126=Interface!$C$8, E126=Interface!$C$7), 1,
       IF(OR(D126=Interface!$C$8, E126=Interface!$C$7), 0.5, 0.1)
    ),
0)</f>
        <v>0</v>
      </c>
    </row>
    <row r="127" spans="1:6" x14ac:dyDescent="0.55000000000000004">
      <c r="A127" s="16">
        <v>113</v>
      </c>
      <c r="B127" s="14" t="s">
        <v>76</v>
      </c>
      <c r="C127" s="16" t="s">
        <v>30</v>
      </c>
      <c r="D127" s="14" t="s">
        <v>52</v>
      </c>
      <c r="E127" s="16" t="s">
        <v>44</v>
      </c>
      <c r="F127" s="16">
        <f>IF(C127=Interface!$C$4,
    IF(AND(D127=Interface!$C$8, E127=Interface!$C$7), 1,
       IF(OR(D127=Interface!$C$8, E127=Interface!$C$7), 0.5, 0.1)
    ),
0)</f>
        <v>0</v>
      </c>
    </row>
    <row r="128" spans="1:6" x14ac:dyDescent="0.55000000000000004">
      <c r="A128" s="16">
        <v>114</v>
      </c>
      <c r="B128" s="14" t="s">
        <v>76</v>
      </c>
      <c r="C128" s="16" t="s">
        <v>31</v>
      </c>
      <c r="D128" s="14" t="s">
        <v>52</v>
      </c>
      <c r="E128" s="16" t="s">
        <v>41</v>
      </c>
      <c r="F128" s="16">
        <f>IF(C128=Interface!$C$4,
    IF(AND(D128=Interface!$C$8, E128=Interface!$C$7), 1,
       IF(OR(D128=Interface!$C$8, E128=Interface!$C$7), 0.5, 0.1)
    ),
0)</f>
        <v>0</v>
      </c>
    </row>
    <row r="129" spans="1:6" x14ac:dyDescent="0.55000000000000004">
      <c r="A129" s="16">
        <v>115</v>
      </c>
      <c r="B129" s="14" t="s">
        <v>162</v>
      </c>
      <c r="C129" s="16" t="s">
        <v>22</v>
      </c>
      <c r="D129" s="14" t="s">
        <v>52</v>
      </c>
      <c r="E129" s="16" t="s">
        <v>48</v>
      </c>
      <c r="F129" s="16">
        <f>IF(C129=Interface!$C$4,
    IF(AND(D129=Interface!$C$8, E129=Interface!$C$7), 1,
       IF(OR(D129=Interface!$C$8, E129=Interface!$C$7), 0.5, 0.1)
    ),
0)</f>
        <v>0</v>
      </c>
    </row>
    <row r="130" spans="1:6" x14ac:dyDescent="0.55000000000000004">
      <c r="A130" s="16">
        <v>116</v>
      </c>
      <c r="B130" s="14" t="s">
        <v>164</v>
      </c>
      <c r="C130" s="16" t="s">
        <v>16</v>
      </c>
      <c r="D130" s="14" t="s">
        <v>52</v>
      </c>
      <c r="E130" s="16" t="s">
        <v>47</v>
      </c>
      <c r="F130" s="16">
        <f>IF(C130=Interface!$C$4,
    IF(AND(D130=Interface!$C$8, E130=Interface!$C$7), 1,
       IF(OR(D130=Interface!$C$8, E130=Interface!$C$7), 0.5, 0.1)
    ),
0)</f>
        <v>0</v>
      </c>
    </row>
    <row r="131" spans="1:6" x14ac:dyDescent="0.55000000000000004">
      <c r="A131" s="16">
        <v>117</v>
      </c>
      <c r="B131" s="14" t="s">
        <v>166</v>
      </c>
      <c r="C131" s="16" t="s">
        <v>9</v>
      </c>
      <c r="D131" s="14" t="s">
        <v>50</v>
      </c>
      <c r="E131" s="16" t="s">
        <v>44</v>
      </c>
      <c r="F131" s="16">
        <f>IF(C131=Interface!$C$4,
    IF(AND(D131=Interface!$C$8, E131=Interface!$C$7), 1,
       IF(OR(D131=Interface!$C$8, E131=Interface!$C$7), 0.5, 0.1)
    ),
0)</f>
        <v>0</v>
      </c>
    </row>
    <row r="132" spans="1:6" x14ac:dyDescent="0.55000000000000004">
      <c r="A132" s="16">
        <v>118</v>
      </c>
      <c r="B132" s="14" t="s">
        <v>136</v>
      </c>
      <c r="C132" s="16" t="s">
        <v>33</v>
      </c>
      <c r="D132" s="14" t="s">
        <v>64</v>
      </c>
      <c r="E132" s="16" t="s">
        <v>44</v>
      </c>
      <c r="F132" s="16">
        <f>IF(C132=Interface!$C$4,
    IF(AND(D132=Interface!$C$8, E132=Interface!$C$7), 1,
       IF(OR(D132=Interface!$C$8, E132=Interface!$C$7), 0.5, 0.1)
    ),
0)</f>
        <v>0</v>
      </c>
    </row>
    <row r="133" spans="1:6" x14ac:dyDescent="0.55000000000000004">
      <c r="A133" s="16">
        <v>119</v>
      </c>
      <c r="B133" s="14" t="s">
        <v>77</v>
      </c>
      <c r="C133" s="16" t="s">
        <v>15</v>
      </c>
      <c r="D133" s="14" t="s">
        <v>64</v>
      </c>
      <c r="E133" s="16" t="s">
        <v>44</v>
      </c>
      <c r="F133" s="16">
        <f>IF(C133=Interface!$C$4,
    IF(AND(D133=Interface!$C$8, E133=Interface!$C$7), 1,
       IF(OR(D133=Interface!$C$8, E133=Interface!$C$7), 0.5, 0.1)
    ),
0)</f>
        <v>0</v>
      </c>
    </row>
    <row r="134" spans="1:6" x14ac:dyDescent="0.55000000000000004">
      <c r="A134" s="16">
        <v>120</v>
      </c>
      <c r="B134" s="14" t="s">
        <v>77</v>
      </c>
      <c r="C134" s="16" t="s">
        <v>23</v>
      </c>
      <c r="D134" s="14" t="s">
        <v>52</v>
      </c>
      <c r="E134" s="16" t="s">
        <v>44</v>
      </c>
      <c r="F134" s="16">
        <f>IF(C134=Interface!$C$4,
    IF(AND(D134=Interface!$C$8, E134=Interface!$C$7), 1,
       IF(OR(D134=Interface!$C$8, E134=Interface!$C$7), 0.5, 0.1)
    ),
0)</f>
        <v>0</v>
      </c>
    </row>
    <row r="135" spans="1:6" x14ac:dyDescent="0.55000000000000004">
      <c r="A135" s="16">
        <v>121</v>
      </c>
      <c r="B135" s="14" t="s">
        <v>77</v>
      </c>
      <c r="C135" s="16" t="s">
        <v>25</v>
      </c>
      <c r="D135" s="14" t="s">
        <v>64</v>
      </c>
      <c r="E135" s="16" t="s">
        <v>44</v>
      </c>
      <c r="F135" s="16">
        <f>IF(C135=Interface!$C$4,
    IF(AND(D135=Interface!$C$8, E135=Interface!$C$7), 1,
       IF(OR(D135=Interface!$C$8, E135=Interface!$C$7), 0.5, 0.1)
    ),
0)</f>
        <v>0</v>
      </c>
    </row>
    <row r="136" spans="1:6" x14ac:dyDescent="0.55000000000000004">
      <c r="A136" s="16">
        <v>122</v>
      </c>
      <c r="B136" s="14" t="s">
        <v>77</v>
      </c>
      <c r="C136" s="16" t="s">
        <v>26</v>
      </c>
      <c r="D136" s="14" t="s">
        <v>64</v>
      </c>
      <c r="E136" s="16" t="s">
        <v>44</v>
      </c>
      <c r="F136" s="16">
        <f>IF(C136=Interface!$C$4,
    IF(AND(D136=Interface!$C$8, E136=Interface!$C$7), 1,
       IF(OR(D136=Interface!$C$8, E136=Interface!$C$7), 0.5, 0.1)
    ),
0)</f>
        <v>0</v>
      </c>
    </row>
    <row r="137" spans="1:6" x14ac:dyDescent="0.55000000000000004">
      <c r="A137" s="16">
        <v>123</v>
      </c>
      <c r="B137" s="14" t="s">
        <v>77</v>
      </c>
      <c r="C137" s="16" t="s">
        <v>33</v>
      </c>
      <c r="D137" s="14" t="s">
        <v>64</v>
      </c>
      <c r="E137" s="16" t="s">
        <v>44</v>
      </c>
      <c r="F137" s="16">
        <f>IF(C137=Interface!$C$4,
    IF(AND(D137=Interface!$C$8, E137=Interface!$C$7), 1,
       IF(OR(D137=Interface!$C$8, E137=Interface!$C$7), 0.5, 0.1)
    ),
0)</f>
        <v>0</v>
      </c>
    </row>
    <row r="138" spans="1:6" x14ac:dyDescent="0.55000000000000004">
      <c r="A138" s="16">
        <v>124</v>
      </c>
      <c r="B138" s="14" t="s">
        <v>77</v>
      </c>
      <c r="C138" s="16" t="s">
        <v>34</v>
      </c>
      <c r="D138" s="14" t="s">
        <v>64</v>
      </c>
      <c r="E138" s="16" t="s">
        <v>44</v>
      </c>
      <c r="F138" s="16">
        <f>IF(C138=Interface!$C$4,
    IF(AND(D138=Interface!$C$8, E138=Interface!$C$7), 1,
       IF(OR(D138=Interface!$C$8, E138=Interface!$C$7), 0.5, 0.1)
    ),
0)</f>
        <v>0</v>
      </c>
    </row>
    <row r="139" spans="1:6" x14ac:dyDescent="0.55000000000000004">
      <c r="A139" s="16">
        <v>125</v>
      </c>
      <c r="B139" s="14" t="s">
        <v>122</v>
      </c>
      <c r="C139" s="16" t="s">
        <v>19</v>
      </c>
      <c r="D139" s="14" t="s">
        <v>60</v>
      </c>
      <c r="E139" s="16" t="s">
        <v>48</v>
      </c>
      <c r="F139" s="16">
        <f>IF(C139=Interface!$C$4,
    IF(AND(D139=Interface!$C$8, E139=Interface!$C$7), 1,
       IF(OR(D139=Interface!$C$8, E139=Interface!$C$7), 0.5, 0.1)
    ),
0)</f>
        <v>1</v>
      </c>
    </row>
    <row r="140" spans="1:6" x14ac:dyDescent="0.55000000000000004">
      <c r="A140" s="16">
        <v>127</v>
      </c>
      <c r="B140" s="14" t="s">
        <v>176</v>
      </c>
      <c r="C140" s="16" t="s">
        <v>24</v>
      </c>
      <c r="D140" s="14" t="s">
        <v>50</v>
      </c>
      <c r="E140" s="16" t="s">
        <v>44</v>
      </c>
      <c r="F140" s="16">
        <f>IF(C140=Interface!$C$4,
    IF(AND(D140=Interface!$C$8, E140=Interface!$C$7), 1,
       IF(OR(D140=Interface!$C$8, E140=Interface!$C$7), 0.5, 0.1)
    ),
0)</f>
        <v>0</v>
      </c>
    </row>
    <row r="141" spans="1:6" x14ac:dyDescent="0.55000000000000004">
      <c r="A141" s="16">
        <v>128</v>
      </c>
      <c r="B141" s="14" t="s">
        <v>97</v>
      </c>
      <c r="C141" s="16" t="s">
        <v>21</v>
      </c>
      <c r="D141" s="14" t="s">
        <v>61</v>
      </c>
      <c r="E141" s="16" t="s">
        <v>48</v>
      </c>
      <c r="F141" s="16">
        <f>IF(C141=Interface!$C$4,
    IF(AND(D141=Interface!$C$8, E141=Interface!$C$7), 1,
       IF(OR(D141=Interface!$C$8, E141=Interface!$C$7), 0.5, 0.1)
    ),
0)</f>
        <v>0</v>
      </c>
    </row>
    <row r="142" spans="1:6" x14ac:dyDescent="0.55000000000000004">
      <c r="A142" s="16">
        <v>129</v>
      </c>
      <c r="B142" s="14" t="s">
        <v>97</v>
      </c>
      <c r="C142" s="16" t="s">
        <v>34</v>
      </c>
      <c r="D142" s="14" t="s">
        <v>61</v>
      </c>
      <c r="E142" s="16" t="s">
        <v>48</v>
      </c>
      <c r="F142" s="16">
        <f>IF(C142=Interface!$C$4,
    IF(AND(D142=Interface!$C$8, E142=Interface!$C$7), 1,
       IF(OR(D142=Interface!$C$8, E142=Interface!$C$7), 0.5, 0.1)
    ),
0)</f>
        <v>0</v>
      </c>
    </row>
    <row r="143" spans="1:6" x14ac:dyDescent="0.55000000000000004">
      <c r="A143" s="16">
        <v>130</v>
      </c>
      <c r="B143" s="14" t="s">
        <v>80</v>
      </c>
      <c r="C143" s="16" t="s">
        <v>15</v>
      </c>
      <c r="D143" s="14" t="s">
        <v>64</v>
      </c>
      <c r="E143" s="16" t="s">
        <v>44</v>
      </c>
      <c r="F143" s="16">
        <f>IF(C143=Interface!$C$4,
    IF(AND(D143=Interface!$C$8, E143=Interface!$C$7), 1,
       IF(OR(D143=Interface!$C$8, E143=Interface!$C$7), 0.5, 0.1)
    ),
0)</f>
        <v>0</v>
      </c>
    </row>
    <row r="144" spans="1:6" x14ac:dyDescent="0.55000000000000004">
      <c r="A144" s="16">
        <v>135</v>
      </c>
      <c r="B144" s="14" t="s">
        <v>87</v>
      </c>
      <c r="C144" s="16" t="s">
        <v>28</v>
      </c>
      <c r="D144" s="14" t="s">
        <v>50</v>
      </c>
      <c r="E144" s="16" t="s">
        <v>41</v>
      </c>
      <c r="F144" s="16">
        <f>IF(C144=Interface!$C$4,
    IF(AND(D144=Interface!$C$8, E144=Interface!$C$7), 1,
       IF(OR(D144=Interface!$C$8, E144=Interface!$C$7), 0.5, 0.1)
    ),
0)</f>
        <v>0</v>
      </c>
    </row>
    <row r="145" spans="1:6" x14ac:dyDescent="0.55000000000000004">
      <c r="A145" s="16">
        <v>136</v>
      </c>
      <c r="B145" s="14" t="s">
        <v>87</v>
      </c>
      <c r="C145" s="16" t="s">
        <v>31</v>
      </c>
      <c r="D145" s="14" t="s">
        <v>52</v>
      </c>
      <c r="E145" s="16" t="s">
        <v>41</v>
      </c>
      <c r="F145" s="16">
        <f>IF(C145=Interface!$C$4,
    IF(AND(D145=Interface!$C$8, E145=Interface!$C$7), 1,
       IF(OR(D145=Interface!$C$8, E145=Interface!$C$7), 0.5, 0.1)
    ),
0)</f>
        <v>0</v>
      </c>
    </row>
    <row r="146" spans="1:6" x14ac:dyDescent="0.55000000000000004">
      <c r="A146" s="16">
        <v>137</v>
      </c>
      <c r="B146" s="14" t="s">
        <v>92</v>
      </c>
      <c r="C146" s="16" t="s">
        <v>7</v>
      </c>
      <c r="D146" s="14" t="s">
        <v>52</v>
      </c>
      <c r="E146" s="16" t="s">
        <v>41</v>
      </c>
      <c r="F146" s="16">
        <f>IF(C146=Interface!$C$4,
    IF(AND(D146=Interface!$C$8, E146=Interface!$C$7), 1,
       IF(OR(D146=Interface!$C$8, E146=Interface!$C$7), 0.5, 0.1)
    ),
0)</f>
        <v>0</v>
      </c>
    </row>
    <row r="147" spans="1:6" x14ac:dyDescent="0.55000000000000004">
      <c r="A147" s="16">
        <v>138</v>
      </c>
      <c r="B147" s="14" t="s">
        <v>92</v>
      </c>
      <c r="C147" s="16" t="s">
        <v>84</v>
      </c>
      <c r="D147" s="14" t="s">
        <v>50</v>
      </c>
      <c r="E147" s="16" t="s">
        <v>44</v>
      </c>
      <c r="F147" s="16">
        <f>IF(C147=Interface!$C$4,
    IF(AND(D147=Interface!$C$8, E147=Interface!$C$7), 1,
       IF(OR(D147=Interface!$C$8, E147=Interface!$C$7), 0.5, 0.1)
    ),
0)</f>
        <v>0</v>
      </c>
    </row>
    <row r="148" spans="1:6" x14ac:dyDescent="0.55000000000000004">
      <c r="A148" s="16">
        <v>139</v>
      </c>
      <c r="B148" s="14" t="s">
        <v>92</v>
      </c>
      <c r="C148" s="16" t="s">
        <v>16</v>
      </c>
      <c r="D148" s="14" t="s">
        <v>50</v>
      </c>
      <c r="E148" s="16" t="s">
        <v>44</v>
      </c>
      <c r="F148" s="16">
        <f>IF(C148=Interface!$C$4,
    IF(AND(D148=Interface!$C$8, E148=Interface!$C$7), 1,
       IF(OR(D148=Interface!$C$8, E148=Interface!$C$7), 0.5, 0.1)
    ),
0)</f>
        <v>0</v>
      </c>
    </row>
    <row r="149" spans="1:6" x14ac:dyDescent="0.55000000000000004">
      <c r="A149" s="16">
        <v>140</v>
      </c>
      <c r="B149" s="14" t="s">
        <v>92</v>
      </c>
      <c r="C149" s="16" t="s">
        <v>16</v>
      </c>
      <c r="D149" s="14" t="s">
        <v>52</v>
      </c>
      <c r="E149" s="16" t="s">
        <v>41</v>
      </c>
      <c r="F149" s="16">
        <f>IF(C149=Interface!$C$4,
    IF(AND(D149=Interface!$C$8, E149=Interface!$C$7), 1,
       IF(OR(D149=Interface!$C$8, E149=Interface!$C$7), 0.5, 0.1)
    ),
0)</f>
        <v>0</v>
      </c>
    </row>
    <row r="150" spans="1:6" x14ac:dyDescent="0.55000000000000004">
      <c r="A150" s="16">
        <v>141</v>
      </c>
      <c r="B150" s="14" t="s">
        <v>184</v>
      </c>
      <c r="C150" s="16" t="s">
        <v>28</v>
      </c>
      <c r="D150" s="14" t="s">
        <v>50</v>
      </c>
      <c r="E150" s="16" t="s">
        <v>41</v>
      </c>
      <c r="F150" s="16">
        <f>IF(C150=Interface!$C$4,
    IF(AND(D150=Interface!$C$8, E150=Interface!$C$7), 1,
       IF(OR(D150=Interface!$C$8, E150=Interface!$C$7), 0.5, 0.1)
    ),
0)</f>
        <v>0</v>
      </c>
    </row>
    <row r="151" spans="1:6" x14ac:dyDescent="0.55000000000000004">
      <c r="A151" s="16">
        <v>142</v>
      </c>
      <c r="B151" s="14" t="s">
        <v>146</v>
      </c>
      <c r="C151" s="16" t="s">
        <v>29</v>
      </c>
      <c r="D151" s="14" t="s">
        <v>50</v>
      </c>
      <c r="E151" s="16" t="s">
        <v>43</v>
      </c>
      <c r="F151" s="16">
        <f>IF(C151=Interface!$C$4,
    IF(AND(D151=Interface!$C$8, E151=Interface!$C$7), 1,
       IF(OR(D151=Interface!$C$8, E151=Interface!$C$7), 0.5, 0.1)
    ),
0)</f>
        <v>0</v>
      </c>
    </row>
    <row r="152" spans="1:6" x14ac:dyDescent="0.55000000000000004">
      <c r="A152" s="16">
        <v>143</v>
      </c>
      <c r="B152" s="14" t="s">
        <v>100</v>
      </c>
      <c r="C152" s="16" t="s">
        <v>16</v>
      </c>
      <c r="D152" s="14" t="s">
        <v>50</v>
      </c>
      <c r="E152" s="16" t="s">
        <v>41</v>
      </c>
      <c r="F152" s="16">
        <f>IF(C152=Interface!$C$4,
    IF(AND(D152=Interface!$C$8, E152=Interface!$C$7), 1,
       IF(OR(D152=Interface!$C$8, E152=Interface!$C$7), 0.5, 0.1)
    ),
0)</f>
        <v>0</v>
      </c>
    </row>
    <row r="153" spans="1:6" x14ac:dyDescent="0.55000000000000004">
      <c r="A153" s="16">
        <v>144</v>
      </c>
      <c r="B153" s="14" t="s">
        <v>100</v>
      </c>
      <c r="C153" s="16" t="s">
        <v>16</v>
      </c>
      <c r="D153" s="14" t="s">
        <v>52</v>
      </c>
      <c r="E153" s="16" t="s">
        <v>44</v>
      </c>
      <c r="F153" s="16">
        <f>IF(C153=Interface!$C$4,
    IF(AND(D153=Interface!$C$8, E153=Interface!$C$7), 1,
       IF(OR(D153=Interface!$C$8, E153=Interface!$C$7), 0.5, 0.1)
    ),
0)</f>
        <v>0</v>
      </c>
    </row>
    <row r="154" spans="1:6" x14ac:dyDescent="0.55000000000000004">
      <c r="A154" s="16">
        <v>145</v>
      </c>
      <c r="B154" s="14" t="s">
        <v>169</v>
      </c>
      <c r="C154" s="16" t="s">
        <v>23</v>
      </c>
      <c r="D154" s="14" t="s">
        <v>64</v>
      </c>
      <c r="E154" s="16" t="s">
        <v>44</v>
      </c>
      <c r="F154" s="16">
        <f>IF(C154=Interface!$C$4,
    IF(AND(D154=Interface!$C$8, E154=Interface!$C$7), 1,
       IF(OR(D154=Interface!$C$8, E154=Interface!$C$7), 0.5, 0.1)
    ),
0)</f>
        <v>0</v>
      </c>
    </row>
    <row r="155" spans="1:6" x14ac:dyDescent="0.55000000000000004">
      <c r="A155" s="16">
        <v>146</v>
      </c>
      <c r="B155" s="14" t="s">
        <v>163</v>
      </c>
      <c r="C155" s="16" t="s">
        <v>26</v>
      </c>
      <c r="D155" s="14" t="s">
        <v>64</v>
      </c>
      <c r="E155" s="16" t="s">
        <v>44</v>
      </c>
      <c r="F155" s="16">
        <f>IF(C155=Interface!$C$4,
    IF(AND(D155=Interface!$C$8, E155=Interface!$C$7), 1,
       IF(OR(D155=Interface!$C$8, E155=Interface!$C$7), 0.5, 0.1)
    ),
0)</f>
        <v>0</v>
      </c>
    </row>
    <row r="156" spans="1:6" x14ac:dyDescent="0.55000000000000004">
      <c r="A156" s="16">
        <v>147</v>
      </c>
      <c r="B156" s="14" t="s">
        <v>86</v>
      </c>
      <c r="C156" s="16" t="s">
        <v>14</v>
      </c>
      <c r="D156" s="14" t="s">
        <v>60</v>
      </c>
      <c r="E156" s="16" t="s">
        <v>44</v>
      </c>
      <c r="F156" s="16">
        <f>IF(C156=Interface!$C$4,
    IF(AND(D156=Interface!$C$8, E156=Interface!$C$7), 1,
       IF(OR(D156=Interface!$C$8, E156=Interface!$C$7), 0.5, 0.1)
    ),
0)</f>
        <v>0</v>
      </c>
    </row>
    <row r="157" spans="1:6" x14ac:dyDescent="0.55000000000000004">
      <c r="A157" s="16">
        <v>148</v>
      </c>
      <c r="B157" s="14" t="s">
        <v>86</v>
      </c>
      <c r="C157" s="16" t="s">
        <v>17</v>
      </c>
      <c r="D157" s="14" t="s">
        <v>56</v>
      </c>
      <c r="E157" s="16" t="s">
        <v>44</v>
      </c>
      <c r="F157" s="16">
        <f>IF(C157=Interface!$C$4,
    IF(AND(D157=Interface!$C$8, E157=Interface!$C$7), 1,
       IF(OR(D157=Interface!$C$8, E157=Interface!$C$7), 0.5, 0.1)
    ),
0)</f>
        <v>0</v>
      </c>
    </row>
    <row r="158" spans="1:6" x14ac:dyDescent="0.55000000000000004">
      <c r="A158" s="16">
        <v>149</v>
      </c>
      <c r="B158" s="14" t="s">
        <v>86</v>
      </c>
      <c r="C158" s="16" t="s">
        <v>19</v>
      </c>
      <c r="D158" s="14" t="s">
        <v>60</v>
      </c>
      <c r="E158" s="16" t="s">
        <v>48</v>
      </c>
      <c r="F158" s="16">
        <f>IF(C158=Interface!$C$4,
    IF(AND(D158=Interface!$C$8, E158=Interface!$C$7), 1,
       IF(OR(D158=Interface!$C$8, E158=Interface!$C$7), 0.5, 0.1)
    ),
0)</f>
        <v>1</v>
      </c>
    </row>
    <row r="159" spans="1:6" x14ac:dyDescent="0.55000000000000004">
      <c r="A159" s="16">
        <v>150</v>
      </c>
      <c r="B159" s="14" t="s">
        <v>86</v>
      </c>
      <c r="C159" s="16" t="s">
        <v>23</v>
      </c>
      <c r="D159" s="14" t="s">
        <v>60</v>
      </c>
      <c r="E159" s="16" t="s">
        <v>44</v>
      </c>
      <c r="F159" s="16">
        <f>IF(C159=Interface!$C$4,
    IF(AND(D159=Interface!$C$8, E159=Interface!$C$7), 1,
       IF(OR(D159=Interface!$C$8, E159=Interface!$C$7), 0.5, 0.1)
    ),
0)</f>
        <v>0</v>
      </c>
    </row>
    <row r="160" spans="1:6" x14ac:dyDescent="0.55000000000000004">
      <c r="A160" s="16">
        <v>151</v>
      </c>
      <c r="B160" s="14" t="s">
        <v>86</v>
      </c>
      <c r="C160" s="16" t="s">
        <v>28</v>
      </c>
      <c r="D160" s="14" t="s">
        <v>52</v>
      </c>
      <c r="E160" s="16" t="s">
        <v>38</v>
      </c>
      <c r="F160" s="16">
        <f>IF(C160=Interface!$C$4,
    IF(AND(D160=Interface!$C$8, E160=Interface!$C$7), 1,
       IF(OR(D160=Interface!$C$8, E160=Interface!$C$7), 0.5, 0.1)
    ),
0)</f>
        <v>0</v>
      </c>
    </row>
    <row r="161" spans="1:6" x14ac:dyDescent="0.55000000000000004">
      <c r="A161" s="16">
        <v>152</v>
      </c>
      <c r="B161" s="14" t="s">
        <v>86</v>
      </c>
      <c r="C161" s="16" t="s">
        <v>32</v>
      </c>
      <c r="D161" s="14" t="s">
        <v>60</v>
      </c>
      <c r="E161" s="16" t="s">
        <v>44</v>
      </c>
      <c r="F161" s="16">
        <f>IF(C161=Interface!$C$4,
    IF(AND(D161=Interface!$C$8, E161=Interface!$C$7), 1,
       IF(OR(D161=Interface!$C$8, E161=Interface!$C$7), 0.5, 0.1)
    ),
0)</f>
        <v>0</v>
      </c>
    </row>
    <row r="162" spans="1:6" x14ac:dyDescent="0.55000000000000004">
      <c r="A162" s="16">
        <v>153</v>
      </c>
      <c r="B162" s="14" t="s">
        <v>86</v>
      </c>
      <c r="C162" s="16" t="s">
        <v>34</v>
      </c>
      <c r="D162" s="14" t="s">
        <v>60</v>
      </c>
      <c r="E162" s="16" t="s">
        <v>48</v>
      </c>
      <c r="F162" s="16">
        <f>IF(C162=Interface!$C$4,
    IF(AND(D162=Interface!$C$8, E162=Interface!$C$7), 1,
       IF(OR(D162=Interface!$C$8, E162=Interface!$C$7), 0.5, 0.1)
    ),
0)</f>
        <v>0</v>
      </c>
    </row>
    <row r="163" spans="1:6" x14ac:dyDescent="0.55000000000000004">
      <c r="A163" s="16">
        <v>154</v>
      </c>
      <c r="B163" s="14" t="s">
        <v>99</v>
      </c>
      <c r="C163" s="16" t="s">
        <v>11</v>
      </c>
      <c r="D163" s="14" t="s">
        <v>52</v>
      </c>
      <c r="E163" s="16" t="s">
        <v>41</v>
      </c>
      <c r="F163" s="16">
        <f>IF(C163=Interface!$C$4,
    IF(AND(D163=Interface!$C$8, E163=Interface!$C$7), 1,
       IF(OR(D163=Interface!$C$8, E163=Interface!$C$7), 0.5, 0.1)
    ),
0)</f>
        <v>0</v>
      </c>
    </row>
    <row r="164" spans="1:6" x14ac:dyDescent="0.55000000000000004">
      <c r="A164" s="16">
        <v>155</v>
      </c>
      <c r="B164" s="14" t="s">
        <v>99</v>
      </c>
      <c r="C164" s="16" t="s">
        <v>17</v>
      </c>
      <c r="D164" s="14" t="s">
        <v>62</v>
      </c>
      <c r="E164" s="16" t="s">
        <v>39</v>
      </c>
      <c r="F164" s="16">
        <f>IF(C164=Interface!$C$4,
    IF(AND(D164=Interface!$C$8, E164=Interface!$C$7), 1,
       IF(OR(D164=Interface!$C$8, E164=Interface!$C$7), 0.5, 0.1)
    ),
0)</f>
        <v>0</v>
      </c>
    </row>
    <row r="165" spans="1:6" x14ac:dyDescent="0.55000000000000004">
      <c r="A165" s="16">
        <v>156</v>
      </c>
      <c r="B165" s="14" t="s">
        <v>85</v>
      </c>
      <c r="C165" s="16" t="s">
        <v>8</v>
      </c>
      <c r="D165" s="14" t="s">
        <v>55</v>
      </c>
      <c r="E165" s="16" t="s">
        <v>39</v>
      </c>
      <c r="F165" s="16">
        <f>IF(C165=Interface!$C$4,
    IF(AND(D165=Interface!$C$8, E165=Interface!$C$7), 1,
       IF(OR(D165=Interface!$C$8, E165=Interface!$C$7), 0.5, 0.1)
    ),
0)</f>
        <v>0</v>
      </c>
    </row>
    <row r="166" spans="1:6" x14ac:dyDescent="0.55000000000000004">
      <c r="A166" s="16">
        <v>157</v>
      </c>
      <c r="B166" s="14" t="s">
        <v>85</v>
      </c>
      <c r="C166" s="16" t="s">
        <v>16</v>
      </c>
      <c r="D166" s="14" t="s">
        <v>50</v>
      </c>
      <c r="E166" s="16" t="s">
        <v>40</v>
      </c>
      <c r="F166" s="16">
        <f>IF(C166=Interface!$C$4,
    IF(AND(D166=Interface!$C$8, E166=Interface!$C$7), 1,
       IF(OR(D166=Interface!$C$8, E166=Interface!$C$7), 0.5, 0.1)
    ),
0)</f>
        <v>0</v>
      </c>
    </row>
    <row r="167" spans="1:6" x14ac:dyDescent="0.55000000000000004">
      <c r="A167" s="16">
        <v>158</v>
      </c>
      <c r="B167" s="14" t="s">
        <v>85</v>
      </c>
      <c r="C167" s="16" t="s">
        <v>16</v>
      </c>
      <c r="D167" s="14" t="s">
        <v>52</v>
      </c>
      <c r="E167" s="16" t="s">
        <v>45</v>
      </c>
      <c r="F167" s="16">
        <f>IF(C167=Interface!$C$4,
    IF(AND(D167=Interface!$C$8, E167=Interface!$C$7), 1,
       IF(OR(D167=Interface!$C$8, E167=Interface!$C$7), 0.5, 0.1)
    ),
0)</f>
        <v>0</v>
      </c>
    </row>
    <row r="168" spans="1:6" x14ac:dyDescent="0.55000000000000004">
      <c r="A168" s="16">
        <v>159</v>
      </c>
      <c r="B168" s="14" t="s">
        <v>85</v>
      </c>
      <c r="C168" s="16" t="s">
        <v>16</v>
      </c>
      <c r="D168" s="14" t="s">
        <v>52</v>
      </c>
      <c r="E168" s="16" t="s">
        <v>47</v>
      </c>
      <c r="F168" s="16">
        <f>IF(C168=Interface!$C$4,
    IF(AND(D168=Interface!$C$8, E168=Interface!$C$7), 1,
       IF(OR(D168=Interface!$C$8, E168=Interface!$C$7), 0.5, 0.1)
    ),
0)</f>
        <v>0</v>
      </c>
    </row>
    <row r="169" spans="1:6" x14ac:dyDescent="0.55000000000000004">
      <c r="A169" s="16">
        <v>160</v>
      </c>
      <c r="B169" s="14" t="s">
        <v>85</v>
      </c>
      <c r="C169" s="16" t="s">
        <v>16</v>
      </c>
      <c r="D169" s="14" t="s">
        <v>58</v>
      </c>
      <c r="E169" s="16" t="s">
        <v>44</v>
      </c>
      <c r="F169" s="16">
        <f>IF(C169=Interface!$C$4,
    IF(AND(D169=Interface!$C$8, E169=Interface!$C$7), 1,
       IF(OR(D169=Interface!$C$8, E169=Interface!$C$7), 0.5, 0.1)
    ),
0)</f>
        <v>0</v>
      </c>
    </row>
    <row r="170" spans="1:6" x14ac:dyDescent="0.55000000000000004">
      <c r="A170" s="16">
        <v>161</v>
      </c>
      <c r="B170" s="14" t="s">
        <v>85</v>
      </c>
      <c r="C170" s="16" t="s">
        <v>28</v>
      </c>
      <c r="D170" s="14" t="s">
        <v>50</v>
      </c>
      <c r="E170" s="16" t="s">
        <v>39</v>
      </c>
      <c r="F170" s="16">
        <f>IF(C170=Interface!$C$4,
    IF(AND(D170=Interface!$C$8, E170=Interface!$C$7), 1,
       IF(OR(D170=Interface!$C$8, E170=Interface!$C$7), 0.5, 0.1)
    ),
0)</f>
        <v>0</v>
      </c>
    </row>
    <row r="171" spans="1:6" x14ac:dyDescent="0.55000000000000004">
      <c r="A171" s="16">
        <v>162</v>
      </c>
      <c r="B171" s="14" t="s">
        <v>85</v>
      </c>
      <c r="C171" s="16" t="s">
        <v>28</v>
      </c>
      <c r="D171" s="14" t="s">
        <v>52</v>
      </c>
      <c r="E171" s="16" t="s">
        <v>41</v>
      </c>
      <c r="F171" s="16">
        <f>IF(C171=Interface!$C$4,
    IF(AND(D171=Interface!$C$8, E171=Interface!$C$7), 1,
       IF(OR(D171=Interface!$C$8, E171=Interface!$C$7), 0.5, 0.1)
    ),
0)</f>
        <v>0</v>
      </c>
    </row>
    <row r="172" spans="1:6" x14ac:dyDescent="0.55000000000000004">
      <c r="A172" s="16">
        <v>163</v>
      </c>
      <c r="B172" s="14" t="s">
        <v>125</v>
      </c>
      <c r="C172" s="16" t="s">
        <v>28</v>
      </c>
      <c r="D172" s="14" t="s">
        <v>51</v>
      </c>
      <c r="E172" s="16" t="s">
        <v>39</v>
      </c>
      <c r="F172" s="16">
        <f>IF(C172=Interface!$C$4,
    IF(AND(D172=Interface!$C$8, E172=Interface!$C$7), 1,
       IF(OR(D172=Interface!$C$8, E172=Interface!$C$7), 0.5, 0.1)
    ),
0)</f>
        <v>0</v>
      </c>
    </row>
    <row r="173" spans="1:6" x14ac:dyDescent="0.55000000000000004">
      <c r="A173" s="16">
        <v>164</v>
      </c>
      <c r="B173" s="14" t="s">
        <v>129</v>
      </c>
      <c r="C173" s="16" t="s">
        <v>28</v>
      </c>
      <c r="D173" s="14" t="s">
        <v>52</v>
      </c>
      <c r="E173" s="16" t="s">
        <v>39</v>
      </c>
      <c r="F173" s="16">
        <f>IF(C173=Interface!$C$4,
    IF(AND(D173=Interface!$C$8, E173=Interface!$C$7), 1,
       IF(OR(D173=Interface!$C$8, E173=Interface!$C$7), 0.5, 0.1)
    ),
0)</f>
        <v>0</v>
      </c>
    </row>
    <row r="174" spans="1:6" x14ac:dyDescent="0.55000000000000004">
      <c r="A174" s="16">
        <v>165</v>
      </c>
      <c r="B174" s="14" t="s">
        <v>131</v>
      </c>
      <c r="C174" s="16" t="s">
        <v>19</v>
      </c>
      <c r="D174" s="14" t="s">
        <v>50</v>
      </c>
      <c r="E174" s="16" t="s">
        <v>38</v>
      </c>
      <c r="F174" s="16">
        <f>IF(C174=Interface!$C$4,
    IF(AND(D174=Interface!$C$8, E174=Interface!$C$7), 1,
       IF(OR(D174=Interface!$C$8, E174=Interface!$C$7), 0.5, 0.1)
    ),
0)</f>
        <v>0.1</v>
      </c>
    </row>
    <row r="175" spans="1:6" x14ac:dyDescent="0.55000000000000004">
      <c r="A175" s="16">
        <v>166</v>
      </c>
      <c r="B175" s="14" t="s">
        <v>103</v>
      </c>
      <c r="C175" s="16" t="s">
        <v>84</v>
      </c>
      <c r="D175" s="14" t="s">
        <v>50</v>
      </c>
      <c r="E175" s="16" t="s">
        <v>39</v>
      </c>
      <c r="F175" s="16">
        <f>IF(C175=Interface!$C$4,
    IF(AND(D175=Interface!$C$8, E175=Interface!$C$7), 1,
       IF(OR(D175=Interface!$C$8, E175=Interface!$C$7), 0.5, 0.1)
    ),
0)</f>
        <v>0</v>
      </c>
    </row>
    <row r="176" spans="1:6" x14ac:dyDescent="0.55000000000000004">
      <c r="A176" s="16">
        <v>167</v>
      </c>
      <c r="B176" s="14" t="s">
        <v>103</v>
      </c>
      <c r="C176" s="16" t="s">
        <v>14</v>
      </c>
      <c r="D176" s="14" t="s">
        <v>50</v>
      </c>
      <c r="E176" s="16" t="s">
        <v>39</v>
      </c>
      <c r="F176" s="16">
        <f>IF(C176=Interface!$C$4,
    IF(AND(D176=Interface!$C$8, E176=Interface!$C$7), 1,
       IF(OR(D176=Interface!$C$8, E176=Interface!$C$7), 0.5, 0.1)
    ),
0)</f>
        <v>0</v>
      </c>
    </row>
    <row r="177" spans="1:6" x14ac:dyDescent="0.55000000000000004">
      <c r="A177" s="16">
        <v>168</v>
      </c>
      <c r="B177" s="14" t="s">
        <v>105</v>
      </c>
      <c r="C177" s="16" t="s">
        <v>8</v>
      </c>
      <c r="D177" s="14" t="s">
        <v>51</v>
      </c>
      <c r="E177" s="16" t="s">
        <v>39</v>
      </c>
      <c r="F177" s="16">
        <f>IF(C177=Interface!$C$4,
    IF(AND(D177=Interface!$C$8, E177=Interface!$C$7), 1,
       IF(OR(D177=Interface!$C$8, E177=Interface!$C$7), 0.5, 0.1)
    ),
0)</f>
        <v>0</v>
      </c>
    </row>
    <row r="178" spans="1:6" x14ac:dyDescent="0.55000000000000004">
      <c r="A178" s="16">
        <v>169</v>
      </c>
      <c r="B178" s="14" t="s">
        <v>105</v>
      </c>
      <c r="C178" s="16" t="s">
        <v>16</v>
      </c>
      <c r="D178" s="14" t="s">
        <v>55</v>
      </c>
      <c r="E178" s="16" t="s">
        <v>40</v>
      </c>
      <c r="F178" s="16">
        <f>IF(C178=Interface!$C$4,
    IF(AND(D178=Interface!$C$8, E178=Interface!$C$7), 1,
       IF(OR(D178=Interface!$C$8, E178=Interface!$C$7), 0.5, 0.1)
    ),
0)</f>
        <v>0</v>
      </c>
    </row>
    <row r="179" spans="1:6" x14ac:dyDescent="0.55000000000000004">
      <c r="A179" s="16">
        <v>170</v>
      </c>
      <c r="B179" s="14" t="s">
        <v>145</v>
      </c>
      <c r="C179" s="16" t="s">
        <v>28</v>
      </c>
      <c r="D179" s="14" t="s">
        <v>50</v>
      </c>
      <c r="E179" s="16" t="s">
        <v>39</v>
      </c>
      <c r="F179" s="16">
        <f>IF(C179=Interface!$C$4,
    IF(AND(D179=Interface!$C$8, E179=Interface!$C$7), 1,
       IF(OR(D179=Interface!$C$8, E179=Interface!$C$7), 0.5, 0.1)
    ),
0)</f>
        <v>0</v>
      </c>
    </row>
    <row r="180" spans="1:6" x14ac:dyDescent="0.55000000000000004">
      <c r="A180" s="16">
        <v>171</v>
      </c>
      <c r="B180" s="14" t="s">
        <v>144</v>
      </c>
      <c r="C180" s="16" t="s">
        <v>84</v>
      </c>
      <c r="D180" s="14" t="s">
        <v>50</v>
      </c>
      <c r="E180" s="16" t="s">
        <v>39</v>
      </c>
      <c r="F180" s="16">
        <f>IF(C180=Interface!$C$4,
    IF(AND(D180=Interface!$C$8, E180=Interface!$C$7), 1,
       IF(OR(D180=Interface!$C$8, E180=Interface!$C$7), 0.5, 0.1)
    ),
0)</f>
        <v>0</v>
      </c>
    </row>
    <row r="181" spans="1:6" x14ac:dyDescent="0.55000000000000004">
      <c r="A181" s="16">
        <v>172</v>
      </c>
      <c r="B181" s="14" t="s">
        <v>115</v>
      </c>
      <c r="C181" s="16" t="s">
        <v>84</v>
      </c>
      <c r="D181" s="14" t="s">
        <v>50</v>
      </c>
      <c r="E181" s="16" t="s">
        <v>40</v>
      </c>
      <c r="F181" s="16">
        <f>IF(C181=Interface!$C$4,
    IF(AND(D181=Interface!$C$8, E181=Interface!$C$7), 1,
       IF(OR(D181=Interface!$C$8, E181=Interface!$C$7), 0.5, 0.1)
    ),
0)</f>
        <v>0</v>
      </c>
    </row>
    <row r="182" spans="1:6" x14ac:dyDescent="0.55000000000000004">
      <c r="A182" s="16">
        <v>173</v>
      </c>
      <c r="B182" s="14" t="s">
        <v>112</v>
      </c>
      <c r="C182" s="16" t="s">
        <v>28</v>
      </c>
      <c r="D182" s="14" t="s">
        <v>54</v>
      </c>
      <c r="E182" s="16" t="s">
        <v>39</v>
      </c>
      <c r="F182" s="16">
        <f>IF(C182=Interface!$C$4,
    IF(AND(D182=Interface!$C$8, E182=Interface!$C$7), 1,
       IF(OR(D182=Interface!$C$8, E182=Interface!$C$7), 0.5, 0.1)
    ),
0)</f>
        <v>0</v>
      </c>
    </row>
    <row r="183" spans="1:6" x14ac:dyDescent="0.55000000000000004">
      <c r="A183" s="16">
        <v>175</v>
      </c>
      <c r="B183" s="14" t="s">
        <v>147</v>
      </c>
      <c r="C183" s="16" t="s">
        <v>32</v>
      </c>
      <c r="D183" s="14" t="s">
        <v>59</v>
      </c>
      <c r="E183" s="16" t="s">
        <v>44</v>
      </c>
      <c r="F183" s="16">
        <f>IF(C183=Interface!$C$4,
    IF(AND(D183=Interface!$C$8, E183=Interface!$C$7), 1,
       IF(OR(D183=Interface!$C$8, E183=Interface!$C$7), 0.5, 0.1)
    ),
0)</f>
        <v>0</v>
      </c>
    </row>
    <row r="184" spans="1:6" x14ac:dyDescent="0.55000000000000004">
      <c r="A184" s="16">
        <v>177</v>
      </c>
      <c r="B184" s="14" t="s">
        <v>173</v>
      </c>
      <c r="C184" s="16" t="s">
        <v>8</v>
      </c>
      <c r="D184" s="14" t="s">
        <v>52</v>
      </c>
      <c r="E184" s="16" t="s">
        <v>41</v>
      </c>
      <c r="F184" s="16">
        <f>IF(C184=Interface!$C$4,
    IF(AND(D184=Interface!$C$8, E184=Interface!$C$7), 1,
       IF(OR(D184=Interface!$C$8, E184=Interface!$C$7), 0.5, 0.1)
    ),
0)</f>
        <v>0</v>
      </c>
    </row>
    <row r="185" spans="1:6" x14ac:dyDescent="0.55000000000000004">
      <c r="A185" s="16">
        <v>178</v>
      </c>
      <c r="B185" s="14" t="s">
        <v>113</v>
      </c>
      <c r="C185" s="16" t="s">
        <v>84</v>
      </c>
      <c r="D185" s="14" t="s">
        <v>60</v>
      </c>
      <c r="E185" s="16" t="s">
        <v>44</v>
      </c>
      <c r="F185" s="16">
        <f>IF(C185=Interface!$C$4,
    IF(AND(D185=Interface!$C$8, E185=Interface!$C$7), 1,
       IF(OR(D185=Interface!$C$8, E185=Interface!$C$7), 0.5, 0.1)
    ),
0)</f>
        <v>0</v>
      </c>
    </row>
    <row r="186" spans="1:6" x14ac:dyDescent="0.55000000000000004">
      <c r="A186" s="16">
        <v>179</v>
      </c>
      <c r="B186" s="14" t="s">
        <v>117</v>
      </c>
      <c r="C186" s="16" t="s">
        <v>28</v>
      </c>
      <c r="D186" s="14" t="s">
        <v>54</v>
      </c>
      <c r="E186" s="16" t="s">
        <v>39</v>
      </c>
      <c r="F186" s="16">
        <f>IF(C186=Interface!$C$4,
    IF(AND(D186=Interface!$C$8, E186=Interface!$C$7), 1,
       IF(OR(D186=Interface!$C$8, E186=Interface!$C$7), 0.5, 0.1)
    ),
0)</f>
        <v>0</v>
      </c>
    </row>
    <row r="187" spans="1:6" x14ac:dyDescent="0.55000000000000004">
      <c r="A187" s="16">
        <v>180</v>
      </c>
      <c r="B187" s="14" t="s">
        <v>139</v>
      </c>
      <c r="C187" s="16" t="s">
        <v>20</v>
      </c>
      <c r="D187" s="14" t="s">
        <v>55</v>
      </c>
      <c r="E187" s="16" t="s">
        <v>39</v>
      </c>
      <c r="F187" s="16">
        <f>IF(C187=Interface!$C$4,
    IF(AND(D187=Interface!$C$8, E187=Interface!$C$7), 1,
       IF(OR(D187=Interface!$C$8, E187=Interface!$C$7), 0.5, 0.1)
    ),
0)</f>
        <v>0</v>
      </c>
    </row>
    <row r="188" spans="1:6" x14ac:dyDescent="0.55000000000000004">
      <c r="A188" s="16">
        <v>181</v>
      </c>
      <c r="B188" s="14" t="s">
        <v>75</v>
      </c>
      <c r="C188" s="16" t="s">
        <v>15</v>
      </c>
      <c r="D188" s="14" t="s">
        <v>64</v>
      </c>
      <c r="E188" s="16" t="s">
        <v>44</v>
      </c>
      <c r="F188" s="16">
        <f>IF(C188=Interface!$C$4,
    IF(AND(D188=Interface!$C$8, E188=Interface!$C$7), 1,
       IF(OR(D188=Interface!$C$8, E188=Interface!$C$7), 0.5, 0.1)
    ),
0)</f>
        <v>0</v>
      </c>
    </row>
    <row r="189" spans="1:6" x14ac:dyDescent="0.55000000000000004">
      <c r="A189" s="16">
        <v>182</v>
      </c>
      <c r="B189" s="14" t="s">
        <v>193</v>
      </c>
      <c r="C189" s="16" t="s">
        <v>11</v>
      </c>
      <c r="D189" s="14" t="s">
        <v>58</v>
      </c>
      <c r="E189" s="16" t="s">
        <v>35</v>
      </c>
      <c r="F189" s="16">
        <f>IF(C189=Interface!$C$4,
    IF(AND(D189=Interface!$C$8, E189=Interface!$C$7), 1,
       IF(OR(D189=Interface!$C$8, E189=Interface!$C$7), 0.5, 0.1)
    ),
0)</f>
        <v>0</v>
      </c>
    </row>
    <row r="190" spans="1:6" x14ac:dyDescent="0.55000000000000004">
      <c r="A190" s="16">
        <v>184</v>
      </c>
      <c r="B190" s="14" t="s">
        <v>192</v>
      </c>
      <c r="C190" s="16" t="s">
        <v>16</v>
      </c>
      <c r="D190" s="14" t="s">
        <v>52</v>
      </c>
      <c r="E190" s="16" t="s">
        <v>36</v>
      </c>
      <c r="F190" s="16">
        <f>IF(C190=Interface!$C$4,
    IF(AND(D190=Interface!$C$8, E190=Interface!$C$7), 1,
       IF(OR(D190=Interface!$C$8, E190=Interface!$C$7), 0.5, 0.1)
    ),
0)</f>
        <v>0</v>
      </c>
    </row>
    <row r="191" spans="1:6" x14ac:dyDescent="0.55000000000000004">
      <c r="A191" s="16">
        <v>185</v>
      </c>
      <c r="B191" s="14" t="s">
        <v>171</v>
      </c>
      <c r="C191" s="16" t="s">
        <v>18</v>
      </c>
      <c r="D191" s="14" t="s">
        <v>58</v>
      </c>
      <c r="E191" s="16" t="s">
        <v>43</v>
      </c>
      <c r="F191" s="16">
        <f>IF(C191=Interface!$C$4,
    IF(AND(D191=Interface!$C$8, E191=Interface!$C$7), 1,
       IF(OR(D191=Interface!$C$8, E191=Interface!$C$7), 0.5, 0.1)
    ),
0)</f>
        <v>0</v>
      </c>
    </row>
    <row r="192" spans="1:6" x14ac:dyDescent="0.55000000000000004">
      <c r="A192" s="16">
        <v>186</v>
      </c>
      <c r="B192" s="14" t="s">
        <v>190</v>
      </c>
      <c r="C192" s="16" t="s">
        <v>11</v>
      </c>
      <c r="D192" s="14" t="s">
        <v>58</v>
      </c>
      <c r="E192" s="16" t="s">
        <v>41</v>
      </c>
      <c r="F192" s="16">
        <f>IF(C192=Interface!$C$4,
    IF(AND(D192=Interface!$C$8, E192=Interface!$C$7), 1,
       IF(OR(D192=Interface!$C$8, E192=Interface!$C$7), 0.5, 0.1)
    ),
0)</f>
        <v>0</v>
      </c>
    </row>
    <row r="193" spans="1:6" x14ac:dyDescent="0.55000000000000004">
      <c r="A193" s="16">
        <v>187</v>
      </c>
      <c r="B193" s="14" t="s">
        <v>183</v>
      </c>
      <c r="C193" s="16" t="s">
        <v>16</v>
      </c>
      <c r="D193" s="14" t="s">
        <v>50</v>
      </c>
      <c r="E193" s="16" t="s">
        <v>44</v>
      </c>
      <c r="F193" s="16">
        <f>IF(C193=Interface!$C$4,
    IF(AND(D193=Interface!$C$8, E193=Interface!$C$7), 1,
       IF(OR(D193=Interface!$C$8, E193=Interface!$C$7), 0.5, 0.1)
    ),
0)</f>
        <v>0</v>
      </c>
    </row>
    <row r="194" spans="1:6" x14ac:dyDescent="0.55000000000000004">
      <c r="A194" s="16">
        <v>188</v>
      </c>
      <c r="B194" s="14" t="s">
        <v>148</v>
      </c>
      <c r="C194" s="16" t="s">
        <v>8</v>
      </c>
      <c r="D194" s="14" t="s">
        <v>58</v>
      </c>
      <c r="E194" s="16" t="s">
        <v>39</v>
      </c>
      <c r="F194" s="16">
        <f>IF(C194=Interface!$C$4,
    IF(AND(D194=Interface!$C$8, E194=Interface!$C$7), 1,
       IF(OR(D194=Interface!$C$8, E194=Interface!$C$7), 0.5, 0.1)
    ),
0)</f>
        <v>0</v>
      </c>
    </row>
    <row r="195" spans="1:6" x14ac:dyDescent="0.55000000000000004">
      <c r="A195" s="16">
        <v>189</v>
      </c>
      <c r="B195" s="14" t="s">
        <v>152</v>
      </c>
      <c r="C195" s="16" t="s">
        <v>28</v>
      </c>
      <c r="D195" s="14" t="s">
        <v>52</v>
      </c>
      <c r="E195" s="16" t="s">
        <v>41</v>
      </c>
      <c r="F195" s="16">
        <f>IF(C195=Interface!$C$4,
    IF(AND(D195=Interface!$C$8, E195=Interface!$C$7), 1,
       IF(OR(D195=Interface!$C$8, E195=Interface!$C$7), 0.5, 0.1)
    ),
0)</f>
        <v>0</v>
      </c>
    </row>
    <row r="196" spans="1:6" x14ac:dyDescent="0.55000000000000004">
      <c r="A196" s="16">
        <v>190</v>
      </c>
      <c r="B196" s="14" t="s">
        <v>154</v>
      </c>
      <c r="C196" s="16" t="s">
        <v>28</v>
      </c>
      <c r="D196" s="14" t="s">
        <v>52</v>
      </c>
      <c r="E196" s="16" t="s">
        <v>43</v>
      </c>
      <c r="F196" s="16">
        <f>IF(C196=Interface!$C$4,
    IF(AND(D196=Interface!$C$8, E196=Interface!$C$7), 1,
       IF(OR(D196=Interface!$C$8, E196=Interface!$C$7), 0.5, 0.1)
    ),
0)</f>
        <v>0</v>
      </c>
    </row>
    <row r="197" spans="1:6" x14ac:dyDescent="0.55000000000000004">
      <c r="A197" s="16">
        <v>191</v>
      </c>
      <c r="B197" s="14" t="s">
        <v>118</v>
      </c>
      <c r="C197" s="16" t="s">
        <v>30</v>
      </c>
      <c r="D197" s="14" t="s">
        <v>64</v>
      </c>
      <c r="E197" s="16" t="s">
        <v>44</v>
      </c>
      <c r="F197" s="16">
        <f>IF(C197=Interface!$C$4,
    IF(AND(D197=Interface!$C$8, E197=Interface!$C$7), 1,
       IF(OR(D197=Interface!$C$8, E197=Interface!$C$7), 0.5, 0.1)
    ),
0)</f>
        <v>0</v>
      </c>
    </row>
    <row r="198" spans="1:6" x14ac:dyDescent="0.55000000000000004">
      <c r="A198" s="16">
        <v>192</v>
      </c>
      <c r="B198" s="14" t="s">
        <v>132</v>
      </c>
      <c r="C198" s="16" t="s">
        <v>26</v>
      </c>
      <c r="D198" s="14" t="s">
        <v>64</v>
      </c>
      <c r="E198" s="16" t="s">
        <v>44</v>
      </c>
      <c r="F198" s="16">
        <f>IF(C198=Interface!$C$4,
    IF(AND(D198=Interface!$C$8, E198=Interface!$C$7), 1,
       IF(OR(D198=Interface!$C$8, E198=Interface!$C$7), 0.5, 0.1)
    ),
0)</f>
        <v>0</v>
      </c>
    </row>
    <row r="199" spans="1:6" x14ac:dyDescent="0.55000000000000004">
      <c r="A199" s="16">
        <v>193</v>
      </c>
      <c r="B199" s="14" t="s">
        <v>160</v>
      </c>
      <c r="C199" s="16" t="s">
        <v>84</v>
      </c>
      <c r="D199" s="14" t="s">
        <v>57</v>
      </c>
      <c r="E199" s="16" t="s">
        <v>39</v>
      </c>
      <c r="F199" s="16">
        <f>IF(C199=Interface!$C$4,
    IF(AND(D199=Interface!$C$8, E199=Interface!$C$7), 1,
       IF(OR(D199=Interface!$C$8, E199=Interface!$C$7), 0.5, 0.1)
    ),
0)</f>
        <v>0</v>
      </c>
    </row>
    <row r="200" spans="1:6" x14ac:dyDescent="0.55000000000000004">
      <c r="A200" s="16">
        <v>195</v>
      </c>
      <c r="B200" s="14" t="s">
        <v>120</v>
      </c>
      <c r="C200" s="16" t="s">
        <v>84</v>
      </c>
      <c r="D200" s="14" t="s">
        <v>50</v>
      </c>
      <c r="E200" s="16" t="s">
        <v>44</v>
      </c>
      <c r="F200" s="16">
        <f>IF(C200=Interface!$C$4,
    IF(AND(D200=Interface!$C$8, E200=Interface!$C$7), 1,
       IF(OR(D200=Interface!$C$8, E200=Interface!$C$7), 0.5, 0.1)
    ),
0)</f>
        <v>0</v>
      </c>
    </row>
    <row r="201" spans="1:6" x14ac:dyDescent="0.55000000000000004">
      <c r="A201" s="16">
        <v>197</v>
      </c>
      <c r="B201" s="14" t="s">
        <v>114</v>
      </c>
      <c r="C201" s="16" t="s">
        <v>16</v>
      </c>
      <c r="D201" s="14" t="s">
        <v>52</v>
      </c>
      <c r="E201" s="16" t="s">
        <v>41</v>
      </c>
      <c r="F201" s="16">
        <f>IF(C201=Interface!$C$4,
    IF(AND(D201=Interface!$C$8, E201=Interface!$C$7), 1,
       IF(OR(D201=Interface!$C$8, E201=Interface!$C$7), 0.5, 0.1)
    ),
0)</f>
        <v>0</v>
      </c>
    </row>
    <row r="202" spans="1:6" x14ac:dyDescent="0.55000000000000004">
      <c r="A202" s="16">
        <v>198</v>
      </c>
      <c r="B202" s="14" t="s">
        <v>181</v>
      </c>
      <c r="C202" s="16" t="s">
        <v>28</v>
      </c>
      <c r="D202" s="14" t="s">
        <v>64</v>
      </c>
      <c r="E202" s="16" t="s">
        <v>41</v>
      </c>
      <c r="F202" s="16">
        <f>IF(C202=Interface!$C$4,
    IF(AND(D202=Interface!$C$8, E202=Interface!$C$7), 1,
       IF(OR(D202=Interface!$C$8, E202=Interface!$C$7), 0.5, 0.1)
    ),
0)</f>
        <v>0</v>
      </c>
    </row>
    <row r="203" spans="1:6" x14ac:dyDescent="0.55000000000000004">
      <c r="A203" s="16">
        <v>199</v>
      </c>
      <c r="B203" s="14" t="s">
        <v>95</v>
      </c>
      <c r="C203" s="16" t="s">
        <v>28</v>
      </c>
      <c r="D203" s="14" t="s">
        <v>52</v>
      </c>
      <c r="E203" s="16" t="s">
        <v>41</v>
      </c>
      <c r="F203" s="16">
        <f>IF(C203=Interface!$C$4,
    IF(AND(D203=Interface!$C$8, E203=Interface!$C$7), 1,
       IF(OR(D203=Interface!$C$8, E203=Interface!$C$7), 0.5, 0.1)
    ),
0)</f>
        <v>0</v>
      </c>
    </row>
    <row r="204" spans="1:6" x14ac:dyDescent="0.55000000000000004">
      <c r="A204" s="16">
        <v>200</v>
      </c>
      <c r="B204" s="14" t="s">
        <v>95</v>
      </c>
      <c r="C204" s="16" t="s">
        <v>28</v>
      </c>
      <c r="D204" s="14" t="s">
        <v>52</v>
      </c>
      <c r="E204" s="16" t="s">
        <v>47</v>
      </c>
      <c r="F204" s="16">
        <f>IF(C204=Interface!$C$4,
    IF(AND(D204=Interface!$C$8, E204=Interface!$C$7), 1,
       IF(OR(D204=Interface!$C$8, E204=Interface!$C$7), 0.5, 0.1)
    ),
0)</f>
        <v>0</v>
      </c>
    </row>
    <row r="205" spans="1:6" x14ac:dyDescent="0.55000000000000004">
      <c r="A205" s="16">
        <v>201</v>
      </c>
      <c r="B205" s="14" t="s">
        <v>95</v>
      </c>
      <c r="C205" s="16" t="s">
        <v>31</v>
      </c>
      <c r="D205" s="14" t="s">
        <v>59</v>
      </c>
      <c r="E205" s="16" t="s">
        <v>41</v>
      </c>
      <c r="F205" s="16">
        <f>IF(C205=Interface!$C$4,
    IF(AND(D205=Interface!$C$8, E205=Interface!$C$7), 1,
       IF(OR(D205=Interface!$C$8, E205=Interface!$C$7), 0.5, 0.1)
    ),
0)</f>
        <v>0</v>
      </c>
    </row>
    <row r="206" spans="1:6" x14ac:dyDescent="0.55000000000000004">
      <c r="A206" s="16">
        <v>202</v>
      </c>
      <c r="B206" s="14" t="s">
        <v>119</v>
      </c>
      <c r="C206" s="16" t="s">
        <v>28</v>
      </c>
      <c r="D206" s="14" t="s">
        <v>50</v>
      </c>
      <c r="E206" s="16" t="s">
        <v>39</v>
      </c>
      <c r="F206" s="16">
        <f>IF(C206=Interface!$C$4,
    IF(AND(D206=Interface!$C$8, E206=Interface!$C$7), 1,
       IF(OR(D206=Interface!$C$8, E206=Interface!$C$7), 0.5, 0.1)
    ),
0)</f>
        <v>0</v>
      </c>
    </row>
    <row r="207" spans="1:6" x14ac:dyDescent="0.55000000000000004">
      <c r="A207" s="16">
        <v>204</v>
      </c>
      <c r="B207" s="14" t="s">
        <v>102</v>
      </c>
      <c r="C207" s="16" t="s">
        <v>16</v>
      </c>
      <c r="D207" s="14" t="s">
        <v>62</v>
      </c>
      <c r="E207" s="16" t="s">
        <v>39</v>
      </c>
      <c r="F207" s="16">
        <f>IF(C207=Interface!$C$4,
    IF(AND(D207=Interface!$C$8, E207=Interface!$C$7), 1,
       IF(OR(D207=Interface!$C$8, E207=Interface!$C$7), 0.5, 0.1)
    ),
0)</f>
        <v>0</v>
      </c>
    </row>
    <row r="208" spans="1:6" x14ac:dyDescent="0.55000000000000004">
      <c r="A208" s="16">
        <v>205</v>
      </c>
      <c r="B208" s="14" t="s">
        <v>124</v>
      </c>
      <c r="C208" s="16" t="s">
        <v>28</v>
      </c>
      <c r="D208" s="14" t="s">
        <v>58</v>
      </c>
      <c r="E208" s="16" t="s">
        <v>39</v>
      </c>
      <c r="F208" s="16">
        <f>IF(C208=Interface!$C$4,
    IF(AND(D208=Interface!$C$8, E208=Interface!$C$7), 1,
       IF(OR(D208=Interface!$C$8, E208=Interface!$C$7), 0.5, 0.1)
    ),
0)</f>
        <v>0</v>
      </c>
    </row>
    <row r="209" spans="1:6" x14ac:dyDescent="0.55000000000000004">
      <c r="A209" s="16">
        <v>206</v>
      </c>
      <c r="B209" s="14" t="s">
        <v>121</v>
      </c>
      <c r="C209" s="16" t="s">
        <v>17</v>
      </c>
      <c r="D209" s="14" t="s">
        <v>64</v>
      </c>
      <c r="E209" s="16" t="s">
        <v>44</v>
      </c>
      <c r="F209" s="16">
        <f>IF(C209=Interface!$C$4,
    IF(AND(D209=Interface!$C$8, E209=Interface!$C$7), 1,
       IF(OR(D209=Interface!$C$8, E209=Interface!$C$7), 0.5, 0.1)
    ),
0)</f>
        <v>0</v>
      </c>
    </row>
    <row r="210" spans="1:6" x14ac:dyDescent="0.55000000000000004">
      <c r="A210" s="16">
        <v>207</v>
      </c>
      <c r="B210" s="14" t="s">
        <v>116</v>
      </c>
      <c r="C210" s="16" t="s">
        <v>34</v>
      </c>
      <c r="D210" s="14" t="s">
        <v>64</v>
      </c>
      <c r="E210" s="16" t="s">
        <v>44</v>
      </c>
      <c r="F210" s="16">
        <f>IF(C210=Interface!$C$4,
    IF(AND(D210=Interface!$C$8, E210=Interface!$C$7), 1,
       IF(OR(D210=Interface!$C$8, E210=Interface!$C$7), 0.5, 0.1)
    ),
0)</f>
        <v>0</v>
      </c>
    </row>
    <row r="211" spans="1:6" x14ac:dyDescent="0.55000000000000004">
      <c r="A211" s="16">
        <v>208</v>
      </c>
      <c r="B211" s="14" t="s">
        <v>180</v>
      </c>
      <c r="C211" s="16" t="s">
        <v>16</v>
      </c>
      <c r="D211" s="14" t="s">
        <v>53</v>
      </c>
      <c r="E211" s="16" t="s">
        <v>40</v>
      </c>
      <c r="F211" s="16">
        <f>IF(C211=Interface!$C$4,
    IF(AND(D211=Interface!$C$8, E211=Interface!$C$7), 1,
       IF(OR(D211=Interface!$C$8, E211=Interface!$C$7), 0.5, 0.1)
    ),
0)</f>
        <v>0</v>
      </c>
    </row>
    <row r="212" spans="1:6" x14ac:dyDescent="0.55000000000000004">
      <c r="A212" s="16">
        <v>209</v>
      </c>
      <c r="B212" s="14" t="s">
        <v>108</v>
      </c>
      <c r="C212" s="16" t="s">
        <v>84</v>
      </c>
      <c r="D212" s="14" t="s">
        <v>53</v>
      </c>
      <c r="E212" s="16" t="s">
        <v>40</v>
      </c>
      <c r="F212" s="16">
        <f>IF(C212=Interface!$C$4,
    IF(AND(D212=Interface!$C$8, E212=Interface!$C$7), 1,
       IF(OR(D212=Interface!$C$8, E212=Interface!$C$7), 0.5, 0.1)
    ),
0)</f>
        <v>0</v>
      </c>
    </row>
    <row r="213" spans="1:6" x14ac:dyDescent="0.55000000000000004">
      <c r="A213" s="16">
        <v>210</v>
      </c>
      <c r="B213" s="14" t="s">
        <v>108</v>
      </c>
      <c r="C213" s="16" t="s">
        <v>28</v>
      </c>
      <c r="D213" s="14" t="s">
        <v>52</v>
      </c>
      <c r="E213" s="16" t="s">
        <v>40</v>
      </c>
      <c r="F213" s="16">
        <f>IF(C213=Interface!$C$4,
    IF(AND(D213=Interface!$C$8, E213=Interface!$C$7), 1,
       IF(OR(D213=Interface!$C$8, E213=Interface!$C$7), 0.5, 0.1)
    ),
0)</f>
        <v>0</v>
      </c>
    </row>
    <row r="214" spans="1:6" x14ac:dyDescent="0.55000000000000004">
      <c r="A214" s="16">
        <v>211</v>
      </c>
      <c r="B214" s="14" t="s">
        <v>167</v>
      </c>
      <c r="C214" s="16" t="s">
        <v>28</v>
      </c>
      <c r="D214" s="14" t="s">
        <v>53</v>
      </c>
      <c r="E214" s="16" t="s">
        <v>40</v>
      </c>
      <c r="F214" s="16">
        <f>IF(C214=Interface!$C$4,
    IF(AND(D214=Interface!$C$8, E214=Interface!$C$7), 1,
       IF(OR(D214=Interface!$C$8, E214=Interface!$C$7), 0.5, 0.1)
    ),
0)</f>
        <v>0</v>
      </c>
    </row>
    <row r="215" spans="1:6" x14ac:dyDescent="0.55000000000000004">
      <c r="A215" s="16">
        <v>212</v>
      </c>
      <c r="B215" s="14" t="s">
        <v>138</v>
      </c>
      <c r="C215" s="16" t="s">
        <v>28</v>
      </c>
      <c r="D215" s="14" t="s">
        <v>55</v>
      </c>
      <c r="E215" s="16" t="s">
        <v>39</v>
      </c>
      <c r="F215" s="16">
        <f>IF(C215=Interface!$C$4,
    IF(AND(D215=Interface!$C$8, E215=Interface!$C$7), 1,
       IF(OR(D215=Interface!$C$8, E215=Interface!$C$7), 0.5, 0.1)
    ),
0)</f>
        <v>0</v>
      </c>
    </row>
    <row r="216" spans="1:6" x14ac:dyDescent="0.55000000000000004">
      <c r="A216" s="16">
        <v>213</v>
      </c>
      <c r="B216" s="14" t="s">
        <v>127</v>
      </c>
      <c r="C216" s="16" t="s">
        <v>18</v>
      </c>
      <c r="D216" s="14" t="s">
        <v>51</v>
      </c>
      <c r="E216" s="16" t="s">
        <v>43</v>
      </c>
      <c r="F216" s="16">
        <f>IF(C216=Interface!$C$4,
    IF(AND(D216=Interface!$C$8, E216=Interface!$C$7), 1,
       IF(OR(D216=Interface!$C$8, E216=Interface!$C$7), 0.5, 0.1)
    ),
0)</f>
        <v>0</v>
      </c>
    </row>
    <row r="217" spans="1:6" x14ac:dyDescent="0.55000000000000004">
      <c r="A217" s="16">
        <v>214</v>
      </c>
      <c r="B217" s="14" t="s">
        <v>104</v>
      </c>
      <c r="C217" s="16" t="s">
        <v>27</v>
      </c>
      <c r="D217" s="14" t="s">
        <v>51</v>
      </c>
      <c r="E217" s="16" t="s">
        <v>39</v>
      </c>
      <c r="F217" s="16">
        <f>IF(C217=Interface!$C$4,
    IF(AND(D217=Interface!$C$8, E217=Interface!$C$7), 1,
       IF(OR(D217=Interface!$C$8, E217=Interface!$C$7), 0.5, 0.1)
    ),
0)</f>
        <v>0</v>
      </c>
    </row>
    <row r="218" spans="1:6" x14ac:dyDescent="0.55000000000000004">
      <c r="A218" s="16">
        <v>215</v>
      </c>
      <c r="B218" s="14" t="s">
        <v>104</v>
      </c>
      <c r="C218" s="16" t="s">
        <v>31</v>
      </c>
      <c r="D218" s="14" t="s">
        <v>51</v>
      </c>
      <c r="E218" s="16" t="s">
        <v>46</v>
      </c>
      <c r="F218" s="16">
        <f>IF(C218=Interface!$C$4,
    IF(AND(D218=Interface!$C$8, E218=Interface!$C$7), 1,
       IF(OR(D218=Interface!$C$8, E218=Interface!$C$7), 0.5, 0.1)
    ),
0)</f>
        <v>0</v>
      </c>
    </row>
    <row r="219" spans="1:6" x14ac:dyDescent="0.55000000000000004">
      <c r="A219" s="16">
        <v>216</v>
      </c>
      <c r="B219" s="14" t="s">
        <v>94</v>
      </c>
      <c r="C219" s="16" t="s">
        <v>84</v>
      </c>
      <c r="D219" s="14" t="s">
        <v>52</v>
      </c>
      <c r="E219" s="16" t="s">
        <v>40</v>
      </c>
      <c r="F219" s="16">
        <f>IF(C219=Interface!$C$4,
    IF(AND(D219=Interface!$C$8, E219=Interface!$C$7), 1,
       IF(OR(D219=Interface!$C$8, E219=Interface!$C$7), 0.5, 0.1)
    ),
0)</f>
        <v>0</v>
      </c>
    </row>
    <row r="220" spans="1:6" x14ac:dyDescent="0.55000000000000004">
      <c r="A220" s="16">
        <v>217</v>
      </c>
      <c r="B220" s="14" t="s">
        <v>94</v>
      </c>
      <c r="C220" s="16" t="s">
        <v>16</v>
      </c>
      <c r="D220" s="14" t="s">
        <v>52</v>
      </c>
      <c r="E220" s="16" t="s">
        <v>39</v>
      </c>
      <c r="F220" s="16">
        <f>IF(C220=Interface!$C$4,
    IF(AND(D220=Interface!$C$8, E220=Interface!$C$7), 1,
       IF(OR(D220=Interface!$C$8, E220=Interface!$C$7), 0.5, 0.1)
    ),
0)</f>
        <v>0</v>
      </c>
    </row>
    <row r="221" spans="1:6" x14ac:dyDescent="0.55000000000000004">
      <c r="A221" s="16">
        <v>218</v>
      </c>
      <c r="B221" s="14" t="s">
        <v>94</v>
      </c>
      <c r="C221" s="16" t="s">
        <v>23</v>
      </c>
      <c r="D221" s="14" t="s">
        <v>58</v>
      </c>
      <c r="E221" s="16" t="s">
        <v>43</v>
      </c>
      <c r="F221" s="16">
        <f>IF(C221=Interface!$C$4,
    IF(AND(D221=Interface!$C$8, E221=Interface!$C$7), 1,
       IF(OR(D221=Interface!$C$8, E221=Interface!$C$7), 0.5, 0.1)
    ),
0)</f>
        <v>0</v>
      </c>
    </row>
    <row r="222" spans="1:6" x14ac:dyDescent="0.55000000000000004">
      <c r="A222" s="16">
        <v>219</v>
      </c>
      <c r="B222" s="14" t="s">
        <v>137</v>
      </c>
      <c r="C222" s="16" t="s">
        <v>33</v>
      </c>
      <c r="D222" s="14" t="s">
        <v>60</v>
      </c>
      <c r="E222" s="16" t="s">
        <v>44</v>
      </c>
      <c r="F222" s="16">
        <f>IF(C222=Interface!$C$4,
    IF(AND(D222=Interface!$C$8, E222=Interface!$C$7), 1,
       IF(OR(D222=Interface!$C$8, E222=Interface!$C$7), 0.5, 0.1)
    ),
0)</f>
        <v>0</v>
      </c>
    </row>
    <row r="223" spans="1:6" x14ac:dyDescent="0.55000000000000004">
      <c r="A223" s="16">
        <v>220</v>
      </c>
      <c r="B223" s="14" t="s">
        <v>175</v>
      </c>
      <c r="C223" s="16" t="s">
        <v>23</v>
      </c>
      <c r="D223" s="14" t="s">
        <v>64</v>
      </c>
      <c r="E223" s="16" t="s">
        <v>44</v>
      </c>
      <c r="F223" s="16">
        <f>IF(C223=Interface!$C$4,
    IF(AND(D223=Interface!$C$8, E223=Interface!$C$7), 1,
       IF(OR(D223=Interface!$C$8, E223=Interface!$C$7), 0.5, 0.1)
    ),
0)</f>
        <v>0</v>
      </c>
    </row>
    <row r="224" spans="1:6" x14ac:dyDescent="0.55000000000000004">
      <c r="A224" s="16">
        <v>221</v>
      </c>
      <c r="B224" s="14" t="s">
        <v>78</v>
      </c>
      <c r="C224" s="16" t="s">
        <v>15</v>
      </c>
      <c r="D224" s="14" t="s">
        <v>64</v>
      </c>
      <c r="E224" s="16" t="s">
        <v>44</v>
      </c>
      <c r="F224" s="16">
        <f>IF(C224=Interface!$C$4,
    IF(AND(D224=Interface!$C$8, E224=Interface!$C$7), 1,
       IF(OR(D224=Interface!$C$8, E224=Interface!$C$7), 0.5, 0.1)
    ),
0)</f>
        <v>0</v>
      </c>
    </row>
    <row r="225" spans="1:6" x14ac:dyDescent="0.55000000000000004">
      <c r="A225" s="16">
        <v>222</v>
      </c>
      <c r="B225" s="14" t="s">
        <v>78</v>
      </c>
      <c r="C225" s="16" t="s">
        <v>23</v>
      </c>
      <c r="D225" s="14" t="s">
        <v>64</v>
      </c>
      <c r="E225" s="16" t="s">
        <v>44</v>
      </c>
      <c r="F225" s="16">
        <f>IF(C225=Interface!$C$4,
    IF(AND(D225=Interface!$C$8, E225=Interface!$C$7), 1,
       IF(OR(D225=Interface!$C$8, E225=Interface!$C$7), 0.5, 0.1)
    ),
0)</f>
        <v>0</v>
      </c>
    </row>
    <row r="226" spans="1:6" x14ac:dyDescent="0.55000000000000004">
      <c r="A226" s="16">
        <v>223</v>
      </c>
      <c r="B226" s="14" t="s">
        <v>78</v>
      </c>
      <c r="C226" s="16" t="s">
        <v>33</v>
      </c>
      <c r="D226" s="14" t="s">
        <v>64</v>
      </c>
      <c r="E226" s="16" t="s">
        <v>44</v>
      </c>
      <c r="F226" s="16">
        <f>IF(C226=Interface!$C$4,
    IF(AND(D226=Interface!$C$8, E226=Interface!$C$7), 1,
       IF(OR(D226=Interface!$C$8, E226=Interface!$C$7), 0.5, 0.1)
    ),
0)</f>
        <v>0</v>
      </c>
    </row>
    <row r="227" spans="1:6" x14ac:dyDescent="0.55000000000000004">
      <c r="A227" s="16">
        <v>224</v>
      </c>
      <c r="B227" s="14" t="s">
        <v>106</v>
      </c>
      <c r="C227" s="16" t="s">
        <v>84</v>
      </c>
      <c r="D227" s="14" t="s">
        <v>54</v>
      </c>
      <c r="E227" s="16" t="s">
        <v>39</v>
      </c>
      <c r="F227" s="16">
        <f>IF(C227=Interface!$C$4,
    IF(AND(D227=Interface!$C$8, E227=Interface!$C$7), 1,
       IF(OR(D227=Interface!$C$8, E227=Interface!$C$7), 0.5, 0.1)
    ),
0)</f>
        <v>0</v>
      </c>
    </row>
    <row r="228" spans="1:6" x14ac:dyDescent="0.55000000000000004">
      <c r="A228" s="16">
        <v>225</v>
      </c>
      <c r="B228" s="14" t="s">
        <v>106</v>
      </c>
      <c r="C228" s="16" t="s">
        <v>16</v>
      </c>
      <c r="D228" s="14" t="s">
        <v>54</v>
      </c>
      <c r="E228" s="16" t="s">
        <v>39</v>
      </c>
      <c r="F228" s="16">
        <f>IF(C228=Interface!$C$4,
    IF(AND(D228=Interface!$C$8, E228=Interface!$C$7), 1,
       IF(OR(D228=Interface!$C$8, E228=Interface!$C$7), 0.5, 0.1)
    ),
0)</f>
        <v>0</v>
      </c>
    </row>
  </sheetData>
  <sheetProtection algorithmName="SHA-512" hashValue="J0lH+LuBGE7m+dAbBHCX7Q7HrCF2zREFiNKRJsCK6YV37noJwWE1rByp4XsYaS2bwIqElhzhYWWKtYzaN/4Jqg==" saltValue="JcVo/yHOxS6CyPWaMPT+Qg==" spinCount="100000" sheet="1" objects="1" scenarios="1"/>
  <autoFilter ref="A3:F228" xr:uid="{AF427994-8FFC-4C22-9E02-0FA3575A64F4}">
    <sortState xmlns:xlrd2="http://schemas.microsoft.com/office/spreadsheetml/2017/richdata2" ref="A4:F228">
      <sortCondition descending="1" ref="F3:F228"/>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330F2-02B5-4BAC-8382-AAC9A70EB341}">
  <sheetPr codeName="Sheet10"/>
  <dimension ref="B2:C5"/>
  <sheetViews>
    <sheetView workbookViewId="0">
      <selection activeCell="B4" sqref="B4"/>
    </sheetView>
  </sheetViews>
  <sheetFormatPr defaultColWidth="8.83984375" defaultRowHeight="14.4" x14ac:dyDescent="0.55000000000000004"/>
  <cols>
    <col min="1" max="16384" width="8.83984375" style="16"/>
  </cols>
  <sheetData>
    <row r="2" spans="2:3" x14ac:dyDescent="0.55000000000000004">
      <c r="B2" s="16" t="s">
        <v>1258</v>
      </c>
      <c r="C2" s="16" t="s">
        <v>1257</v>
      </c>
    </row>
    <row r="3" spans="2:3" x14ac:dyDescent="0.55000000000000004">
      <c r="B3" s="16">
        <v>114</v>
      </c>
      <c r="C3" s="16">
        <v>65</v>
      </c>
    </row>
    <row r="4" spans="2:3" x14ac:dyDescent="0.55000000000000004">
      <c r="B4" s="16">
        <v>50</v>
      </c>
      <c r="C4" s="16">
        <f>100-B4</f>
        <v>50</v>
      </c>
    </row>
    <row r="5" spans="2:3" x14ac:dyDescent="0.55000000000000004">
      <c r="B5" s="16">
        <f>B4</f>
        <v>50</v>
      </c>
      <c r="C5" s="16">
        <f>C4</f>
        <v>50</v>
      </c>
    </row>
  </sheetData>
  <sheetProtection algorithmName="SHA-512" hashValue="UNUx8cCdGbtQpt881QcexahYe/Tzk58y7yzD+VQ8og1I8/0N5zMJ6OhSrvFAQcgauZikk8ucZ+v/SYe0U8djMA==" saltValue="MLyvoQ+4oQrKCw4EeTIHr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A4629-16CA-42DE-8DD9-DCD7440BFCF6}">
  <sheetPr codeName="Sheet11"/>
  <dimension ref="A1:DS32"/>
  <sheetViews>
    <sheetView workbookViewId="0">
      <selection activeCell="AC13" sqref="AC13"/>
    </sheetView>
  </sheetViews>
  <sheetFormatPr defaultColWidth="2.26171875" defaultRowHeight="14.4" x14ac:dyDescent="0.55000000000000004"/>
  <cols>
    <col min="1" max="1" width="23.68359375" style="16" customWidth="1"/>
    <col min="2" max="123" width="3.68359375" style="16" customWidth="1"/>
    <col min="124" max="16384" width="2.26171875" style="16"/>
  </cols>
  <sheetData>
    <row r="1" spans="1:123" s="22" customFormat="1" x14ac:dyDescent="0.55000000000000004"/>
    <row r="2" spans="1:123" s="14" customFormat="1" x14ac:dyDescent="0.55000000000000004">
      <c r="B2" s="14" t="s">
        <v>1254</v>
      </c>
      <c r="G2" s="14" t="s">
        <v>1253</v>
      </c>
      <c r="H2" s="14" t="s">
        <v>91</v>
      </c>
      <c r="BR2" s="14" t="s">
        <v>99</v>
      </c>
      <c r="BS2" s="14" t="s">
        <v>1252</v>
      </c>
      <c r="CA2" s="14" t="s">
        <v>96</v>
      </c>
      <c r="DB2" s="14" t="s">
        <v>95</v>
      </c>
      <c r="DC2" s="14" t="s">
        <v>102</v>
      </c>
      <c r="DE2" s="14" t="s">
        <v>116</v>
      </c>
      <c r="DG2" s="14" t="s">
        <v>90</v>
      </c>
      <c r="DH2" s="14" t="s">
        <v>1251</v>
      </c>
      <c r="DK2" s="14" t="s">
        <v>1250</v>
      </c>
      <c r="DL2" s="14" t="s">
        <v>104</v>
      </c>
      <c r="DN2" s="14" t="s">
        <v>106</v>
      </c>
      <c r="DS2" s="14" t="s">
        <v>1249</v>
      </c>
    </row>
    <row r="3" spans="1:123" s="15" customFormat="1" ht="184.8" x14ac:dyDescent="0.55000000000000004">
      <c r="A3" s="14" t="s">
        <v>6</v>
      </c>
      <c r="B3" s="15" t="s">
        <v>98</v>
      </c>
      <c r="C3" s="15" t="s">
        <v>187</v>
      </c>
      <c r="D3" s="15" t="s">
        <v>168</v>
      </c>
      <c r="E3" s="15" t="s">
        <v>182</v>
      </c>
      <c r="F3" s="15" t="s">
        <v>177</v>
      </c>
      <c r="G3" s="15" t="s">
        <v>79</v>
      </c>
      <c r="H3" s="15" t="s">
        <v>165</v>
      </c>
      <c r="I3" s="15" t="s">
        <v>151</v>
      </c>
      <c r="J3" s="15" t="s">
        <v>91</v>
      </c>
      <c r="K3" s="15" t="s">
        <v>81</v>
      </c>
      <c r="L3" s="15" t="s">
        <v>128</v>
      </c>
      <c r="M3" s="15" t="s">
        <v>158</v>
      </c>
      <c r="N3" s="15" t="s">
        <v>109</v>
      </c>
      <c r="O3" s="15" t="s">
        <v>111</v>
      </c>
      <c r="P3" s="15" t="s">
        <v>179</v>
      </c>
      <c r="Q3" s="15" t="s">
        <v>73</v>
      </c>
      <c r="R3" s="15" t="s">
        <v>135</v>
      </c>
      <c r="S3" s="15" t="s">
        <v>143</v>
      </c>
      <c r="T3" s="15" t="s">
        <v>88</v>
      </c>
      <c r="U3" s="15" t="s">
        <v>149</v>
      </c>
      <c r="V3" s="15" t="s">
        <v>170</v>
      </c>
      <c r="W3" s="15" t="s">
        <v>172</v>
      </c>
      <c r="X3" s="15" t="s">
        <v>178</v>
      </c>
      <c r="Y3" s="15" t="s">
        <v>142</v>
      </c>
      <c r="Z3" s="15" t="s">
        <v>186</v>
      </c>
      <c r="AA3" s="15" t="s">
        <v>126</v>
      </c>
      <c r="AB3" s="15" t="s">
        <v>89</v>
      </c>
      <c r="AC3" s="15" t="s">
        <v>72</v>
      </c>
      <c r="AD3" s="15" t="s">
        <v>101</v>
      </c>
      <c r="AE3" s="15" t="s">
        <v>133</v>
      </c>
      <c r="AF3" s="15" t="s">
        <v>141</v>
      </c>
      <c r="AG3" s="15" t="s">
        <v>107</v>
      </c>
      <c r="AH3" s="15" t="s">
        <v>96</v>
      </c>
      <c r="AI3" s="15" t="s">
        <v>153</v>
      </c>
      <c r="AJ3" s="15" t="s">
        <v>155</v>
      </c>
      <c r="AK3" s="15" t="s">
        <v>157</v>
      </c>
      <c r="AL3" s="15" t="s">
        <v>159</v>
      </c>
      <c r="AM3" s="15" t="s">
        <v>161</v>
      </c>
      <c r="AN3" s="15" t="s">
        <v>93</v>
      </c>
      <c r="AO3" s="15" t="s">
        <v>189</v>
      </c>
      <c r="AP3" s="15" t="s">
        <v>82</v>
      </c>
      <c r="AQ3" s="15" t="s">
        <v>185</v>
      </c>
      <c r="AR3" s="15" t="s">
        <v>188</v>
      </c>
      <c r="AS3" s="15" t="s">
        <v>150</v>
      </c>
      <c r="AT3" s="15" t="s">
        <v>90</v>
      </c>
      <c r="AU3" s="15" t="s">
        <v>110</v>
      </c>
      <c r="AV3" s="15" t="s">
        <v>130</v>
      </c>
      <c r="AW3" s="15" t="s">
        <v>156</v>
      </c>
      <c r="AX3" s="15" t="s">
        <v>74</v>
      </c>
      <c r="AY3" s="15" t="s">
        <v>76</v>
      </c>
      <c r="AZ3" s="15" t="s">
        <v>162</v>
      </c>
      <c r="BA3" s="15" t="s">
        <v>164</v>
      </c>
      <c r="BB3" s="15" t="s">
        <v>166</v>
      </c>
      <c r="BC3" s="15" t="s">
        <v>136</v>
      </c>
      <c r="BD3" s="15" t="s">
        <v>77</v>
      </c>
      <c r="BE3" s="15" t="s">
        <v>122</v>
      </c>
      <c r="BF3" s="15" t="s">
        <v>174</v>
      </c>
      <c r="BG3" s="15" t="s">
        <v>176</v>
      </c>
      <c r="BH3" s="15" t="s">
        <v>97</v>
      </c>
      <c r="BI3" s="15" t="s">
        <v>80</v>
      </c>
      <c r="BJ3" s="15" t="s">
        <v>87</v>
      </c>
      <c r="BK3" s="15" t="s">
        <v>92</v>
      </c>
      <c r="BL3" s="15" t="s">
        <v>184</v>
      </c>
      <c r="BM3" s="15" t="s">
        <v>146</v>
      </c>
      <c r="BN3" s="15" t="s">
        <v>100</v>
      </c>
      <c r="BO3" s="15" t="s">
        <v>169</v>
      </c>
      <c r="BP3" s="15" t="s">
        <v>163</v>
      </c>
      <c r="BQ3" s="15" t="s">
        <v>86</v>
      </c>
      <c r="BR3" s="15" t="s">
        <v>99</v>
      </c>
      <c r="BS3" s="15" t="s">
        <v>85</v>
      </c>
      <c r="BT3" s="15" t="s">
        <v>125</v>
      </c>
      <c r="BU3" s="15" t="s">
        <v>129</v>
      </c>
      <c r="BV3" s="15" t="s">
        <v>131</v>
      </c>
      <c r="BW3" s="15" t="s">
        <v>103</v>
      </c>
      <c r="BX3" s="15" t="s">
        <v>105</v>
      </c>
      <c r="BY3" s="15" t="s">
        <v>145</v>
      </c>
      <c r="BZ3" s="15" t="s">
        <v>144</v>
      </c>
      <c r="CA3" s="15" t="s">
        <v>115</v>
      </c>
      <c r="CB3" s="15" t="s">
        <v>112</v>
      </c>
      <c r="CC3" s="15" t="s">
        <v>191</v>
      </c>
      <c r="CD3" s="15" t="s">
        <v>147</v>
      </c>
      <c r="CE3" s="15" t="s">
        <v>123</v>
      </c>
      <c r="CF3" s="15" t="s">
        <v>173</v>
      </c>
      <c r="CG3" s="15" t="s">
        <v>113</v>
      </c>
      <c r="CH3" s="15" t="s">
        <v>117</v>
      </c>
      <c r="CI3" s="15" t="s">
        <v>139</v>
      </c>
      <c r="CJ3" s="15" t="s">
        <v>75</v>
      </c>
      <c r="CK3" s="15" t="s">
        <v>193</v>
      </c>
      <c r="CL3" s="15" t="s">
        <v>194</v>
      </c>
      <c r="CM3" s="15" t="s">
        <v>192</v>
      </c>
      <c r="CN3" s="15" t="s">
        <v>171</v>
      </c>
      <c r="CO3" s="15" t="s">
        <v>190</v>
      </c>
      <c r="CP3" s="15" t="s">
        <v>183</v>
      </c>
      <c r="CQ3" s="15" t="s">
        <v>148</v>
      </c>
      <c r="CR3" s="15" t="s">
        <v>152</v>
      </c>
      <c r="CS3" s="15" t="s">
        <v>154</v>
      </c>
      <c r="CT3" s="15" t="s">
        <v>118</v>
      </c>
      <c r="CU3" s="15" t="s">
        <v>132</v>
      </c>
      <c r="CV3" s="15" t="s">
        <v>160</v>
      </c>
      <c r="CW3" s="15" t="s">
        <v>134</v>
      </c>
      <c r="CX3" s="15" t="s">
        <v>120</v>
      </c>
      <c r="CY3" s="15" t="s">
        <v>140</v>
      </c>
      <c r="CZ3" s="15" t="s">
        <v>114</v>
      </c>
      <c r="DA3" s="15" t="s">
        <v>181</v>
      </c>
      <c r="DB3" s="15" t="s">
        <v>95</v>
      </c>
      <c r="DC3" s="15" t="s">
        <v>119</v>
      </c>
      <c r="DD3" s="15" t="s">
        <v>102</v>
      </c>
      <c r="DE3" s="15" t="s">
        <v>124</v>
      </c>
      <c r="DF3" s="15" t="s">
        <v>121</v>
      </c>
      <c r="DG3" s="15" t="s">
        <v>116</v>
      </c>
      <c r="DH3" s="15" t="s">
        <v>180</v>
      </c>
      <c r="DI3" s="15" t="s">
        <v>108</v>
      </c>
      <c r="DJ3" s="15" t="s">
        <v>167</v>
      </c>
      <c r="DK3" s="15" t="s">
        <v>138</v>
      </c>
      <c r="DL3" s="15" t="s">
        <v>127</v>
      </c>
      <c r="DM3" s="15" t="s">
        <v>104</v>
      </c>
      <c r="DN3" s="15" t="s">
        <v>94</v>
      </c>
      <c r="DO3" s="15" t="s">
        <v>137</v>
      </c>
      <c r="DP3" s="15" t="s">
        <v>175</v>
      </c>
      <c r="DQ3" s="15" t="s">
        <v>78</v>
      </c>
      <c r="DR3" s="15" t="s">
        <v>106</v>
      </c>
    </row>
    <row r="4" spans="1:123" x14ac:dyDescent="0.55000000000000004">
      <c r="A4" s="16" t="s">
        <v>7</v>
      </c>
      <c r="B4" s="16">
        <f>('Weights Quality'!B4/'Weights Quality'!$DS$4)*100</f>
        <v>50</v>
      </c>
      <c r="C4" s="16">
        <f>('Weights Quality'!C4/'Weights Quality'!$DS$4)*100</f>
        <v>0</v>
      </c>
      <c r="D4" s="16">
        <f>('Weights Quality'!D4/'Weights Quality'!$DS$4)*100</f>
        <v>0</v>
      </c>
      <c r="E4" s="16">
        <f>('Weights Quality'!E4/'Weights Quality'!$DS$4)*100</f>
        <v>0</v>
      </c>
      <c r="F4" s="16">
        <f>('Weights Quality'!F4/'Weights Quality'!$DS$4)*100</f>
        <v>0</v>
      </c>
      <c r="G4" s="16">
        <f>('Weights Quality'!G4/'Weights Quality'!$DS$4)*100</f>
        <v>0</v>
      </c>
      <c r="H4" s="16">
        <f>('Weights Quality'!H4/'Weights Quality'!$DS$4)*100</f>
        <v>0</v>
      </c>
      <c r="I4" s="16">
        <f>('Weights Quality'!I4/'Weights Quality'!$DS$4)*100</f>
        <v>0</v>
      </c>
      <c r="J4" s="16">
        <f>('Weights Quality'!J4/'Weights Quality'!$DS$4)*100</f>
        <v>0</v>
      </c>
      <c r="K4" s="16">
        <f>('Weights Quality'!K4/'Weights Quality'!$DS$4)*100</f>
        <v>0</v>
      </c>
      <c r="L4" s="16">
        <f>('Weights Quality'!L4/'Weights Quality'!$DS$4)*100</f>
        <v>0</v>
      </c>
      <c r="M4" s="16">
        <f>('Weights Quality'!M4/'Weights Quality'!$DS$4)*100</f>
        <v>0</v>
      </c>
      <c r="N4" s="16">
        <f>('Weights Quality'!N4/'Weights Quality'!$DS$4)*100</f>
        <v>0</v>
      </c>
      <c r="O4" s="16">
        <f>('Weights Quality'!O4/'Weights Quality'!$DS$4)*100</f>
        <v>0</v>
      </c>
      <c r="P4" s="16">
        <f>('Weights Quality'!P4/'Weights Quality'!$DS$4)*100</f>
        <v>0</v>
      </c>
      <c r="Q4" s="16">
        <f>('Weights Quality'!Q4/'Weights Quality'!$DS$4)*100</f>
        <v>0</v>
      </c>
      <c r="R4" s="16">
        <f>('Weights Quality'!R4/'Weights Quality'!$DS$4)*100</f>
        <v>0</v>
      </c>
      <c r="S4" s="16">
        <f>('Weights Quality'!S4/'Weights Quality'!$DS$4)*100</f>
        <v>0</v>
      </c>
      <c r="T4" s="16">
        <f>('Weights Quality'!T4/'Weights Quality'!$DS$4)*100</f>
        <v>0</v>
      </c>
      <c r="U4" s="16">
        <f>('Weights Quality'!U4/'Weights Quality'!$DS$4)*100</f>
        <v>0</v>
      </c>
      <c r="V4" s="16">
        <f>('Weights Quality'!V4/'Weights Quality'!$DS$4)*100</f>
        <v>0</v>
      </c>
      <c r="W4" s="16">
        <f>('Weights Quality'!W4/'Weights Quality'!$DS$4)*100</f>
        <v>0</v>
      </c>
      <c r="X4" s="16">
        <f>('Weights Quality'!X4/'Weights Quality'!$DS$4)*100</f>
        <v>0</v>
      </c>
      <c r="Y4" s="16">
        <f>('Weights Quality'!Y4/'Weights Quality'!$DS$4)*100</f>
        <v>0</v>
      </c>
      <c r="Z4" s="16">
        <f>('Weights Quality'!Z4/'Weights Quality'!$DS$4)*100</f>
        <v>0</v>
      </c>
      <c r="AA4" s="16">
        <f>('Weights Quality'!AA4/'Weights Quality'!$DS$4)*100</f>
        <v>0</v>
      </c>
      <c r="AB4" s="16">
        <f>('Weights Quality'!AB4/'Weights Quality'!$DS$4)*100</f>
        <v>0</v>
      </c>
      <c r="AC4" s="16">
        <f>('Weights Quality'!AC4/'Weights Quality'!$DS$4)*100</f>
        <v>0</v>
      </c>
      <c r="AD4" s="16">
        <f>('Weights Quality'!AD4/'Weights Quality'!$DS$4)*100</f>
        <v>0</v>
      </c>
      <c r="AE4" s="16">
        <f>('Weights Quality'!AE4/'Weights Quality'!$DS$4)*100</f>
        <v>0</v>
      </c>
      <c r="AF4" s="16">
        <f>('Weights Quality'!AF4/'Weights Quality'!$DS$4)*100</f>
        <v>0</v>
      </c>
      <c r="AG4" s="16">
        <f>('Weights Quality'!AG4/'Weights Quality'!$DS$4)*100</f>
        <v>0</v>
      </c>
      <c r="AH4" s="16">
        <f>('Weights Quality'!AH4/'Weights Quality'!$DS$4)*100</f>
        <v>0</v>
      </c>
      <c r="AI4" s="16">
        <f>('Weights Quality'!AI4/'Weights Quality'!$DS$4)*100</f>
        <v>0</v>
      </c>
      <c r="AJ4" s="16">
        <f>('Weights Quality'!AJ4/'Weights Quality'!$DS$4)*100</f>
        <v>0</v>
      </c>
      <c r="AK4" s="16">
        <f>('Weights Quality'!AK4/'Weights Quality'!$DS$4)*100</f>
        <v>0</v>
      </c>
      <c r="AL4" s="16">
        <f>('Weights Quality'!AL4/'Weights Quality'!$DS$4)*100</f>
        <v>0</v>
      </c>
      <c r="AM4" s="16">
        <f>('Weights Quality'!AM4/'Weights Quality'!$DS$4)*100</f>
        <v>0</v>
      </c>
      <c r="AN4" s="16">
        <f>('Weights Quality'!AN4/'Weights Quality'!$DS$4)*100</f>
        <v>0</v>
      </c>
      <c r="AO4" s="16">
        <f>('Weights Quality'!AO4/'Weights Quality'!$DS$4)*100</f>
        <v>0</v>
      </c>
      <c r="AP4" s="16">
        <f>('Weights Quality'!AP4/'Weights Quality'!$DS$4)*100</f>
        <v>0</v>
      </c>
      <c r="AQ4" s="16">
        <f>('Weights Quality'!AQ4/'Weights Quality'!$DS$4)*100</f>
        <v>0</v>
      </c>
      <c r="AR4" s="16">
        <f>('Weights Quality'!AR4/'Weights Quality'!$DS$4)*100</f>
        <v>0</v>
      </c>
      <c r="AS4" s="16">
        <f>('Weights Quality'!AS4/'Weights Quality'!$DS$4)*100</f>
        <v>0</v>
      </c>
      <c r="AT4" s="16">
        <f>('Weights Quality'!AT4/'Weights Quality'!$DS$4)*100</f>
        <v>0</v>
      </c>
      <c r="AU4" s="16">
        <f>('Weights Quality'!AU4/'Weights Quality'!$DS$4)*100</f>
        <v>0</v>
      </c>
      <c r="AV4" s="16">
        <f>('Weights Quality'!AV4/'Weights Quality'!$DS$4)*100</f>
        <v>0</v>
      </c>
      <c r="AW4" s="16">
        <f>('Weights Quality'!AW4/'Weights Quality'!$DS$4)*100</f>
        <v>0</v>
      </c>
      <c r="AX4" s="16">
        <f>('Weights Quality'!AX4/'Weights Quality'!$DS$4)*100</f>
        <v>0</v>
      </c>
      <c r="AY4" s="16">
        <f>('Weights Quality'!AY4/'Weights Quality'!$DS$4)*100</f>
        <v>0</v>
      </c>
      <c r="AZ4" s="16">
        <f>('Weights Quality'!AZ4/'Weights Quality'!$DS$4)*100</f>
        <v>0</v>
      </c>
      <c r="BA4" s="16">
        <f>('Weights Quality'!BA4/'Weights Quality'!$DS$4)*100</f>
        <v>0</v>
      </c>
      <c r="BB4" s="16">
        <f>('Weights Quality'!BB4/'Weights Quality'!$DS$4)*100</f>
        <v>0</v>
      </c>
      <c r="BC4" s="16">
        <f>('Weights Quality'!BC4/'Weights Quality'!$DS$4)*100</f>
        <v>0</v>
      </c>
      <c r="BD4" s="16">
        <f>('Weights Quality'!BD4/'Weights Quality'!$DS$4)*100</f>
        <v>0</v>
      </c>
      <c r="BE4" s="16">
        <f>('Weights Quality'!BE4/'Weights Quality'!$DS$4)*100</f>
        <v>0</v>
      </c>
      <c r="BF4" s="16">
        <f>('Weights Quality'!BF4/'Weights Quality'!$DS$4)*100</f>
        <v>0</v>
      </c>
      <c r="BG4" s="16">
        <f>('Weights Quality'!BG4/'Weights Quality'!$DS$4)*100</f>
        <v>0</v>
      </c>
      <c r="BH4" s="16">
        <f>('Weights Quality'!BH4/'Weights Quality'!$DS$4)*100</f>
        <v>0</v>
      </c>
      <c r="BI4" s="16">
        <f>('Weights Quality'!BI4/'Weights Quality'!$DS$4)*100</f>
        <v>0</v>
      </c>
      <c r="BJ4" s="16">
        <f>('Weights Quality'!BJ4/'Weights Quality'!$DS$4)*100</f>
        <v>0</v>
      </c>
      <c r="BK4" s="16">
        <f>('Weights Quality'!BK4/'Weights Quality'!$DS$4)*100</f>
        <v>50</v>
      </c>
      <c r="BL4" s="16">
        <f>('Weights Quality'!BL4/'Weights Quality'!$DS$4)*100</f>
        <v>0</v>
      </c>
      <c r="BM4" s="16">
        <f>('Weights Quality'!BM4/'Weights Quality'!$DS$4)*100</f>
        <v>0</v>
      </c>
      <c r="BN4" s="16">
        <f>('Weights Quality'!BN4/'Weights Quality'!$DS$4)*100</f>
        <v>0</v>
      </c>
      <c r="BO4" s="16">
        <f>('Weights Quality'!BO4/'Weights Quality'!$DS$4)*100</f>
        <v>0</v>
      </c>
      <c r="BP4" s="16">
        <f>('Weights Quality'!BP4/'Weights Quality'!$DS$4)*100</f>
        <v>0</v>
      </c>
      <c r="BQ4" s="16">
        <f>('Weights Quality'!BQ4/'Weights Quality'!$DS$4)*100</f>
        <v>0</v>
      </c>
      <c r="BR4" s="16">
        <f>('Weights Quality'!BR4/'Weights Quality'!$DS$4)*100</f>
        <v>0</v>
      </c>
      <c r="BS4" s="16">
        <f>('Weights Quality'!BS4/'Weights Quality'!$DS$4)*100</f>
        <v>0</v>
      </c>
      <c r="BT4" s="16">
        <f>('Weights Quality'!BT4/'Weights Quality'!$DS$4)*100</f>
        <v>0</v>
      </c>
      <c r="BU4" s="16">
        <f>('Weights Quality'!BU4/'Weights Quality'!$DS$4)*100</f>
        <v>0</v>
      </c>
      <c r="BV4" s="16">
        <f>('Weights Quality'!BV4/'Weights Quality'!$DS$4)*100</f>
        <v>0</v>
      </c>
      <c r="BW4" s="16">
        <f>('Weights Quality'!BW4/'Weights Quality'!$DS$4)*100</f>
        <v>0</v>
      </c>
      <c r="BX4" s="16">
        <f>('Weights Quality'!BX4/'Weights Quality'!$DS$4)*100</f>
        <v>0</v>
      </c>
      <c r="BY4" s="16">
        <f>('Weights Quality'!BY4/'Weights Quality'!$DS$4)*100</f>
        <v>0</v>
      </c>
      <c r="BZ4" s="16">
        <f>('Weights Quality'!BZ4/'Weights Quality'!$DS$4)*100</f>
        <v>0</v>
      </c>
      <c r="CA4" s="16">
        <f>('Weights Quality'!CA4/'Weights Quality'!$DS$4)*100</f>
        <v>0</v>
      </c>
      <c r="CB4" s="16">
        <f>('Weights Quality'!CB4/'Weights Quality'!$DS$4)*100</f>
        <v>0</v>
      </c>
      <c r="CC4" s="16">
        <f>('Weights Quality'!CC4/'Weights Quality'!$DS$4)*100</f>
        <v>0</v>
      </c>
      <c r="CD4" s="16">
        <f>('Weights Quality'!CD4/'Weights Quality'!$DS$4)*100</f>
        <v>0</v>
      </c>
      <c r="CE4" s="16">
        <f>('Weights Quality'!CE4/'Weights Quality'!$DS$4)*100</f>
        <v>0</v>
      </c>
      <c r="CF4" s="16">
        <f>('Weights Quality'!CF4/'Weights Quality'!$DS$4)*100</f>
        <v>0</v>
      </c>
      <c r="CG4" s="16">
        <f>('Weights Quality'!CG4/'Weights Quality'!$DS$4)*100</f>
        <v>0</v>
      </c>
      <c r="CH4" s="16">
        <f>('Weights Quality'!CH4/'Weights Quality'!$DS$4)*100</f>
        <v>0</v>
      </c>
      <c r="CI4" s="16">
        <f>('Weights Quality'!CI4/'Weights Quality'!$DS$4)*100</f>
        <v>0</v>
      </c>
      <c r="CJ4" s="16">
        <f>('Weights Quality'!CJ4/'Weights Quality'!$DS$4)*100</f>
        <v>0</v>
      </c>
      <c r="CK4" s="16">
        <f>('Weights Quality'!CK4/'Weights Quality'!$DS$4)*100</f>
        <v>0</v>
      </c>
      <c r="CL4" s="16">
        <f>('Weights Quality'!CL4/'Weights Quality'!$DS$4)*100</f>
        <v>0</v>
      </c>
      <c r="CM4" s="16">
        <f>('Weights Quality'!CM4/'Weights Quality'!$DS$4)*100</f>
        <v>0</v>
      </c>
      <c r="CN4" s="16">
        <f>('Weights Quality'!CN4/'Weights Quality'!$DS$4)*100</f>
        <v>0</v>
      </c>
      <c r="CO4" s="16">
        <f>('Weights Quality'!CO4/'Weights Quality'!$DS$4)*100</f>
        <v>0</v>
      </c>
      <c r="CP4" s="16">
        <f>('Weights Quality'!CP4/'Weights Quality'!$DS$4)*100</f>
        <v>0</v>
      </c>
      <c r="CQ4" s="16">
        <f>('Weights Quality'!CQ4/'Weights Quality'!$DS$4)*100</f>
        <v>0</v>
      </c>
      <c r="CR4" s="16">
        <f>('Weights Quality'!CR4/'Weights Quality'!$DS$4)*100</f>
        <v>0</v>
      </c>
      <c r="CS4" s="16">
        <f>('Weights Quality'!CS4/'Weights Quality'!$DS$4)*100</f>
        <v>0</v>
      </c>
      <c r="CT4" s="16">
        <f>('Weights Quality'!CT4/'Weights Quality'!$DS$4)*100</f>
        <v>0</v>
      </c>
      <c r="CU4" s="16">
        <f>('Weights Quality'!CU4/'Weights Quality'!$DS$4)*100</f>
        <v>0</v>
      </c>
      <c r="CV4" s="16">
        <f>('Weights Quality'!CV4/'Weights Quality'!$DS$4)*100</f>
        <v>0</v>
      </c>
      <c r="CW4" s="16">
        <f>('Weights Quality'!CW4/'Weights Quality'!$DS$4)*100</f>
        <v>0</v>
      </c>
      <c r="CX4" s="16">
        <f>('Weights Quality'!CX4/'Weights Quality'!$DS$4)*100</f>
        <v>0</v>
      </c>
      <c r="CY4" s="16">
        <f>('Weights Quality'!CY4/'Weights Quality'!$DS$4)*100</f>
        <v>0</v>
      </c>
      <c r="CZ4" s="16">
        <f>('Weights Quality'!CZ4/'Weights Quality'!$DS$4)*100</f>
        <v>0</v>
      </c>
      <c r="DA4" s="16">
        <f>('Weights Quality'!DA4/'Weights Quality'!$DS$4)*100</f>
        <v>0</v>
      </c>
      <c r="DB4" s="16">
        <f>('Weights Quality'!DB4/'Weights Quality'!$DS$4)*100</f>
        <v>0</v>
      </c>
      <c r="DC4" s="16">
        <f>('Weights Quality'!DC4/'Weights Quality'!$DS$4)*100</f>
        <v>0</v>
      </c>
      <c r="DD4" s="16">
        <f>('Weights Quality'!DD4/'Weights Quality'!$DS$4)*100</f>
        <v>0</v>
      </c>
      <c r="DE4" s="16">
        <f>('Weights Quality'!DE4/'Weights Quality'!$DS$4)*100</f>
        <v>0</v>
      </c>
      <c r="DF4" s="16">
        <f>('Weights Quality'!DF4/'Weights Quality'!$DS$4)*100</f>
        <v>0</v>
      </c>
      <c r="DG4" s="16">
        <f>('Weights Quality'!DG4/'Weights Quality'!$DS$4)*100</f>
        <v>0</v>
      </c>
      <c r="DH4" s="16">
        <f>('Weights Quality'!DH4/'Weights Quality'!$DS$4)*100</f>
        <v>0</v>
      </c>
      <c r="DI4" s="16">
        <f>('Weights Quality'!DI4/'Weights Quality'!$DS$4)*100</f>
        <v>0</v>
      </c>
      <c r="DJ4" s="16">
        <f>('Weights Quality'!DJ4/'Weights Quality'!$DS$4)*100</f>
        <v>0</v>
      </c>
      <c r="DK4" s="16">
        <f>('Weights Quality'!DK4/'Weights Quality'!$DS$4)*100</f>
        <v>0</v>
      </c>
      <c r="DL4" s="16">
        <f>('Weights Quality'!DL4/'Weights Quality'!$DS$4)*100</f>
        <v>0</v>
      </c>
      <c r="DM4" s="16">
        <f>('Weights Quality'!DM4/'Weights Quality'!$DS$4)*100</f>
        <v>0</v>
      </c>
      <c r="DN4" s="16">
        <f>('Weights Quality'!DN4/'Weights Quality'!$DS$4)*100</f>
        <v>0</v>
      </c>
      <c r="DO4" s="16">
        <f>('Weights Quality'!DO4/'Weights Quality'!$DS$4)*100</f>
        <v>0</v>
      </c>
      <c r="DP4" s="16">
        <f>('Weights Quality'!DP4/'Weights Quality'!$DS$4)*100</f>
        <v>0</v>
      </c>
      <c r="DQ4" s="16">
        <f>('Weights Quality'!DQ4/'Weights Quality'!$DS$4)*100</f>
        <v>0</v>
      </c>
      <c r="DR4" s="16">
        <f>('Weights Quality'!DR4/'Weights Quality'!$DS$4)*100</f>
        <v>0</v>
      </c>
      <c r="DS4" s="16">
        <v>2</v>
      </c>
    </row>
    <row r="5" spans="1:123" x14ac:dyDescent="0.55000000000000004">
      <c r="A5" s="16" t="s">
        <v>8</v>
      </c>
      <c r="B5" s="16">
        <f>('Weights Quality'!B5/'Weights Quality'!$DS$4)*100</f>
        <v>0</v>
      </c>
      <c r="C5" s="16">
        <f>('Weights Quality'!C5/'Weights Quality'!$DS$4)*100</f>
        <v>0</v>
      </c>
      <c r="D5" s="16">
        <f>('Weights Quality'!D5/'Weights Quality'!$DS$4)*100</f>
        <v>0</v>
      </c>
      <c r="E5" s="16">
        <f>('Weights Quality'!E5/'Weights Quality'!$DS$4)*100</f>
        <v>0</v>
      </c>
      <c r="F5" s="16">
        <f>('Weights Quality'!F5/'Weights Quality'!$DS$4)*100</f>
        <v>0</v>
      </c>
      <c r="G5" s="16">
        <f>('Weights Quality'!G5/'Weights Quality'!$DS$4)*100</f>
        <v>0</v>
      </c>
      <c r="H5" s="16">
        <f>('Weights Quality'!H5/'Weights Quality'!$DS$4)*100</f>
        <v>0</v>
      </c>
      <c r="I5" s="16">
        <f>('Weights Quality'!I5/'Weights Quality'!$DS$4)*100</f>
        <v>0</v>
      </c>
      <c r="J5" s="16">
        <f>('Weights Quality'!J5/'Weights Quality'!$DS$4)*100</f>
        <v>0</v>
      </c>
      <c r="K5" s="16">
        <f>('Weights Quality'!K5/'Weights Quality'!$DS$4)*100</f>
        <v>0</v>
      </c>
      <c r="L5" s="16">
        <f>('Weights Quality'!L5/'Weights Quality'!$DS$4)*100</f>
        <v>50</v>
      </c>
      <c r="M5" s="16">
        <f>('Weights Quality'!M5/'Weights Quality'!$DS$4)*100</f>
        <v>0</v>
      </c>
      <c r="N5" s="16">
        <f>('Weights Quality'!N5/'Weights Quality'!$DS$4)*100</f>
        <v>0</v>
      </c>
      <c r="O5" s="16">
        <f>('Weights Quality'!O5/'Weights Quality'!$DS$4)*100</f>
        <v>0</v>
      </c>
      <c r="P5" s="16">
        <f>('Weights Quality'!P5/'Weights Quality'!$DS$4)*100</f>
        <v>0</v>
      </c>
      <c r="Q5" s="16">
        <f>('Weights Quality'!Q5/'Weights Quality'!$DS$4)*100</f>
        <v>0</v>
      </c>
      <c r="R5" s="16">
        <f>('Weights Quality'!R5/'Weights Quality'!$DS$4)*100</f>
        <v>0</v>
      </c>
      <c r="S5" s="16">
        <f>('Weights Quality'!S5/'Weights Quality'!$DS$4)*100</f>
        <v>0</v>
      </c>
      <c r="T5" s="16">
        <f>('Weights Quality'!T5/'Weights Quality'!$DS$4)*100</f>
        <v>50</v>
      </c>
      <c r="U5" s="16">
        <f>('Weights Quality'!U5/'Weights Quality'!$DS$4)*100</f>
        <v>0</v>
      </c>
      <c r="V5" s="16">
        <f>('Weights Quality'!V5/'Weights Quality'!$DS$4)*100</f>
        <v>0</v>
      </c>
      <c r="W5" s="16">
        <f>('Weights Quality'!W5/'Weights Quality'!$DS$4)*100</f>
        <v>0</v>
      </c>
      <c r="X5" s="16">
        <f>('Weights Quality'!X5/'Weights Quality'!$DS$4)*100</f>
        <v>0</v>
      </c>
      <c r="Y5" s="16">
        <f>('Weights Quality'!Y5/'Weights Quality'!$DS$4)*100</f>
        <v>0</v>
      </c>
      <c r="Z5" s="16">
        <f>('Weights Quality'!Z5/'Weights Quality'!$DS$4)*100</f>
        <v>0</v>
      </c>
      <c r="AA5" s="16">
        <f>('Weights Quality'!AA5/'Weights Quality'!$DS$4)*100</f>
        <v>0</v>
      </c>
      <c r="AB5" s="16">
        <f>('Weights Quality'!AB5/'Weights Quality'!$DS$4)*100</f>
        <v>0</v>
      </c>
      <c r="AC5" s="16">
        <f>('Weights Quality'!AC5/'Weights Quality'!$DS$4)*100</f>
        <v>0</v>
      </c>
      <c r="AD5" s="16">
        <f>('Weights Quality'!AD5/'Weights Quality'!$DS$4)*100</f>
        <v>100</v>
      </c>
      <c r="AE5" s="16">
        <f>('Weights Quality'!AE5/'Weights Quality'!$DS$4)*100</f>
        <v>0</v>
      </c>
      <c r="AF5" s="16">
        <f>('Weights Quality'!AF5/'Weights Quality'!$DS$4)*100</f>
        <v>0</v>
      </c>
      <c r="AG5" s="16">
        <f>('Weights Quality'!AG5/'Weights Quality'!$DS$4)*100</f>
        <v>0</v>
      </c>
      <c r="AH5" s="16">
        <f>('Weights Quality'!AH5/'Weights Quality'!$DS$4)*100</f>
        <v>0</v>
      </c>
      <c r="AI5" s="16">
        <f>('Weights Quality'!AI5/'Weights Quality'!$DS$4)*100</f>
        <v>0</v>
      </c>
      <c r="AJ5" s="16">
        <f>('Weights Quality'!AJ5/'Weights Quality'!$DS$4)*100</f>
        <v>0</v>
      </c>
      <c r="AK5" s="16">
        <f>('Weights Quality'!AK5/'Weights Quality'!$DS$4)*100</f>
        <v>0</v>
      </c>
      <c r="AL5" s="16">
        <f>('Weights Quality'!AL5/'Weights Quality'!$DS$4)*100</f>
        <v>0</v>
      </c>
      <c r="AM5" s="16">
        <f>('Weights Quality'!AM5/'Weights Quality'!$DS$4)*100</f>
        <v>0</v>
      </c>
      <c r="AN5" s="16">
        <f>('Weights Quality'!AN5/'Weights Quality'!$DS$4)*100</f>
        <v>50</v>
      </c>
      <c r="AO5" s="16">
        <f>('Weights Quality'!AO5/'Weights Quality'!$DS$4)*100</f>
        <v>0</v>
      </c>
      <c r="AP5" s="16">
        <f>('Weights Quality'!AP5/'Weights Quality'!$DS$4)*100</f>
        <v>0</v>
      </c>
      <c r="AQ5" s="16">
        <f>('Weights Quality'!AQ5/'Weights Quality'!$DS$4)*100</f>
        <v>0</v>
      </c>
      <c r="AR5" s="16">
        <f>('Weights Quality'!AR5/'Weights Quality'!$DS$4)*100</f>
        <v>0</v>
      </c>
      <c r="AS5" s="16">
        <f>('Weights Quality'!AS5/'Weights Quality'!$DS$4)*100</f>
        <v>0</v>
      </c>
      <c r="AT5" s="16">
        <f>('Weights Quality'!AT5/'Weights Quality'!$DS$4)*100</f>
        <v>0</v>
      </c>
      <c r="AU5" s="16">
        <f>('Weights Quality'!AU5/'Weights Quality'!$DS$4)*100</f>
        <v>0</v>
      </c>
      <c r="AV5" s="16">
        <f>('Weights Quality'!AV5/'Weights Quality'!$DS$4)*100</f>
        <v>0</v>
      </c>
      <c r="AW5" s="16">
        <f>('Weights Quality'!AW5/'Weights Quality'!$DS$4)*100</f>
        <v>0</v>
      </c>
      <c r="AX5" s="16">
        <f>('Weights Quality'!AX5/'Weights Quality'!$DS$4)*100</f>
        <v>0</v>
      </c>
      <c r="AY5" s="16">
        <f>('Weights Quality'!AY5/'Weights Quality'!$DS$4)*100</f>
        <v>50</v>
      </c>
      <c r="AZ5" s="16">
        <f>('Weights Quality'!AZ5/'Weights Quality'!$DS$4)*100</f>
        <v>0</v>
      </c>
      <c r="BA5" s="16">
        <f>('Weights Quality'!BA5/'Weights Quality'!$DS$4)*100</f>
        <v>0</v>
      </c>
      <c r="BB5" s="16">
        <f>('Weights Quality'!BB5/'Weights Quality'!$DS$4)*100</f>
        <v>0</v>
      </c>
      <c r="BC5" s="16">
        <f>('Weights Quality'!BC5/'Weights Quality'!$DS$4)*100</f>
        <v>0</v>
      </c>
      <c r="BD5" s="16">
        <f>('Weights Quality'!BD5/'Weights Quality'!$DS$4)*100</f>
        <v>0</v>
      </c>
      <c r="BE5" s="16">
        <f>('Weights Quality'!BE5/'Weights Quality'!$DS$4)*100</f>
        <v>0</v>
      </c>
      <c r="BF5" s="16">
        <f>('Weights Quality'!BF5/'Weights Quality'!$DS$4)*100</f>
        <v>0</v>
      </c>
      <c r="BG5" s="16">
        <f>('Weights Quality'!BG5/'Weights Quality'!$DS$4)*100</f>
        <v>0</v>
      </c>
      <c r="BH5" s="16">
        <f>('Weights Quality'!BH5/'Weights Quality'!$DS$4)*100</f>
        <v>0</v>
      </c>
      <c r="BI5" s="16">
        <f>('Weights Quality'!BI5/'Weights Quality'!$DS$4)*100</f>
        <v>0</v>
      </c>
      <c r="BJ5" s="16">
        <f>('Weights Quality'!BJ5/'Weights Quality'!$DS$4)*100</f>
        <v>0</v>
      </c>
      <c r="BK5" s="16">
        <f>('Weights Quality'!BK5/'Weights Quality'!$DS$4)*100</f>
        <v>0</v>
      </c>
      <c r="BL5" s="16">
        <f>('Weights Quality'!BL5/'Weights Quality'!$DS$4)*100</f>
        <v>0</v>
      </c>
      <c r="BM5" s="16">
        <f>('Weights Quality'!BM5/'Weights Quality'!$DS$4)*100</f>
        <v>0</v>
      </c>
      <c r="BN5" s="16">
        <f>('Weights Quality'!BN5/'Weights Quality'!$DS$4)*100</f>
        <v>0</v>
      </c>
      <c r="BO5" s="16">
        <f>('Weights Quality'!BO5/'Weights Quality'!$DS$4)*100</f>
        <v>0</v>
      </c>
      <c r="BP5" s="16">
        <f>('Weights Quality'!BP5/'Weights Quality'!$DS$4)*100</f>
        <v>0</v>
      </c>
      <c r="BQ5" s="16">
        <f>('Weights Quality'!BQ5/'Weights Quality'!$DS$4)*100</f>
        <v>0</v>
      </c>
      <c r="BR5" s="16">
        <f>('Weights Quality'!BR5/'Weights Quality'!$DS$4)*100</f>
        <v>0</v>
      </c>
      <c r="BS5" s="16">
        <f>('Weights Quality'!BS5/'Weights Quality'!$DS$4)*100</f>
        <v>100</v>
      </c>
      <c r="BT5" s="16">
        <f>('Weights Quality'!BT5/'Weights Quality'!$DS$4)*100</f>
        <v>0</v>
      </c>
      <c r="BU5" s="16">
        <f>('Weights Quality'!BU5/'Weights Quality'!$DS$4)*100</f>
        <v>0</v>
      </c>
      <c r="BV5" s="16">
        <f>('Weights Quality'!BV5/'Weights Quality'!$DS$4)*100</f>
        <v>0</v>
      </c>
      <c r="BW5" s="16">
        <f>('Weights Quality'!BW5/'Weights Quality'!$DS$4)*100</f>
        <v>0</v>
      </c>
      <c r="BX5" s="16">
        <f>('Weights Quality'!BX5/'Weights Quality'!$DS$4)*100</f>
        <v>50</v>
      </c>
      <c r="BY5" s="16">
        <f>('Weights Quality'!BY5/'Weights Quality'!$DS$4)*100</f>
        <v>0</v>
      </c>
      <c r="BZ5" s="16">
        <f>('Weights Quality'!BZ5/'Weights Quality'!$DS$4)*100</f>
        <v>0</v>
      </c>
      <c r="CA5" s="16">
        <f>('Weights Quality'!CA5/'Weights Quality'!$DS$4)*100</f>
        <v>0</v>
      </c>
      <c r="CB5" s="16">
        <f>('Weights Quality'!CB5/'Weights Quality'!$DS$4)*100</f>
        <v>0</v>
      </c>
      <c r="CC5" s="16">
        <f>('Weights Quality'!CC5/'Weights Quality'!$DS$4)*100</f>
        <v>0</v>
      </c>
      <c r="CD5" s="16">
        <f>('Weights Quality'!CD5/'Weights Quality'!$DS$4)*100</f>
        <v>0</v>
      </c>
      <c r="CE5" s="16">
        <f>('Weights Quality'!CE5/'Weights Quality'!$DS$4)*100</f>
        <v>0</v>
      </c>
      <c r="CF5" s="16">
        <f>('Weights Quality'!CF5/'Weights Quality'!$DS$4)*100</f>
        <v>50</v>
      </c>
      <c r="CG5" s="16">
        <f>('Weights Quality'!CG5/'Weights Quality'!$DS$4)*100</f>
        <v>0</v>
      </c>
      <c r="CH5" s="16">
        <f>('Weights Quality'!CH5/'Weights Quality'!$DS$4)*100</f>
        <v>0</v>
      </c>
      <c r="CI5" s="16">
        <f>('Weights Quality'!CI5/'Weights Quality'!$DS$4)*100</f>
        <v>0</v>
      </c>
      <c r="CJ5" s="16">
        <f>('Weights Quality'!CJ5/'Weights Quality'!$DS$4)*100</f>
        <v>0</v>
      </c>
      <c r="CK5" s="16">
        <f>('Weights Quality'!CK5/'Weights Quality'!$DS$4)*100</f>
        <v>0</v>
      </c>
      <c r="CL5" s="16">
        <f>('Weights Quality'!CL5/'Weights Quality'!$DS$4)*100</f>
        <v>0</v>
      </c>
      <c r="CM5" s="16">
        <f>('Weights Quality'!CM5/'Weights Quality'!$DS$4)*100</f>
        <v>0</v>
      </c>
      <c r="CN5" s="16">
        <f>('Weights Quality'!CN5/'Weights Quality'!$DS$4)*100</f>
        <v>0</v>
      </c>
      <c r="CO5" s="16">
        <f>('Weights Quality'!CO5/'Weights Quality'!$DS$4)*100</f>
        <v>0</v>
      </c>
      <c r="CP5" s="16">
        <f>('Weights Quality'!CP5/'Weights Quality'!$DS$4)*100</f>
        <v>0</v>
      </c>
      <c r="CQ5" s="16">
        <f>('Weights Quality'!CQ5/'Weights Quality'!$DS$4)*100</f>
        <v>50</v>
      </c>
      <c r="CR5" s="16">
        <f>('Weights Quality'!CR5/'Weights Quality'!$DS$4)*100</f>
        <v>0</v>
      </c>
      <c r="CS5" s="16">
        <f>('Weights Quality'!CS5/'Weights Quality'!$DS$4)*100</f>
        <v>0</v>
      </c>
      <c r="CT5" s="16">
        <f>('Weights Quality'!CT5/'Weights Quality'!$DS$4)*100</f>
        <v>0</v>
      </c>
      <c r="CU5" s="16">
        <f>('Weights Quality'!CU5/'Weights Quality'!$DS$4)*100</f>
        <v>0</v>
      </c>
      <c r="CV5" s="16">
        <f>('Weights Quality'!CV5/'Weights Quality'!$DS$4)*100</f>
        <v>0</v>
      </c>
      <c r="CW5" s="16">
        <f>('Weights Quality'!CW5/'Weights Quality'!$DS$4)*100</f>
        <v>0</v>
      </c>
      <c r="CX5" s="16">
        <f>('Weights Quality'!CX5/'Weights Quality'!$DS$4)*100</f>
        <v>0</v>
      </c>
      <c r="CY5" s="16">
        <f>('Weights Quality'!CY5/'Weights Quality'!$DS$4)*100</f>
        <v>0</v>
      </c>
      <c r="CZ5" s="16">
        <f>('Weights Quality'!CZ5/'Weights Quality'!$DS$4)*100</f>
        <v>0</v>
      </c>
      <c r="DA5" s="16">
        <f>('Weights Quality'!DA5/'Weights Quality'!$DS$4)*100</f>
        <v>0</v>
      </c>
      <c r="DB5" s="16">
        <f>('Weights Quality'!DB5/'Weights Quality'!$DS$4)*100</f>
        <v>0</v>
      </c>
      <c r="DC5" s="16">
        <f>('Weights Quality'!DC5/'Weights Quality'!$DS$4)*100</f>
        <v>0</v>
      </c>
      <c r="DD5" s="16">
        <f>('Weights Quality'!DD5/'Weights Quality'!$DS$4)*100</f>
        <v>0</v>
      </c>
      <c r="DE5" s="16">
        <f>('Weights Quality'!DE5/'Weights Quality'!$DS$4)*100</f>
        <v>0</v>
      </c>
      <c r="DF5" s="16">
        <f>('Weights Quality'!DF5/'Weights Quality'!$DS$4)*100</f>
        <v>0</v>
      </c>
      <c r="DG5" s="16">
        <f>('Weights Quality'!DG5/'Weights Quality'!$DS$4)*100</f>
        <v>0</v>
      </c>
      <c r="DH5" s="16">
        <f>('Weights Quality'!DH5/'Weights Quality'!$DS$4)*100</f>
        <v>0</v>
      </c>
      <c r="DI5" s="16">
        <f>('Weights Quality'!DI5/'Weights Quality'!$DS$4)*100</f>
        <v>0</v>
      </c>
      <c r="DJ5" s="16">
        <f>('Weights Quality'!DJ5/'Weights Quality'!$DS$4)*100</f>
        <v>0</v>
      </c>
      <c r="DK5" s="16">
        <f>('Weights Quality'!DK5/'Weights Quality'!$DS$4)*100</f>
        <v>0</v>
      </c>
      <c r="DL5" s="16">
        <f>('Weights Quality'!DL5/'Weights Quality'!$DS$4)*100</f>
        <v>0</v>
      </c>
      <c r="DM5" s="16">
        <f>('Weights Quality'!DM5/'Weights Quality'!$DS$4)*100</f>
        <v>0</v>
      </c>
      <c r="DN5" s="16">
        <f>('Weights Quality'!DN5/'Weights Quality'!$DS$4)*100</f>
        <v>0</v>
      </c>
      <c r="DO5" s="16">
        <f>('Weights Quality'!DO5/'Weights Quality'!$DS$4)*100</f>
        <v>0</v>
      </c>
      <c r="DP5" s="16">
        <f>('Weights Quality'!DP5/'Weights Quality'!$DS$4)*100</f>
        <v>0</v>
      </c>
      <c r="DQ5" s="16">
        <f>('Weights Quality'!DQ5/'Weights Quality'!$DS$4)*100</f>
        <v>0</v>
      </c>
      <c r="DR5" s="16">
        <f>('Weights Quality'!DR5/'Weights Quality'!$DS$4)*100</f>
        <v>0</v>
      </c>
      <c r="DS5" s="16">
        <v>11</v>
      </c>
    </row>
    <row r="6" spans="1:123" x14ac:dyDescent="0.55000000000000004">
      <c r="A6" s="16" t="s">
        <v>9</v>
      </c>
      <c r="B6" s="16">
        <f>('Weights Quality'!B6/'Weights Quality'!$DS$4)*100</f>
        <v>0</v>
      </c>
      <c r="C6" s="16">
        <f>('Weights Quality'!C6/'Weights Quality'!$DS$4)*100</f>
        <v>0</v>
      </c>
      <c r="D6" s="16">
        <f>('Weights Quality'!D6/'Weights Quality'!$DS$4)*100</f>
        <v>0</v>
      </c>
      <c r="E6" s="16">
        <f>('Weights Quality'!E6/'Weights Quality'!$DS$4)*100</f>
        <v>0</v>
      </c>
      <c r="F6" s="16">
        <f>('Weights Quality'!F6/'Weights Quality'!$DS$4)*100</f>
        <v>0</v>
      </c>
      <c r="G6" s="16">
        <f>('Weights Quality'!G6/'Weights Quality'!$DS$4)*100</f>
        <v>0</v>
      </c>
      <c r="H6" s="16">
        <f>('Weights Quality'!H6/'Weights Quality'!$DS$4)*100</f>
        <v>0</v>
      </c>
      <c r="I6" s="16">
        <f>('Weights Quality'!I6/'Weights Quality'!$DS$4)*100</f>
        <v>0</v>
      </c>
      <c r="J6" s="16">
        <f>('Weights Quality'!J6/'Weights Quality'!$DS$4)*100</f>
        <v>50</v>
      </c>
      <c r="K6" s="16">
        <f>('Weights Quality'!K6/'Weights Quality'!$DS$4)*100</f>
        <v>0</v>
      </c>
      <c r="L6" s="16">
        <f>('Weights Quality'!L6/'Weights Quality'!$DS$4)*100</f>
        <v>0</v>
      </c>
      <c r="M6" s="16">
        <f>('Weights Quality'!M6/'Weights Quality'!$DS$4)*100</f>
        <v>0</v>
      </c>
      <c r="N6" s="16">
        <f>('Weights Quality'!N6/'Weights Quality'!$DS$4)*100</f>
        <v>0</v>
      </c>
      <c r="O6" s="16">
        <f>('Weights Quality'!O6/'Weights Quality'!$DS$4)*100</f>
        <v>0</v>
      </c>
      <c r="P6" s="16">
        <f>('Weights Quality'!P6/'Weights Quality'!$DS$4)*100</f>
        <v>0</v>
      </c>
      <c r="Q6" s="16">
        <f>('Weights Quality'!Q6/'Weights Quality'!$DS$4)*100</f>
        <v>0</v>
      </c>
      <c r="R6" s="16">
        <f>('Weights Quality'!R6/'Weights Quality'!$DS$4)*100</f>
        <v>0</v>
      </c>
      <c r="S6" s="16">
        <f>('Weights Quality'!S6/'Weights Quality'!$DS$4)*100</f>
        <v>0</v>
      </c>
      <c r="T6" s="16">
        <f>('Weights Quality'!T6/'Weights Quality'!$DS$4)*100</f>
        <v>100</v>
      </c>
      <c r="U6" s="16">
        <f>('Weights Quality'!U6/'Weights Quality'!$DS$4)*100</f>
        <v>0</v>
      </c>
      <c r="V6" s="16">
        <f>('Weights Quality'!V6/'Weights Quality'!$DS$4)*100</f>
        <v>0</v>
      </c>
      <c r="W6" s="16">
        <f>('Weights Quality'!W6/'Weights Quality'!$DS$4)*100</f>
        <v>0</v>
      </c>
      <c r="X6" s="16">
        <f>('Weights Quality'!X6/'Weights Quality'!$DS$4)*100</f>
        <v>0</v>
      </c>
      <c r="Y6" s="16">
        <f>('Weights Quality'!Y6/'Weights Quality'!$DS$4)*100</f>
        <v>0</v>
      </c>
      <c r="Z6" s="16">
        <f>('Weights Quality'!Z6/'Weights Quality'!$DS$4)*100</f>
        <v>0</v>
      </c>
      <c r="AA6" s="16">
        <f>('Weights Quality'!AA6/'Weights Quality'!$DS$4)*100</f>
        <v>0</v>
      </c>
      <c r="AB6" s="16">
        <f>('Weights Quality'!AB6/'Weights Quality'!$DS$4)*100</f>
        <v>0</v>
      </c>
      <c r="AC6" s="16">
        <f>('Weights Quality'!AC6/'Weights Quality'!$DS$4)*100</f>
        <v>0</v>
      </c>
      <c r="AD6" s="16">
        <f>('Weights Quality'!AD6/'Weights Quality'!$DS$4)*100</f>
        <v>0</v>
      </c>
      <c r="AE6" s="16">
        <f>('Weights Quality'!AE6/'Weights Quality'!$DS$4)*100</f>
        <v>0</v>
      </c>
      <c r="AF6" s="16">
        <f>('Weights Quality'!AF6/'Weights Quality'!$DS$4)*100</f>
        <v>0</v>
      </c>
      <c r="AG6" s="16">
        <f>('Weights Quality'!AG6/'Weights Quality'!$DS$4)*100</f>
        <v>0</v>
      </c>
      <c r="AH6" s="16">
        <f>('Weights Quality'!AH6/'Weights Quality'!$DS$4)*100</f>
        <v>0</v>
      </c>
      <c r="AI6" s="16">
        <f>('Weights Quality'!AI6/'Weights Quality'!$DS$4)*100</f>
        <v>0</v>
      </c>
      <c r="AJ6" s="16">
        <f>('Weights Quality'!AJ6/'Weights Quality'!$DS$4)*100</f>
        <v>0</v>
      </c>
      <c r="AK6" s="16">
        <f>('Weights Quality'!AK6/'Weights Quality'!$DS$4)*100</f>
        <v>0</v>
      </c>
      <c r="AL6" s="16">
        <f>('Weights Quality'!AL6/'Weights Quality'!$DS$4)*100</f>
        <v>0</v>
      </c>
      <c r="AM6" s="16">
        <f>('Weights Quality'!AM6/'Weights Quality'!$DS$4)*100</f>
        <v>0</v>
      </c>
      <c r="AN6" s="16">
        <f>('Weights Quality'!AN6/'Weights Quality'!$DS$4)*100</f>
        <v>0</v>
      </c>
      <c r="AO6" s="16">
        <f>('Weights Quality'!AO6/'Weights Quality'!$DS$4)*100</f>
        <v>0</v>
      </c>
      <c r="AP6" s="16">
        <f>('Weights Quality'!AP6/'Weights Quality'!$DS$4)*100</f>
        <v>0</v>
      </c>
      <c r="AQ6" s="16">
        <f>('Weights Quality'!AQ6/'Weights Quality'!$DS$4)*100</f>
        <v>50</v>
      </c>
      <c r="AR6" s="16">
        <f>('Weights Quality'!AR6/'Weights Quality'!$DS$4)*100</f>
        <v>0</v>
      </c>
      <c r="AS6" s="16">
        <f>('Weights Quality'!AS6/'Weights Quality'!$DS$4)*100</f>
        <v>0</v>
      </c>
      <c r="AT6" s="16">
        <f>('Weights Quality'!AT6/'Weights Quality'!$DS$4)*100</f>
        <v>0</v>
      </c>
      <c r="AU6" s="16">
        <f>('Weights Quality'!AU6/'Weights Quality'!$DS$4)*100</f>
        <v>0</v>
      </c>
      <c r="AV6" s="16">
        <f>('Weights Quality'!AV6/'Weights Quality'!$DS$4)*100</f>
        <v>0</v>
      </c>
      <c r="AW6" s="16">
        <f>('Weights Quality'!AW6/'Weights Quality'!$DS$4)*100</f>
        <v>0</v>
      </c>
      <c r="AX6" s="16">
        <f>('Weights Quality'!AX6/'Weights Quality'!$DS$4)*100</f>
        <v>0</v>
      </c>
      <c r="AY6" s="16">
        <f>('Weights Quality'!AY6/'Weights Quality'!$DS$4)*100</f>
        <v>0</v>
      </c>
      <c r="AZ6" s="16">
        <f>('Weights Quality'!AZ6/'Weights Quality'!$DS$4)*100</f>
        <v>0</v>
      </c>
      <c r="BA6" s="16">
        <f>('Weights Quality'!BA6/'Weights Quality'!$DS$4)*100</f>
        <v>0</v>
      </c>
      <c r="BB6" s="16">
        <f>('Weights Quality'!BB6/'Weights Quality'!$DS$4)*100</f>
        <v>50</v>
      </c>
      <c r="BC6" s="16">
        <f>('Weights Quality'!BC6/'Weights Quality'!$DS$4)*100</f>
        <v>0</v>
      </c>
      <c r="BD6" s="16">
        <f>('Weights Quality'!BD6/'Weights Quality'!$DS$4)*100</f>
        <v>0</v>
      </c>
      <c r="BE6" s="16">
        <f>('Weights Quality'!BE6/'Weights Quality'!$DS$4)*100</f>
        <v>0</v>
      </c>
      <c r="BF6" s="16">
        <f>('Weights Quality'!BF6/'Weights Quality'!$DS$4)*100</f>
        <v>0</v>
      </c>
      <c r="BG6" s="16">
        <f>('Weights Quality'!BG6/'Weights Quality'!$DS$4)*100</f>
        <v>0</v>
      </c>
      <c r="BH6" s="16">
        <f>('Weights Quality'!BH6/'Weights Quality'!$DS$4)*100</f>
        <v>0</v>
      </c>
      <c r="BI6" s="16">
        <f>('Weights Quality'!BI6/'Weights Quality'!$DS$4)*100</f>
        <v>0</v>
      </c>
      <c r="BJ6" s="16">
        <f>('Weights Quality'!BJ6/'Weights Quality'!$DS$4)*100</f>
        <v>0</v>
      </c>
      <c r="BK6" s="16">
        <f>('Weights Quality'!BK6/'Weights Quality'!$DS$4)*100</f>
        <v>0</v>
      </c>
      <c r="BL6" s="16">
        <f>('Weights Quality'!BL6/'Weights Quality'!$DS$4)*100</f>
        <v>0</v>
      </c>
      <c r="BM6" s="16">
        <f>('Weights Quality'!BM6/'Weights Quality'!$DS$4)*100</f>
        <v>0</v>
      </c>
      <c r="BN6" s="16">
        <f>('Weights Quality'!BN6/'Weights Quality'!$DS$4)*100</f>
        <v>0</v>
      </c>
      <c r="BO6" s="16">
        <f>('Weights Quality'!BO6/'Weights Quality'!$DS$4)*100</f>
        <v>0</v>
      </c>
      <c r="BP6" s="16">
        <f>('Weights Quality'!BP6/'Weights Quality'!$DS$4)*100</f>
        <v>0</v>
      </c>
      <c r="BQ6" s="16">
        <f>('Weights Quality'!BQ6/'Weights Quality'!$DS$4)*100</f>
        <v>0</v>
      </c>
      <c r="BR6" s="16">
        <f>('Weights Quality'!BR6/'Weights Quality'!$DS$4)*100</f>
        <v>0</v>
      </c>
      <c r="BS6" s="16">
        <f>('Weights Quality'!BS6/'Weights Quality'!$DS$4)*100</f>
        <v>0</v>
      </c>
      <c r="BT6" s="16">
        <f>('Weights Quality'!BT6/'Weights Quality'!$DS$4)*100</f>
        <v>0</v>
      </c>
      <c r="BU6" s="16">
        <f>('Weights Quality'!BU6/'Weights Quality'!$DS$4)*100</f>
        <v>0</v>
      </c>
      <c r="BV6" s="16">
        <f>('Weights Quality'!BV6/'Weights Quality'!$DS$4)*100</f>
        <v>0</v>
      </c>
      <c r="BW6" s="16">
        <f>('Weights Quality'!BW6/'Weights Quality'!$DS$4)*100</f>
        <v>0</v>
      </c>
      <c r="BX6" s="16">
        <f>('Weights Quality'!BX6/'Weights Quality'!$DS$4)*100</f>
        <v>0</v>
      </c>
      <c r="BY6" s="16">
        <f>('Weights Quality'!BY6/'Weights Quality'!$DS$4)*100</f>
        <v>0</v>
      </c>
      <c r="BZ6" s="16">
        <f>('Weights Quality'!BZ6/'Weights Quality'!$DS$4)*100</f>
        <v>0</v>
      </c>
      <c r="CA6" s="16">
        <f>('Weights Quality'!CA6/'Weights Quality'!$DS$4)*100</f>
        <v>0</v>
      </c>
      <c r="CB6" s="16">
        <f>('Weights Quality'!CB6/'Weights Quality'!$DS$4)*100</f>
        <v>0</v>
      </c>
      <c r="CC6" s="16">
        <f>('Weights Quality'!CC6/'Weights Quality'!$DS$4)*100</f>
        <v>0</v>
      </c>
      <c r="CD6" s="16">
        <f>('Weights Quality'!CD6/'Weights Quality'!$DS$4)*100</f>
        <v>0</v>
      </c>
      <c r="CE6" s="16">
        <f>('Weights Quality'!CE6/'Weights Quality'!$DS$4)*100</f>
        <v>0</v>
      </c>
      <c r="CF6" s="16">
        <f>('Weights Quality'!CF6/'Weights Quality'!$DS$4)*100</f>
        <v>0</v>
      </c>
      <c r="CG6" s="16">
        <f>('Weights Quality'!CG6/'Weights Quality'!$DS$4)*100</f>
        <v>0</v>
      </c>
      <c r="CH6" s="16">
        <f>('Weights Quality'!CH6/'Weights Quality'!$DS$4)*100</f>
        <v>0</v>
      </c>
      <c r="CI6" s="16">
        <f>('Weights Quality'!CI6/'Weights Quality'!$DS$4)*100</f>
        <v>0</v>
      </c>
      <c r="CJ6" s="16">
        <f>('Weights Quality'!CJ6/'Weights Quality'!$DS$4)*100</f>
        <v>0</v>
      </c>
      <c r="CK6" s="16">
        <f>('Weights Quality'!CK6/'Weights Quality'!$DS$4)*100</f>
        <v>0</v>
      </c>
      <c r="CL6" s="16">
        <f>('Weights Quality'!CL6/'Weights Quality'!$DS$4)*100</f>
        <v>0</v>
      </c>
      <c r="CM6" s="16">
        <f>('Weights Quality'!CM6/'Weights Quality'!$DS$4)*100</f>
        <v>0</v>
      </c>
      <c r="CN6" s="16">
        <f>('Weights Quality'!CN6/'Weights Quality'!$DS$4)*100</f>
        <v>0</v>
      </c>
      <c r="CO6" s="16">
        <f>('Weights Quality'!CO6/'Weights Quality'!$DS$4)*100</f>
        <v>0</v>
      </c>
      <c r="CP6" s="16">
        <f>('Weights Quality'!CP6/'Weights Quality'!$DS$4)*100</f>
        <v>0</v>
      </c>
      <c r="CQ6" s="16">
        <f>('Weights Quality'!CQ6/'Weights Quality'!$DS$4)*100</f>
        <v>0</v>
      </c>
      <c r="CR6" s="16">
        <f>('Weights Quality'!CR6/'Weights Quality'!$DS$4)*100</f>
        <v>0</v>
      </c>
      <c r="CS6" s="16">
        <f>('Weights Quality'!CS6/'Weights Quality'!$DS$4)*100</f>
        <v>0</v>
      </c>
      <c r="CT6" s="16">
        <f>('Weights Quality'!CT6/'Weights Quality'!$DS$4)*100</f>
        <v>0</v>
      </c>
      <c r="CU6" s="16">
        <f>('Weights Quality'!CU6/'Weights Quality'!$DS$4)*100</f>
        <v>0</v>
      </c>
      <c r="CV6" s="16">
        <f>('Weights Quality'!CV6/'Weights Quality'!$DS$4)*100</f>
        <v>0</v>
      </c>
      <c r="CW6" s="16">
        <f>('Weights Quality'!CW6/'Weights Quality'!$DS$4)*100</f>
        <v>0</v>
      </c>
      <c r="CX6" s="16">
        <f>('Weights Quality'!CX6/'Weights Quality'!$DS$4)*100</f>
        <v>0</v>
      </c>
      <c r="CY6" s="16">
        <f>('Weights Quality'!CY6/'Weights Quality'!$DS$4)*100</f>
        <v>0</v>
      </c>
      <c r="CZ6" s="16">
        <f>('Weights Quality'!CZ6/'Weights Quality'!$DS$4)*100</f>
        <v>0</v>
      </c>
      <c r="DA6" s="16">
        <f>('Weights Quality'!DA6/'Weights Quality'!$DS$4)*100</f>
        <v>0</v>
      </c>
      <c r="DB6" s="16">
        <f>('Weights Quality'!DB6/'Weights Quality'!$DS$4)*100</f>
        <v>0</v>
      </c>
      <c r="DC6" s="16">
        <f>('Weights Quality'!DC6/'Weights Quality'!$DS$4)*100</f>
        <v>0</v>
      </c>
      <c r="DD6" s="16">
        <f>('Weights Quality'!DD6/'Weights Quality'!$DS$4)*100</f>
        <v>0</v>
      </c>
      <c r="DE6" s="16">
        <f>('Weights Quality'!DE6/'Weights Quality'!$DS$4)*100</f>
        <v>0</v>
      </c>
      <c r="DF6" s="16">
        <f>('Weights Quality'!DF6/'Weights Quality'!$DS$4)*100</f>
        <v>0</v>
      </c>
      <c r="DG6" s="16">
        <f>('Weights Quality'!DG6/'Weights Quality'!$DS$4)*100</f>
        <v>0</v>
      </c>
      <c r="DH6" s="16">
        <f>('Weights Quality'!DH6/'Weights Quality'!$DS$4)*100</f>
        <v>0</v>
      </c>
      <c r="DI6" s="16">
        <f>('Weights Quality'!DI6/'Weights Quality'!$DS$4)*100</f>
        <v>0</v>
      </c>
      <c r="DJ6" s="16">
        <f>('Weights Quality'!DJ6/'Weights Quality'!$DS$4)*100</f>
        <v>0</v>
      </c>
      <c r="DK6" s="16">
        <f>('Weights Quality'!DK6/'Weights Quality'!$DS$4)*100</f>
        <v>0</v>
      </c>
      <c r="DL6" s="16">
        <f>('Weights Quality'!DL6/'Weights Quality'!$DS$4)*100</f>
        <v>0</v>
      </c>
      <c r="DM6" s="16">
        <f>('Weights Quality'!DM6/'Weights Quality'!$DS$4)*100</f>
        <v>0</v>
      </c>
      <c r="DN6" s="16">
        <f>('Weights Quality'!DN6/'Weights Quality'!$DS$4)*100</f>
        <v>0</v>
      </c>
      <c r="DO6" s="16">
        <f>('Weights Quality'!DO6/'Weights Quality'!$DS$4)*100</f>
        <v>0</v>
      </c>
      <c r="DP6" s="16">
        <f>('Weights Quality'!DP6/'Weights Quality'!$DS$4)*100</f>
        <v>0</v>
      </c>
      <c r="DQ6" s="16">
        <f>('Weights Quality'!DQ6/'Weights Quality'!$DS$4)*100</f>
        <v>0</v>
      </c>
      <c r="DR6" s="16">
        <f>('Weights Quality'!DR6/'Weights Quality'!$DS$4)*100</f>
        <v>0</v>
      </c>
      <c r="DS6" s="16">
        <v>5</v>
      </c>
    </row>
    <row r="7" spans="1:123" x14ac:dyDescent="0.55000000000000004">
      <c r="A7" s="16" t="s">
        <v>10</v>
      </c>
      <c r="B7" s="16">
        <f>('Weights Quality'!B7/'Weights Quality'!$DS$4)*100</f>
        <v>0</v>
      </c>
      <c r="C7" s="16">
        <f>('Weights Quality'!C7/'Weights Quality'!$DS$4)*100</f>
        <v>0</v>
      </c>
      <c r="D7" s="16">
        <f>('Weights Quality'!D7/'Weights Quality'!$DS$4)*100</f>
        <v>0</v>
      </c>
      <c r="E7" s="16">
        <f>('Weights Quality'!E7/'Weights Quality'!$DS$4)*100</f>
        <v>0</v>
      </c>
      <c r="F7" s="16">
        <f>('Weights Quality'!F7/'Weights Quality'!$DS$4)*100</f>
        <v>0</v>
      </c>
      <c r="G7" s="16">
        <f>('Weights Quality'!G7/'Weights Quality'!$DS$4)*100</f>
        <v>0</v>
      </c>
      <c r="H7" s="16">
        <f>('Weights Quality'!H7/'Weights Quality'!$DS$4)*100</f>
        <v>0</v>
      </c>
      <c r="I7" s="16">
        <f>('Weights Quality'!I7/'Weights Quality'!$DS$4)*100</f>
        <v>50</v>
      </c>
      <c r="J7" s="16">
        <f>('Weights Quality'!J7/'Weights Quality'!$DS$4)*100</f>
        <v>0</v>
      </c>
      <c r="K7" s="16">
        <f>('Weights Quality'!K7/'Weights Quality'!$DS$4)*100</f>
        <v>0</v>
      </c>
      <c r="L7" s="16">
        <f>('Weights Quality'!L7/'Weights Quality'!$DS$4)*100</f>
        <v>0</v>
      </c>
      <c r="M7" s="16">
        <f>('Weights Quality'!M7/'Weights Quality'!$DS$4)*100</f>
        <v>0</v>
      </c>
      <c r="N7" s="16">
        <f>('Weights Quality'!N7/'Weights Quality'!$DS$4)*100</f>
        <v>0</v>
      </c>
      <c r="O7" s="16">
        <f>('Weights Quality'!O7/'Weights Quality'!$DS$4)*100</f>
        <v>50</v>
      </c>
      <c r="P7" s="16">
        <f>('Weights Quality'!P7/'Weights Quality'!$DS$4)*100</f>
        <v>0</v>
      </c>
      <c r="Q7" s="16">
        <f>('Weights Quality'!Q7/'Weights Quality'!$DS$4)*100</f>
        <v>50</v>
      </c>
      <c r="R7" s="16">
        <f>('Weights Quality'!R7/'Weights Quality'!$DS$4)*100</f>
        <v>0</v>
      </c>
      <c r="S7" s="16">
        <f>('Weights Quality'!S7/'Weights Quality'!$DS$4)*100</f>
        <v>0</v>
      </c>
      <c r="T7" s="16">
        <f>('Weights Quality'!T7/'Weights Quality'!$DS$4)*100</f>
        <v>0</v>
      </c>
      <c r="U7" s="16">
        <f>('Weights Quality'!U7/'Weights Quality'!$DS$4)*100</f>
        <v>50</v>
      </c>
      <c r="V7" s="16">
        <f>('Weights Quality'!V7/'Weights Quality'!$DS$4)*100</f>
        <v>50</v>
      </c>
      <c r="W7" s="16">
        <f>('Weights Quality'!W7/'Weights Quality'!$DS$4)*100</f>
        <v>50</v>
      </c>
      <c r="X7" s="16">
        <f>('Weights Quality'!X7/'Weights Quality'!$DS$4)*100</f>
        <v>0</v>
      </c>
      <c r="Y7" s="16">
        <f>('Weights Quality'!Y7/'Weights Quality'!$DS$4)*100</f>
        <v>0</v>
      </c>
      <c r="Z7" s="16">
        <f>('Weights Quality'!Z7/'Weights Quality'!$DS$4)*100</f>
        <v>50</v>
      </c>
      <c r="AA7" s="16">
        <f>('Weights Quality'!AA7/'Weights Quality'!$DS$4)*100</f>
        <v>0</v>
      </c>
      <c r="AB7" s="16">
        <f>('Weights Quality'!AB7/'Weights Quality'!$DS$4)*100</f>
        <v>0</v>
      </c>
      <c r="AC7" s="16">
        <f>('Weights Quality'!AC7/'Weights Quality'!$DS$4)*100</f>
        <v>50</v>
      </c>
      <c r="AD7" s="16">
        <f>('Weights Quality'!AD7/'Weights Quality'!$DS$4)*100</f>
        <v>0</v>
      </c>
      <c r="AE7" s="16">
        <f>('Weights Quality'!AE7/'Weights Quality'!$DS$4)*100</f>
        <v>0</v>
      </c>
      <c r="AF7" s="16">
        <f>('Weights Quality'!AF7/'Weights Quality'!$DS$4)*100</f>
        <v>0</v>
      </c>
      <c r="AG7" s="16">
        <f>('Weights Quality'!AG7/'Weights Quality'!$DS$4)*100</f>
        <v>0</v>
      </c>
      <c r="AH7" s="16">
        <f>('Weights Quality'!AH7/'Weights Quality'!$DS$4)*100</f>
        <v>0</v>
      </c>
      <c r="AI7" s="16">
        <f>('Weights Quality'!AI7/'Weights Quality'!$DS$4)*100</f>
        <v>0</v>
      </c>
      <c r="AJ7" s="16">
        <f>('Weights Quality'!AJ7/'Weights Quality'!$DS$4)*100</f>
        <v>0</v>
      </c>
      <c r="AK7" s="16">
        <f>('Weights Quality'!AK7/'Weights Quality'!$DS$4)*100</f>
        <v>50</v>
      </c>
      <c r="AL7" s="16">
        <f>('Weights Quality'!AL7/'Weights Quality'!$DS$4)*100</f>
        <v>0</v>
      </c>
      <c r="AM7" s="16">
        <f>('Weights Quality'!AM7/'Weights Quality'!$DS$4)*100</f>
        <v>0</v>
      </c>
      <c r="AN7" s="16">
        <f>('Weights Quality'!AN7/'Weights Quality'!$DS$4)*100</f>
        <v>0</v>
      </c>
      <c r="AO7" s="16">
        <f>('Weights Quality'!AO7/'Weights Quality'!$DS$4)*100</f>
        <v>50</v>
      </c>
      <c r="AP7" s="16">
        <f>('Weights Quality'!AP7/'Weights Quality'!$DS$4)*100</f>
        <v>0</v>
      </c>
      <c r="AQ7" s="16">
        <f>('Weights Quality'!AQ7/'Weights Quality'!$DS$4)*100</f>
        <v>0</v>
      </c>
      <c r="AR7" s="16">
        <f>('Weights Quality'!AR7/'Weights Quality'!$DS$4)*100</f>
        <v>0</v>
      </c>
      <c r="AS7" s="16">
        <f>('Weights Quality'!AS7/'Weights Quality'!$DS$4)*100</f>
        <v>0</v>
      </c>
      <c r="AT7" s="16">
        <f>('Weights Quality'!AT7/'Weights Quality'!$DS$4)*100</f>
        <v>0</v>
      </c>
      <c r="AU7" s="16">
        <f>('Weights Quality'!AU7/'Weights Quality'!$DS$4)*100</f>
        <v>0</v>
      </c>
      <c r="AV7" s="16">
        <f>('Weights Quality'!AV7/'Weights Quality'!$DS$4)*100</f>
        <v>0</v>
      </c>
      <c r="AW7" s="16">
        <f>('Weights Quality'!AW7/'Weights Quality'!$DS$4)*100</f>
        <v>50</v>
      </c>
      <c r="AX7" s="16">
        <f>('Weights Quality'!AX7/'Weights Quality'!$DS$4)*100</f>
        <v>0</v>
      </c>
      <c r="AY7" s="16">
        <f>('Weights Quality'!AY7/'Weights Quality'!$DS$4)*100</f>
        <v>50</v>
      </c>
      <c r="AZ7" s="16">
        <f>('Weights Quality'!AZ7/'Weights Quality'!$DS$4)*100</f>
        <v>0</v>
      </c>
      <c r="BA7" s="16">
        <f>('Weights Quality'!BA7/'Weights Quality'!$DS$4)*100</f>
        <v>0</v>
      </c>
      <c r="BB7" s="16">
        <f>('Weights Quality'!BB7/'Weights Quality'!$DS$4)*100</f>
        <v>0</v>
      </c>
      <c r="BC7" s="16">
        <f>('Weights Quality'!BC7/'Weights Quality'!$DS$4)*100</f>
        <v>0</v>
      </c>
      <c r="BD7" s="16">
        <f>('Weights Quality'!BD7/'Weights Quality'!$DS$4)*100</f>
        <v>0</v>
      </c>
      <c r="BE7" s="16">
        <f>('Weights Quality'!BE7/'Weights Quality'!$DS$4)*100</f>
        <v>0</v>
      </c>
      <c r="BF7" s="16">
        <f>('Weights Quality'!BF7/'Weights Quality'!$DS$4)*100</f>
        <v>0</v>
      </c>
      <c r="BG7" s="16">
        <f>('Weights Quality'!BG7/'Weights Quality'!$DS$4)*100</f>
        <v>0</v>
      </c>
      <c r="BH7" s="16">
        <f>('Weights Quality'!BH7/'Weights Quality'!$DS$4)*100</f>
        <v>0</v>
      </c>
      <c r="BI7" s="16">
        <f>('Weights Quality'!BI7/'Weights Quality'!$DS$4)*100</f>
        <v>0</v>
      </c>
      <c r="BJ7" s="16">
        <f>('Weights Quality'!BJ7/'Weights Quality'!$DS$4)*100</f>
        <v>100</v>
      </c>
      <c r="BK7" s="16">
        <f>('Weights Quality'!BK7/'Weights Quality'!$DS$4)*100</f>
        <v>0</v>
      </c>
      <c r="BL7" s="16">
        <f>('Weights Quality'!BL7/'Weights Quality'!$DS$4)*100</f>
        <v>0</v>
      </c>
      <c r="BM7" s="16">
        <f>('Weights Quality'!BM7/'Weights Quality'!$DS$4)*100</f>
        <v>0</v>
      </c>
      <c r="BN7" s="16">
        <f>('Weights Quality'!BN7/'Weights Quality'!$DS$4)*100</f>
        <v>0</v>
      </c>
      <c r="BO7" s="16">
        <f>('Weights Quality'!BO7/'Weights Quality'!$DS$4)*100</f>
        <v>0</v>
      </c>
      <c r="BP7" s="16">
        <f>('Weights Quality'!BP7/'Weights Quality'!$DS$4)*100</f>
        <v>0</v>
      </c>
      <c r="BQ7" s="16">
        <f>('Weights Quality'!BQ7/'Weights Quality'!$DS$4)*100</f>
        <v>0</v>
      </c>
      <c r="BR7" s="16">
        <f>('Weights Quality'!BR7/'Weights Quality'!$DS$4)*100</f>
        <v>0</v>
      </c>
      <c r="BS7" s="16">
        <f>('Weights Quality'!BS7/'Weights Quality'!$DS$4)*100</f>
        <v>0</v>
      </c>
      <c r="BT7" s="16">
        <f>('Weights Quality'!BT7/'Weights Quality'!$DS$4)*100</f>
        <v>0</v>
      </c>
      <c r="BU7" s="16">
        <f>('Weights Quality'!BU7/'Weights Quality'!$DS$4)*100</f>
        <v>0</v>
      </c>
      <c r="BV7" s="16">
        <f>('Weights Quality'!BV7/'Weights Quality'!$DS$4)*100</f>
        <v>0</v>
      </c>
      <c r="BW7" s="16">
        <f>('Weights Quality'!BW7/'Weights Quality'!$DS$4)*100</f>
        <v>0</v>
      </c>
      <c r="BX7" s="16">
        <f>('Weights Quality'!BX7/'Weights Quality'!$DS$4)*100</f>
        <v>0</v>
      </c>
      <c r="BY7" s="16">
        <f>('Weights Quality'!BY7/'Weights Quality'!$DS$4)*100</f>
        <v>0</v>
      </c>
      <c r="BZ7" s="16">
        <f>('Weights Quality'!BZ7/'Weights Quality'!$DS$4)*100</f>
        <v>0</v>
      </c>
      <c r="CA7" s="16">
        <f>('Weights Quality'!CA7/'Weights Quality'!$DS$4)*100</f>
        <v>0</v>
      </c>
      <c r="CB7" s="16">
        <f>('Weights Quality'!CB7/'Weights Quality'!$DS$4)*100</f>
        <v>0</v>
      </c>
      <c r="CC7" s="16">
        <f>('Weights Quality'!CC7/'Weights Quality'!$DS$4)*100</f>
        <v>50</v>
      </c>
      <c r="CD7" s="16">
        <f>('Weights Quality'!CD7/'Weights Quality'!$DS$4)*100</f>
        <v>0</v>
      </c>
      <c r="CE7" s="16">
        <f>('Weights Quality'!CE7/'Weights Quality'!$DS$4)*100</f>
        <v>50</v>
      </c>
      <c r="CF7" s="16">
        <f>('Weights Quality'!CF7/'Weights Quality'!$DS$4)*100</f>
        <v>0</v>
      </c>
      <c r="CG7" s="16">
        <f>('Weights Quality'!CG7/'Weights Quality'!$DS$4)*100</f>
        <v>0</v>
      </c>
      <c r="CH7" s="16">
        <f>('Weights Quality'!CH7/'Weights Quality'!$DS$4)*100</f>
        <v>0</v>
      </c>
      <c r="CI7" s="16">
        <f>('Weights Quality'!CI7/'Weights Quality'!$DS$4)*100</f>
        <v>0</v>
      </c>
      <c r="CJ7" s="16">
        <f>('Weights Quality'!CJ7/'Weights Quality'!$DS$4)*100</f>
        <v>0</v>
      </c>
      <c r="CK7" s="16">
        <f>('Weights Quality'!CK7/'Weights Quality'!$DS$4)*100</f>
        <v>0</v>
      </c>
      <c r="CL7" s="16">
        <f>('Weights Quality'!CL7/'Weights Quality'!$DS$4)*100</f>
        <v>0</v>
      </c>
      <c r="CM7" s="16">
        <f>('Weights Quality'!CM7/'Weights Quality'!$DS$4)*100</f>
        <v>0</v>
      </c>
      <c r="CN7" s="16">
        <f>('Weights Quality'!CN7/'Weights Quality'!$DS$4)*100</f>
        <v>0</v>
      </c>
      <c r="CO7" s="16">
        <f>('Weights Quality'!CO7/'Weights Quality'!$DS$4)*100</f>
        <v>0</v>
      </c>
      <c r="CP7" s="16">
        <f>('Weights Quality'!CP7/'Weights Quality'!$DS$4)*100</f>
        <v>0</v>
      </c>
      <c r="CQ7" s="16">
        <f>('Weights Quality'!CQ7/'Weights Quality'!$DS$4)*100</f>
        <v>0</v>
      </c>
      <c r="CR7" s="16">
        <f>('Weights Quality'!CR7/'Weights Quality'!$DS$4)*100</f>
        <v>0</v>
      </c>
      <c r="CS7" s="16">
        <f>('Weights Quality'!CS7/'Weights Quality'!$DS$4)*100</f>
        <v>0</v>
      </c>
      <c r="CT7" s="16">
        <f>('Weights Quality'!CT7/'Weights Quality'!$DS$4)*100</f>
        <v>0</v>
      </c>
      <c r="CU7" s="16">
        <f>('Weights Quality'!CU7/'Weights Quality'!$DS$4)*100</f>
        <v>0</v>
      </c>
      <c r="CV7" s="16">
        <f>('Weights Quality'!CV7/'Weights Quality'!$DS$4)*100</f>
        <v>0</v>
      </c>
      <c r="CW7" s="16">
        <f>('Weights Quality'!CW7/'Weights Quality'!$DS$4)*100</f>
        <v>50</v>
      </c>
      <c r="CX7" s="16">
        <f>('Weights Quality'!CX7/'Weights Quality'!$DS$4)*100</f>
        <v>0</v>
      </c>
      <c r="CY7" s="16">
        <f>('Weights Quality'!CY7/'Weights Quality'!$DS$4)*100</f>
        <v>0</v>
      </c>
      <c r="CZ7" s="16">
        <f>('Weights Quality'!CZ7/'Weights Quality'!$DS$4)*100</f>
        <v>0</v>
      </c>
      <c r="DA7" s="16">
        <f>('Weights Quality'!DA7/'Weights Quality'!$DS$4)*100</f>
        <v>0</v>
      </c>
      <c r="DB7" s="16">
        <f>('Weights Quality'!DB7/'Weights Quality'!$DS$4)*100</f>
        <v>0</v>
      </c>
      <c r="DC7" s="16">
        <f>('Weights Quality'!DC7/'Weights Quality'!$DS$4)*100</f>
        <v>0</v>
      </c>
      <c r="DD7" s="16">
        <f>('Weights Quality'!DD7/'Weights Quality'!$DS$4)*100</f>
        <v>50</v>
      </c>
      <c r="DE7" s="16">
        <f>('Weights Quality'!DE7/'Weights Quality'!$DS$4)*100</f>
        <v>0</v>
      </c>
      <c r="DF7" s="16">
        <f>('Weights Quality'!DF7/'Weights Quality'!$DS$4)*100</f>
        <v>0</v>
      </c>
      <c r="DG7" s="16">
        <f>('Weights Quality'!DG7/'Weights Quality'!$DS$4)*100</f>
        <v>0</v>
      </c>
      <c r="DH7" s="16">
        <f>('Weights Quality'!DH7/'Weights Quality'!$DS$4)*100</f>
        <v>0</v>
      </c>
      <c r="DI7" s="16">
        <f>('Weights Quality'!DI7/'Weights Quality'!$DS$4)*100</f>
        <v>0</v>
      </c>
      <c r="DJ7" s="16">
        <f>('Weights Quality'!DJ7/'Weights Quality'!$DS$4)*100</f>
        <v>0</v>
      </c>
      <c r="DK7" s="16">
        <f>('Weights Quality'!DK7/'Weights Quality'!$DS$4)*100</f>
        <v>0</v>
      </c>
      <c r="DL7" s="16">
        <f>('Weights Quality'!DL7/'Weights Quality'!$DS$4)*100</f>
        <v>0</v>
      </c>
      <c r="DM7" s="16">
        <f>('Weights Quality'!DM7/'Weights Quality'!$DS$4)*100</f>
        <v>0</v>
      </c>
      <c r="DN7" s="16">
        <f>('Weights Quality'!DN7/'Weights Quality'!$DS$4)*100</f>
        <v>0</v>
      </c>
      <c r="DO7" s="16">
        <f>('Weights Quality'!DO7/'Weights Quality'!$DS$4)*100</f>
        <v>0</v>
      </c>
      <c r="DP7" s="16">
        <f>('Weights Quality'!DP7/'Weights Quality'!$DS$4)*100</f>
        <v>0</v>
      </c>
      <c r="DQ7" s="16">
        <f>('Weights Quality'!DQ7/'Weights Quality'!$DS$4)*100</f>
        <v>0</v>
      </c>
      <c r="DR7" s="16">
        <f>('Weights Quality'!DR7/'Weights Quality'!$DS$4)*100</f>
        <v>0</v>
      </c>
      <c r="DS7" s="16">
        <v>18</v>
      </c>
    </row>
    <row r="8" spans="1:123" x14ac:dyDescent="0.55000000000000004">
      <c r="A8" s="16" t="s">
        <v>11</v>
      </c>
      <c r="B8" s="16">
        <f>('Weights Quality'!B8/'Weights Quality'!$DS$4)*100</f>
        <v>0</v>
      </c>
      <c r="C8" s="16">
        <f>('Weights Quality'!C8/'Weights Quality'!$DS$4)*100</f>
        <v>0</v>
      </c>
      <c r="D8" s="16">
        <f>('Weights Quality'!D8/'Weights Quality'!$DS$4)*100</f>
        <v>0</v>
      </c>
      <c r="E8" s="16">
        <f>('Weights Quality'!E8/'Weights Quality'!$DS$4)*100</f>
        <v>50</v>
      </c>
      <c r="F8" s="16">
        <f>('Weights Quality'!F8/'Weights Quality'!$DS$4)*100</f>
        <v>0</v>
      </c>
      <c r="G8" s="16">
        <f>('Weights Quality'!G8/'Weights Quality'!$DS$4)*100</f>
        <v>0</v>
      </c>
      <c r="H8" s="16">
        <f>('Weights Quality'!H8/'Weights Quality'!$DS$4)*100</f>
        <v>0</v>
      </c>
      <c r="I8" s="16">
        <f>('Weights Quality'!I8/'Weights Quality'!$DS$4)*100</f>
        <v>0</v>
      </c>
      <c r="J8" s="16">
        <f>('Weights Quality'!J8/'Weights Quality'!$DS$4)*100</f>
        <v>0</v>
      </c>
      <c r="K8" s="16">
        <f>('Weights Quality'!K8/'Weights Quality'!$DS$4)*100</f>
        <v>0</v>
      </c>
      <c r="L8" s="16">
        <f>('Weights Quality'!L8/'Weights Quality'!$DS$4)*100</f>
        <v>0</v>
      </c>
      <c r="M8" s="16">
        <f>('Weights Quality'!M8/'Weights Quality'!$DS$4)*100</f>
        <v>0</v>
      </c>
      <c r="N8" s="16">
        <f>('Weights Quality'!N8/'Weights Quality'!$DS$4)*100</f>
        <v>0</v>
      </c>
      <c r="O8" s="16">
        <f>('Weights Quality'!O8/'Weights Quality'!$DS$4)*100</f>
        <v>0</v>
      </c>
      <c r="P8" s="16">
        <f>('Weights Quality'!P8/'Weights Quality'!$DS$4)*100</f>
        <v>0</v>
      </c>
      <c r="Q8" s="16">
        <f>('Weights Quality'!Q8/'Weights Quality'!$DS$4)*100</f>
        <v>0</v>
      </c>
      <c r="R8" s="16">
        <f>('Weights Quality'!R8/'Weights Quality'!$DS$4)*100</f>
        <v>0</v>
      </c>
      <c r="S8" s="16">
        <f>('Weights Quality'!S8/'Weights Quality'!$DS$4)*100</f>
        <v>0</v>
      </c>
      <c r="T8" s="16">
        <f>('Weights Quality'!T8/'Weights Quality'!$DS$4)*100</f>
        <v>0</v>
      </c>
      <c r="U8" s="16">
        <f>('Weights Quality'!U8/'Weights Quality'!$DS$4)*100</f>
        <v>0</v>
      </c>
      <c r="V8" s="16">
        <f>('Weights Quality'!V8/'Weights Quality'!$DS$4)*100</f>
        <v>0</v>
      </c>
      <c r="W8" s="16">
        <f>('Weights Quality'!W8/'Weights Quality'!$DS$4)*100</f>
        <v>0</v>
      </c>
      <c r="X8" s="16">
        <f>('Weights Quality'!X8/'Weights Quality'!$DS$4)*100</f>
        <v>0</v>
      </c>
      <c r="Y8" s="16">
        <f>('Weights Quality'!Y8/'Weights Quality'!$DS$4)*100</f>
        <v>0</v>
      </c>
      <c r="Z8" s="16">
        <f>('Weights Quality'!Z8/'Weights Quality'!$DS$4)*100</f>
        <v>0</v>
      </c>
      <c r="AA8" s="16">
        <f>('Weights Quality'!AA8/'Weights Quality'!$DS$4)*100</f>
        <v>0</v>
      </c>
      <c r="AB8" s="16">
        <f>('Weights Quality'!AB8/'Weights Quality'!$DS$4)*100</f>
        <v>50</v>
      </c>
      <c r="AC8" s="16">
        <f>('Weights Quality'!AC8/'Weights Quality'!$DS$4)*100</f>
        <v>0</v>
      </c>
      <c r="AD8" s="16">
        <f>('Weights Quality'!AD8/'Weights Quality'!$DS$4)*100</f>
        <v>0</v>
      </c>
      <c r="AE8" s="16">
        <f>('Weights Quality'!AE8/'Weights Quality'!$DS$4)*100</f>
        <v>0</v>
      </c>
      <c r="AF8" s="16">
        <f>('Weights Quality'!AF8/'Weights Quality'!$DS$4)*100</f>
        <v>0</v>
      </c>
      <c r="AG8" s="16">
        <f>('Weights Quality'!AG8/'Weights Quality'!$DS$4)*100</f>
        <v>0</v>
      </c>
      <c r="AH8" s="16">
        <f>('Weights Quality'!AH8/'Weights Quality'!$DS$4)*100</f>
        <v>0</v>
      </c>
      <c r="AI8" s="16">
        <f>('Weights Quality'!AI8/'Weights Quality'!$DS$4)*100</f>
        <v>0</v>
      </c>
      <c r="AJ8" s="16">
        <f>('Weights Quality'!AJ8/'Weights Quality'!$DS$4)*100</f>
        <v>0</v>
      </c>
      <c r="AK8" s="16">
        <f>('Weights Quality'!AK8/'Weights Quality'!$DS$4)*100</f>
        <v>0</v>
      </c>
      <c r="AL8" s="16">
        <f>('Weights Quality'!AL8/'Weights Quality'!$DS$4)*100</f>
        <v>0</v>
      </c>
      <c r="AM8" s="16">
        <f>('Weights Quality'!AM8/'Weights Quality'!$DS$4)*100</f>
        <v>0</v>
      </c>
      <c r="AN8" s="16">
        <f>('Weights Quality'!AN8/'Weights Quality'!$DS$4)*100</f>
        <v>0</v>
      </c>
      <c r="AO8" s="16">
        <f>('Weights Quality'!AO8/'Weights Quality'!$DS$4)*100</f>
        <v>0</v>
      </c>
      <c r="AP8" s="16">
        <f>('Weights Quality'!AP8/'Weights Quality'!$DS$4)*100</f>
        <v>0</v>
      </c>
      <c r="AQ8" s="16">
        <f>('Weights Quality'!AQ8/'Weights Quality'!$DS$4)*100</f>
        <v>0</v>
      </c>
      <c r="AR8" s="16">
        <f>('Weights Quality'!AR8/'Weights Quality'!$DS$4)*100</f>
        <v>0</v>
      </c>
      <c r="AS8" s="16">
        <f>('Weights Quality'!AS8/'Weights Quality'!$DS$4)*100</f>
        <v>0</v>
      </c>
      <c r="AT8" s="16">
        <f>('Weights Quality'!AT8/'Weights Quality'!$DS$4)*100</f>
        <v>50</v>
      </c>
      <c r="AU8" s="16">
        <f>('Weights Quality'!AU8/'Weights Quality'!$DS$4)*100</f>
        <v>0</v>
      </c>
      <c r="AV8" s="16">
        <f>('Weights Quality'!AV8/'Weights Quality'!$DS$4)*100</f>
        <v>0</v>
      </c>
      <c r="AW8" s="16">
        <f>('Weights Quality'!AW8/'Weights Quality'!$DS$4)*100</f>
        <v>0</v>
      </c>
      <c r="AX8" s="16">
        <f>('Weights Quality'!AX8/'Weights Quality'!$DS$4)*100</f>
        <v>50</v>
      </c>
      <c r="AY8" s="16">
        <f>('Weights Quality'!AY8/'Weights Quality'!$DS$4)*100</f>
        <v>0</v>
      </c>
      <c r="AZ8" s="16">
        <f>('Weights Quality'!AZ8/'Weights Quality'!$DS$4)*100</f>
        <v>0</v>
      </c>
      <c r="BA8" s="16">
        <f>('Weights Quality'!BA8/'Weights Quality'!$DS$4)*100</f>
        <v>0</v>
      </c>
      <c r="BB8" s="16">
        <f>('Weights Quality'!BB8/'Weights Quality'!$DS$4)*100</f>
        <v>0</v>
      </c>
      <c r="BC8" s="16">
        <f>('Weights Quality'!BC8/'Weights Quality'!$DS$4)*100</f>
        <v>0</v>
      </c>
      <c r="BD8" s="16">
        <f>('Weights Quality'!BD8/'Weights Quality'!$DS$4)*100</f>
        <v>0</v>
      </c>
      <c r="BE8" s="16">
        <f>('Weights Quality'!BE8/'Weights Quality'!$DS$4)*100</f>
        <v>0</v>
      </c>
      <c r="BF8" s="16">
        <f>('Weights Quality'!BF8/'Weights Quality'!$DS$4)*100</f>
        <v>0</v>
      </c>
      <c r="BG8" s="16">
        <f>('Weights Quality'!BG8/'Weights Quality'!$DS$4)*100</f>
        <v>0</v>
      </c>
      <c r="BH8" s="16">
        <f>('Weights Quality'!BH8/'Weights Quality'!$DS$4)*100</f>
        <v>0</v>
      </c>
      <c r="BI8" s="16">
        <f>('Weights Quality'!BI8/'Weights Quality'!$DS$4)*100</f>
        <v>0</v>
      </c>
      <c r="BJ8" s="16">
        <f>('Weights Quality'!BJ8/'Weights Quality'!$DS$4)*100</f>
        <v>0</v>
      </c>
      <c r="BK8" s="16">
        <f>('Weights Quality'!BK8/'Weights Quality'!$DS$4)*100</f>
        <v>0</v>
      </c>
      <c r="BL8" s="16">
        <f>('Weights Quality'!BL8/'Weights Quality'!$DS$4)*100</f>
        <v>0</v>
      </c>
      <c r="BM8" s="16">
        <f>('Weights Quality'!BM8/'Weights Quality'!$DS$4)*100</f>
        <v>0</v>
      </c>
      <c r="BN8" s="16">
        <f>('Weights Quality'!BN8/'Weights Quality'!$DS$4)*100</f>
        <v>0</v>
      </c>
      <c r="BO8" s="16">
        <f>('Weights Quality'!BO8/'Weights Quality'!$DS$4)*100</f>
        <v>0</v>
      </c>
      <c r="BP8" s="16">
        <f>('Weights Quality'!BP8/'Weights Quality'!$DS$4)*100</f>
        <v>0</v>
      </c>
      <c r="BQ8" s="16">
        <f>('Weights Quality'!BQ8/'Weights Quality'!$DS$4)*100</f>
        <v>0</v>
      </c>
      <c r="BR8" s="16">
        <f>('Weights Quality'!BR8/'Weights Quality'!$DS$4)*100</f>
        <v>50</v>
      </c>
      <c r="BS8" s="16">
        <f>('Weights Quality'!BS8/'Weights Quality'!$DS$4)*100</f>
        <v>0</v>
      </c>
      <c r="BT8" s="16">
        <f>('Weights Quality'!BT8/'Weights Quality'!$DS$4)*100</f>
        <v>0</v>
      </c>
      <c r="BU8" s="16">
        <f>('Weights Quality'!BU8/'Weights Quality'!$DS$4)*100</f>
        <v>0</v>
      </c>
      <c r="BV8" s="16">
        <f>('Weights Quality'!BV8/'Weights Quality'!$DS$4)*100</f>
        <v>0</v>
      </c>
      <c r="BW8" s="16">
        <f>('Weights Quality'!BW8/'Weights Quality'!$DS$4)*100</f>
        <v>0</v>
      </c>
      <c r="BX8" s="16">
        <f>('Weights Quality'!BX8/'Weights Quality'!$DS$4)*100</f>
        <v>0</v>
      </c>
      <c r="BY8" s="16">
        <f>('Weights Quality'!BY8/'Weights Quality'!$DS$4)*100</f>
        <v>0</v>
      </c>
      <c r="BZ8" s="16">
        <f>('Weights Quality'!BZ8/'Weights Quality'!$DS$4)*100</f>
        <v>0</v>
      </c>
      <c r="CA8" s="16">
        <f>('Weights Quality'!CA8/'Weights Quality'!$DS$4)*100</f>
        <v>0</v>
      </c>
      <c r="CB8" s="16">
        <f>('Weights Quality'!CB8/'Weights Quality'!$DS$4)*100</f>
        <v>0</v>
      </c>
      <c r="CC8" s="16">
        <f>('Weights Quality'!CC8/'Weights Quality'!$DS$4)*100</f>
        <v>0</v>
      </c>
      <c r="CD8" s="16">
        <f>('Weights Quality'!CD8/'Weights Quality'!$DS$4)*100</f>
        <v>0</v>
      </c>
      <c r="CE8" s="16">
        <f>('Weights Quality'!CE8/'Weights Quality'!$DS$4)*100</f>
        <v>0</v>
      </c>
      <c r="CF8" s="16">
        <f>('Weights Quality'!CF8/'Weights Quality'!$DS$4)*100</f>
        <v>0</v>
      </c>
      <c r="CG8" s="16">
        <f>('Weights Quality'!CG8/'Weights Quality'!$DS$4)*100</f>
        <v>0</v>
      </c>
      <c r="CH8" s="16">
        <f>('Weights Quality'!CH8/'Weights Quality'!$DS$4)*100</f>
        <v>0</v>
      </c>
      <c r="CI8" s="16">
        <f>('Weights Quality'!CI8/'Weights Quality'!$DS$4)*100</f>
        <v>0</v>
      </c>
      <c r="CJ8" s="16">
        <f>('Weights Quality'!CJ8/'Weights Quality'!$DS$4)*100</f>
        <v>0</v>
      </c>
      <c r="CK8" s="16">
        <f>('Weights Quality'!CK8/'Weights Quality'!$DS$4)*100</f>
        <v>50</v>
      </c>
      <c r="CL8" s="16">
        <f>('Weights Quality'!CL8/'Weights Quality'!$DS$4)*100</f>
        <v>0</v>
      </c>
      <c r="CM8" s="16">
        <f>('Weights Quality'!CM8/'Weights Quality'!$DS$4)*100</f>
        <v>0</v>
      </c>
      <c r="CN8" s="16">
        <f>('Weights Quality'!CN8/'Weights Quality'!$DS$4)*100</f>
        <v>0</v>
      </c>
      <c r="CO8" s="16">
        <f>('Weights Quality'!CO8/'Weights Quality'!$DS$4)*100</f>
        <v>50</v>
      </c>
      <c r="CP8" s="16">
        <f>('Weights Quality'!CP8/'Weights Quality'!$DS$4)*100</f>
        <v>0</v>
      </c>
      <c r="CQ8" s="16">
        <f>('Weights Quality'!CQ8/'Weights Quality'!$DS$4)*100</f>
        <v>0</v>
      </c>
      <c r="CR8" s="16">
        <f>('Weights Quality'!CR8/'Weights Quality'!$DS$4)*100</f>
        <v>0</v>
      </c>
      <c r="CS8" s="16">
        <f>('Weights Quality'!CS8/'Weights Quality'!$DS$4)*100</f>
        <v>0</v>
      </c>
      <c r="CT8" s="16">
        <f>('Weights Quality'!CT8/'Weights Quality'!$DS$4)*100</f>
        <v>0</v>
      </c>
      <c r="CU8" s="16">
        <f>('Weights Quality'!CU8/'Weights Quality'!$DS$4)*100</f>
        <v>0</v>
      </c>
      <c r="CV8" s="16">
        <f>('Weights Quality'!CV8/'Weights Quality'!$DS$4)*100</f>
        <v>0</v>
      </c>
      <c r="CW8" s="16">
        <f>('Weights Quality'!CW8/'Weights Quality'!$DS$4)*100</f>
        <v>0</v>
      </c>
      <c r="CX8" s="16">
        <f>('Weights Quality'!CX8/'Weights Quality'!$DS$4)*100</f>
        <v>0</v>
      </c>
      <c r="CY8" s="16">
        <f>('Weights Quality'!CY8/'Weights Quality'!$DS$4)*100</f>
        <v>0</v>
      </c>
      <c r="CZ8" s="16">
        <f>('Weights Quality'!CZ8/'Weights Quality'!$DS$4)*100</f>
        <v>0</v>
      </c>
      <c r="DA8" s="16">
        <f>('Weights Quality'!DA8/'Weights Quality'!$DS$4)*100</f>
        <v>0</v>
      </c>
      <c r="DB8" s="16">
        <f>('Weights Quality'!DB8/'Weights Quality'!$DS$4)*100</f>
        <v>0</v>
      </c>
      <c r="DC8" s="16">
        <f>('Weights Quality'!DC8/'Weights Quality'!$DS$4)*100</f>
        <v>0</v>
      </c>
      <c r="DD8" s="16">
        <f>('Weights Quality'!DD8/'Weights Quality'!$DS$4)*100</f>
        <v>0</v>
      </c>
      <c r="DE8" s="16">
        <f>('Weights Quality'!DE8/'Weights Quality'!$DS$4)*100</f>
        <v>0</v>
      </c>
      <c r="DF8" s="16">
        <f>('Weights Quality'!DF8/'Weights Quality'!$DS$4)*100</f>
        <v>0</v>
      </c>
      <c r="DG8" s="16">
        <f>('Weights Quality'!DG8/'Weights Quality'!$DS$4)*100</f>
        <v>0</v>
      </c>
      <c r="DH8" s="16">
        <f>('Weights Quality'!DH8/'Weights Quality'!$DS$4)*100</f>
        <v>0</v>
      </c>
      <c r="DI8" s="16">
        <f>('Weights Quality'!DI8/'Weights Quality'!$DS$4)*100</f>
        <v>0</v>
      </c>
      <c r="DJ8" s="16">
        <f>('Weights Quality'!DJ8/'Weights Quality'!$DS$4)*100</f>
        <v>0</v>
      </c>
      <c r="DK8" s="16">
        <f>('Weights Quality'!DK8/'Weights Quality'!$DS$4)*100</f>
        <v>0</v>
      </c>
      <c r="DL8" s="16">
        <f>('Weights Quality'!DL8/'Weights Quality'!$DS$4)*100</f>
        <v>0</v>
      </c>
      <c r="DM8" s="16">
        <f>('Weights Quality'!DM8/'Weights Quality'!$DS$4)*100</f>
        <v>0</v>
      </c>
      <c r="DN8" s="16">
        <f>('Weights Quality'!DN8/'Weights Quality'!$DS$4)*100</f>
        <v>0</v>
      </c>
      <c r="DO8" s="16">
        <f>('Weights Quality'!DO8/'Weights Quality'!$DS$4)*100</f>
        <v>0</v>
      </c>
      <c r="DP8" s="16">
        <f>('Weights Quality'!DP8/'Weights Quality'!$DS$4)*100</f>
        <v>0</v>
      </c>
      <c r="DQ8" s="16">
        <f>('Weights Quality'!DQ8/'Weights Quality'!$DS$4)*100</f>
        <v>0</v>
      </c>
      <c r="DR8" s="16">
        <f>('Weights Quality'!DR8/'Weights Quality'!$DS$4)*100</f>
        <v>0</v>
      </c>
      <c r="DS8" s="16">
        <v>7</v>
      </c>
    </row>
    <row r="9" spans="1:123" x14ac:dyDescent="0.55000000000000004">
      <c r="A9" s="16" t="s">
        <v>84</v>
      </c>
      <c r="B9" s="16">
        <f>('Weights Quality'!B9/'Weights Quality'!$DS$4)*100</f>
        <v>0</v>
      </c>
      <c r="C9" s="16">
        <f>('Weights Quality'!C9/'Weights Quality'!$DS$4)*100</f>
        <v>0</v>
      </c>
      <c r="D9" s="16">
        <f>('Weights Quality'!D9/'Weights Quality'!$DS$4)*100</f>
        <v>0</v>
      </c>
      <c r="E9" s="16">
        <f>('Weights Quality'!E9/'Weights Quality'!$DS$4)*100</f>
        <v>0</v>
      </c>
      <c r="F9" s="16">
        <f>('Weights Quality'!F9/'Weights Quality'!$DS$4)*100</f>
        <v>50</v>
      </c>
      <c r="G9" s="16">
        <f>('Weights Quality'!G9/'Weights Quality'!$DS$4)*100</f>
        <v>0</v>
      </c>
      <c r="H9" s="16">
        <f>('Weights Quality'!H9/'Weights Quality'!$DS$4)*100</f>
        <v>0</v>
      </c>
      <c r="I9" s="16">
        <f>('Weights Quality'!I9/'Weights Quality'!$DS$4)*100</f>
        <v>0</v>
      </c>
      <c r="J9" s="16">
        <f>('Weights Quality'!J9/'Weights Quality'!$DS$4)*100</f>
        <v>0</v>
      </c>
      <c r="K9" s="16">
        <f>('Weights Quality'!K9/'Weights Quality'!$DS$4)*100</f>
        <v>0</v>
      </c>
      <c r="L9" s="16">
        <f>('Weights Quality'!L9/'Weights Quality'!$DS$4)*100</f>
        <v>0</v>
      </c>
      <c r="M9" s="16">
        <f>('Weights Quality'!M9/'Weights Quality'!$DS$4)*100</f>
        <v>0</v>
      </c>
      <c r="N9" s="16">
        <f>('Weights Quality'!N9/'Weights Quality'!$DS$4)*100</f>
        <v>0</v>
      </c>
      <c r="O9" s="16">
        <f>('Weights Quality'!O9/'Weights Quality'!$DS$4)*100</f>
        <v>0</v>
      </c>
      <c r="P9" s="16">
        <f>('Weights Quality'!P9/'Weights Quality'!$DS$4)*100</f>
        <v>0</v>
      </c>
      <c r="Q9" s="16">
        <f>('Weights Quality'!Q9/'Weights Quality'!$DS$4)*100</f>
        <v>0</v>
      </c>
      <c r="R9" s="16">
        <f>('Weights Quality'!R9/'Weights Quality'!$DS$4)*100</f>
        <v>0</v>
      </c>
      <c r="S9" s="16">
        <f>('Weights Quality'!S9/'Weights Quality'!$DS$4)*100</f>
        <v>0</v>
      </c>
      <c r="T9" s="16">
        <f>('Weights Quality'!T9/'Weights Quality'!$DS$4)*100</f>
        <v>50</v>
      </c>
      <c r="U9" s="16">
        <f>('Weights Quality'!U9/'Weights Quality'!$DS$4)*100</f>
        <v>0</v>
      </c>
      <c r="V9" s="16">
        <f>('Weights Quality'!V9/'Weights Quality'!$DS$4)*100</f>
        <v>0</v>
      </c>
      <c r="W9" s="16">
        <f>('Weights Quality'!W9/'Weights Quality'!$DS$4)*100</f>
        <v>0</v>
      </c>
      <c r="X9" s="16">
        <f>('Weights Quality'!X9/'Weights Quality'!$DS$4)*100</f>
        <v>0</v>
      </c>
      <c r="Y9" s="16">
        <f>('Weights Quality'!Y9/'Weights Quality'!$DS$4)*100</f>
        <v>0</v>
      </c>
      <c r="Z9" s="16">
        <f>('Weights Quality'!Z9/'Weights Quality'!$DS$4)*100</f>
        <v>0</v>
      </c>
      <c r="AA9" s="16">
        <f>('Weights Quality'!AA9/'Weights Quality'!$DS$4)*100</f>
        <v>0</v>
      </c>
      <c r="AB9" s="16">
        <f>('Weights Quality'!AB9/'Weights Quality'!$DS$4)*100</f>
        <v>0</v>
      </c>
      <c r="AC9" s="16">
        <f>('Weights Quality'!AC9/'Weights Quality'!$DS$4)*100</f>
        <v>50</v>
      </c>
      <c r="AD9" s="16">
        <f>('Weights Quality'!AD9/'Weights Quality'!$DS$4)*100</f>
        <v>0</v>
      </c>
      <c r="AE9" s="16">
        <f>('Weights Quality'!AE9/'Weights Quality'!$DS$4)*100</f>
        <v>0</v>
      </c>
      <c r="AF9" s="16">
        <f>('Weights Quality'!AF9/'Weights Quality'!$DS$4)*100</f>
        <v>0</v>
      </c>
      <c r="AG9" s="16">
        <f>('Weights Quality'!AG9/'Weights Quality'!$DS$4)*100</f>
        <v>0</v>
      </c>
      <c r="AH9" s="16">
        <f>('Weights Quality'!AH9/'Weights Quality'!$DS$4)*100</f>
        <v>0</v>
      </c>
      <c r="AI9" s="16">
        <f>('Weights Quality'!AI9/'Weights Quality'!$DS$4)*100</f>
        <v>0</v>
      </c>
      <c r="AJ9" s="16">
        <f>('Weights Quality'!AJ9/'Weights Quality'!$DS$4)*100</f>
        <v>0</v>
      </c>
      <c r="AK9" s="16">
        <f>('Weights Quality'!AK9/'Weights Quality'!$DS$4)*100</f>
        <v>0</v>
      </c>
      <c r="AL9" s="16">
        <f>('Weights Quality'!AL9/'Weights Quality'!$DS$4)*100</f>
        <v>0</v>
      </c>
      <c r="AM9" s="16">
        <f>('Weights Quality'!AM9/'Weights Quality'!$DS$4)*100</f>
        <v>0</v>
      </c>
      <c r="AN9" s="16">
        <f>('Weights Quality'!AN9/'Weights Quality'!$DS$4)*100</f>
        <v>0</v>
      </c>
      <c r="AO9" s="16">
        <f>('Weights Quality'!AO9/'Weights Quality'!$DS$4)*100</f>
        <v>0</v>
      </c>
      <c r="AP9" s="16">
        <f>('Weights Quality'!AP9/'Weights Quality'!$DS$4)*100</f>
        <v>0</v>
      </c>
      <c r="AQ9" s="16">
        <f>('Weights Quality'!AQ9/'Weights Quality'!$DS$4)*100</f>
        <v>0</v>
      </c>
      <c r="AR9" s="16">
        <f>('Weights Quality'!AR9/'Weights Quality'!$DS$4)*100</f>
        <v>0</v>
      </c>
      <c r="AS9" s="16">
        <f>('Weights Quality'!AS9/'Weights Quality'!$DS$4)*100</f>
        <v>0</v>
      </c>
      <c r="AT9" s="16">
        <f>('Weights Quality'!AT9/'Weights Quality'!$DS$4)*100</f>
        <v>50</v>
      </c>
      <c r="AU9" s="16">
        <f>('Weights Quality'!AU9/'Weights Quality'!$DS$4)*100</f>
        <v>0</v>
      </c>
      <c r="AV9" s="16">
        <f>('Weights Quality'!AV9/'Weights Quality'!$DS$4)*100</f>
        <v>0</v>
      </c>
      <c r="AW9" s="16">
        <f>('Weights Quality'!AW9/'Weights Quality'!$DS$4)*100</f>
        <v>0</v>
      </c>
      <c r="AX9" s="16">
        <f>('Weights Quality'!AX9/'Weights Quality'!$DS$4)*100</f>
        <v>0</v>
      </c>
      <c r="AY9" s="16">
        <f>('Weights Quality'!AY9/'Weights Quality'!$DS$4)*100</f>
        <v>50</v>
      </c>
      <c r="AZ9" s="16">
        <f>('Weights Quality'!AZ9/'Weights Quality'!$DS$4)*100</f>
        <v>0</v>
      </c>
      <c r="BA9" s="16">
        <f>('Weights Quality'!BA9/'Weights Quality'!$DS$4)*100</f>
        <v>0</v>
      </c>
      <c r="BB9" s="16">
        <f>('Weights Quality'!BB9/'Weights Quality'!$DS$4)*100</f>
        <v>0</v>
      </c>
      <c r="BC9" s="16">
        <f>('Weights Quality'!BC9/'Weights Quality'!$DS$4)*100</f>
        <v>0</v>
      </c>
      <c r="BD9" s="16">
        <f>('Weights Quality'!BD9/'Weights Quality'!$DS$4)*100</f>
        <v>0</v>
      </c>
      <c r="BE9" s="16">
        <f>('Weights Quality'!BE9/'Weights Quality'!$DS$4)*100</f>
        <v>0</v>
      </c>
      <c r="BF9" s="16">
        <f>('Weights Quality'!BF9/'Weights Quality'!$DS$4)*100</f>
        <v>0</v>
      </c>
      <c r="BG9" s="16">
        <f>('Weights Quality'!BG9/'Weights Quality'!$DS$4)*100</f>
        <v>0</v>
      </c>
      <c r="BH9" s="16">
        <f>('Weights Quality'!BH9/'Weights Quality'!$DS$4)*100</f>
        <v>0</v>
      </c>
      <c r="BI9" s="16">
        <f>('Weights Quality'!BI9/'Weights Quality'!$DS$4)*100</f>
        <v>0</v>
      </c>
      <c r="BJ9" s="16">
        <f>('Weights Quality'!BJ9/'Weights Quality'!$DS$4)*100</f>
        <v>0</v>
      </c>
      <c r="BK9" s="16">
        <f>('Weights Quality'!BK9/'Weights Quality'!$DS$4)*100</f>
        <v>50</v>
      </c>
      <c r="BL9" s="16">
        <f>('Weights Quality'!BL9/'Weights Quality'!$DS$4)*100</f>
        <v>0</v>
      </c>
      <c r="BM9" s="16">
        <f>('Weights Quality'!BM9/'Weights Quality'!$DS$4)*100</f>
        <v>0</v>
      </c>
      <c r="BN9" s="16">
        <f>('Weights Quality'!BN9/'Weights Quality'!$DS$4)*100</f>
        <v>0</v>
      </c>
      <c r="BO9" s="16">
        <f>('Weights Quality'!BO9/'Weights Quality'!$DS$4)*100</f>
        <v>0</v>
      </c>
      <c r="BP9" s="16">
        <f>('Weights Quality'!BP9/'Weights Quality'!$DS$4)*100</f>
        <v>0</v>
      </c>
      <c r="BQ9" s="16">
        <f>('Weights Quality'!BQ9/'Weights Quality'!$DS$4)*100</f>
        <v>0</v>
      </c>
      <c r="BR9" s="16">
        <f>('Weights Quality'!BR9/'Weights Quality'!$DS$4)*100</f>
        <v>0</v>
      </c>
      <c r="BS9" s="16">
        <f>('Weights Quality'!BS9/'Weights Quality'!$DS$4)*100</f>
        <v>0</v>
      </c>
      <c r="BT9" s="16">
        <f>('Weights Quality'!BT9/'Weights Quality'!$DS$4)*100</f>
        <v>0</v>
      </c>
      <c r="BU9" s="16">
        <f>('Weights Quality'!BU9/'Weights Quality'!$DS$4)*100</f>
        <v>0</v>
      </c>
      <c r="BV9" s="16">
        <f>('Weights Quality'!BV9/'Weights Quality'!$DS$4)*100</f>
        <v>0</v>
      </c>
      <c r="BW9" s="16">
        <f>('Weights Quality'!BW9/'Weights Quality'!$DS$4)*100</f>
        <v>50</v>
      </c>
      <c r="BX9" s="16">
        <f>('Weights Quality'!BX9/'Weights Quality'!$DS$4)*100</f>
        <v>0</v>
      </c>
      <c r="BY9" s="16">
        <f>('Weights Quality'!BY9/'Weights Quality'!$DS$4)*100</f>
        <v>0</v>
      </c>
      <c r="BZ9" s="16">
        <f>('Weights Quality'!BZ9/'Weights Quality'!$DS$4)*100</f>
        <v>50</v>
      </c>
      <c r="CA9" s="16">
        <f>('Weights Quality'!CA9/'Weights Quality'!$DS$4)*100</f>
        <v>50</v>
      </c>
      <c r="CB9" s="16">
        <f>('Weights Quality'!CB9/'Weights Quality'!$DS$4)*100</f>
        <v>0</v>
      </c>
      <c r="CC9" s="16">
        <f>('Weights Quality'!CC9/'Weights Quality'!$DS$4)*100</f>
        <v>0</v>
      </c>
      <c r="CD9" s="16">
        <f>('Weights Quality'!CD9/'Weights Quality'!$DS$4)*100</f>
        <v>0</v>
      </c>
      <c r="CE9" s="16">
        <f>('Weights Quality'!CE9/'Weights Quality'!$DS$4)*100</f>
        <v>0</v>
      </c>
      <c r="CF9" s="16">
        <f>('Weights Quality'!CF9/'Weights Quality'!$DS$4)*100</f>
        <v>0</v>
      </c>
      <c r="CG9" s="16">
        <f>('Weights Quality'!CG9/'Weights Quality'!$DS$4)*100</f>
        <v>50</v>
      </c>
      <c r="CH9" s="16">
        <f>('Weights Quality'!CH9/'Weights Quality'!$DS$4)*100</f>
        <v>0</v>
      </c>
      <c r="CI9" s="16">
        <f>('Weights Quality'!CI9/'Weights Quality'!$DS$4)*100</f>
        <v>0</v>
      </c>
      <c r="CJ9" s="16">
        <f>('Weights Quality'!CJ9/'Weights Quality'!$DS$4)*100</f>
        <v>0</v>
      </c>
      <c r="CK9" s="16">
        <f>('Weights Quality'!CK9/'Weights Quality'!$DS$4)*100</f>
        <v>0</v>
      </c>
      <c r="CL9" s="16">
        <f>('Weights Quality'!CL9/'Weights Quality'!$DS$4)*100</f>
        <v>0</v>
      </c>
      <c r="CM9" s="16">
        <f>('Weights Quality'!CM9/'Weights Quality'!$DS$4)*100</f>
        <v>0</v>
      </c>
      <c r="CN9" s="16">
        <f>('Weights Quality'!CN9/'Weights Quality'!$DS$4)*100</f>
        <v>0</v>
      </c>
      <c r="CO9" s="16">
        <f>('Weights Quality'!CO9/'Weights Quality'!$DS$4)*100</f>
        <v>0</v>
      </c>
      <c r="CP9" s="16">
        <f>('Weights Quality'!CP9/'Weights Quality'!$DS$4)*100</f>
        <v>0</v>
      </c>
      <c r="CQ9" s="16">
        <f>('Weights Quality'!CQ9/'Weights Quality'!$DS$4)*100</f>
        <v>0</v>
      </c>
      <c r="CR9" s="16">
        <f>('Weights Quality'!CR9/'Weights Quality'!$DS$4)*100</f>
        <v>0</v>
      </c>
      <c r="CS9" s="16">
        <f>('Weights Quality'!CS9/'Weights Quality'!$DS$4)*100</f>
        <v>0</v>
      </c>
      <c r="CT9" s="16">
        <f>('Weights Quality'!CT9/'Weights Quality'!$DS$4)*100</f>
        <v>0</v>
      </c>
      <c r="CU9" s="16">
        <f>('Weights Quality'!CU9/'Weights Quality'!$DS$4)*100</f>
        <v>0</v>
      </c>
      <c r="CV9" s="16">
        <f>('Weights Quality'!CV9/'Weights Quality'!$DS$4)*100</f>
        <v>50</v>
      </c>
      <c r="CW9" s="16">
        <f>('Weights Quality'!CW9/'Weights Quality'!$DS$4)*100</f>
        <v>0</v>
      </c>
      <c r="CX9" s="16">
        <f>('Weights Quality'!CX9/'Weights Quality'!$DS$4)*100</f>
        <v>50</v>
      </c>
      <c r="CY9" s="16">
        <f>('Weights Quality'!CY9/'Weights Quality'!$DS$4)*100</f>
        <v>0</v>
      </c>
      <c r="CZ9" s="16">
        <f>('Weights Quality'!CZ9/'Weights Quality'!$DS$4)*100</f>
        <v>0</v>
      </c>
      <c r="DA9" s="16">
        <f>('Weights Quality'!DA9/'Weights Quality'!$DS$4)*100</f>
        <v>0</v>
      </c>
      <c r="DB9" s="16">
        <f>('Weights Quality'!DB9/'Weights Quality'!$DS$4)*100</f>
        <v>0</v>
      </c>
      <c r="DC9" s="16">
        <f>('Weights Quality'!DC9/'Weights Quality'!$DS$4)*100</f>
        <v>0</v>
      </c>
      <c r="DD9" s="16">
        <f>('Weights Quality'!DD9/'Weights Quality'!$DS$4)*100</f>
        <v>0</v>
      </c>
      <c r="DE9" s="16">
        <f>('Weights Quality'!DE9/'Weights Quality'!$DS$4)*100</f>
        <v>0</v>
      </c>
      <c r="DF9" s="16">
        <f>('Weights Quality'!DF9/'Weights Quality'!$DS$4)*100</f>
        <v>0</v>
      </c>
      <c r="DG9" s="16">
        <f>('Weights Quality'!DG9/'Weights Quality'!$DS$4)*100</f>
        <v>0</v>
      </c>
      <c r="DH9" s="16">
        <f>('Weights Quality'!DH9/'Weights Quality'!$DS$4)*100</f>
        <v>0</v>
      </c>
      <c r="DI9" s="16">
        <f>('Weights Quality'!DI9/'Weights Quality'!$DS$4)*100</f>
        <v>50</v>
      </c>
      <c r="DJ9" s="16">
        <f>('Weights Quality'!DJ9/'Weights Quality'!$DS$4)*100</f>
        <v>0</v>
      </c>
      <c r="DK9" s="16">
        <f>('Weights Quality'!DK9/'Weights Quality'!$DS$4)*100</f>
        <v>0</v>
      </c>
      <c r="DL9" s="16">
        <f>('Weights Quality'!DL9/'Weights Quality'!$DS$4)*100</f>
        <v>0</v>
      </c>
      <c r="DM9" s="16">
        <f>('Weights Quality'!DM9/'Weights Quality'!$DS$4)*100</f>
        <v>0</v>
      </c>
      <c r="DN9" s="16">
        <f>('Weights Quality'!DN9/'Weights Quality'!$DS$4)*100</f>
        <v>50</v>
      </c>
      <c r="DO9" s="16">
        <f>('Weights Quality'!DO9/'Weights Quality'!$DS$4)*100</f>
        <v>0</v>
      </c>
      <c r="DP9" s="16">
        <f>('Weights Quality'!DP9/'Weights Quality'!$DS$4)*100</f>
        <v>0</v>
      </c>
      <c r="DQ9" s="16">
        <f>('Weights Quality'!DQ9/'Weights Quality'!$DS$4)*100</f>
        <v>0</v>
      </c>
      <c r="DR9" s="16">
        <f>('Weights Quality'!DR9/'Weights Quality'!$DS$4)*100</f>
        <v>50</v>
      </c>
      <c r="DS9" s="16">
        <v>15</v>
      </c>
    </row>
    <row r="10" spans="1:123" x14ac:dyDescent="0.55000000000000004">
      <c r="A10" s="16" t="s">
        <v>13</v>
      </c>
      <c r="B10" s="16">
        <f>('Weights Quality'!B10/'Weights Quality'!$DS$4)*100</f>
        <v>0</v>
      </c>
      <c r="C10" s="16">
        <f>('Weights Quality'!C10/'Weights Quality'!$DS$4)*100</f>
        <v>0</v>
      </c>
      <c r="D10" s="16">
        <f>('Weights Quality'!D10/'Weights Quality'!$DS$4)*100</f>
        <v>0</v>
      </c>
      <c r="E10" s="16">
        <f>('Weights Quality'!E10/'Weights Quality'!$DS$4)*100</f>
        <v>0</v>
      </c>
      <c r="F10" s="16">
        <f>('Weights Quality'!F10/'Weights Quality'!$DS$4)*100</f>
        <v>0</v>
      </c>
      <c r="G10" s="16">
        <f>('Weights Quality'!G10/'Weights Quality'!$DS$4)*100</f>
        <v>0</v>
      </c>
      <c r="H10" s="16">
        <f>('Weights Quality'!H10/'Weights Quality'!$DS$4)*100</f>
        <v>0</v>
      </c>
      <c r="I10" s="16">
        <f>('Weights Quality'!I10/'Weights Quality'!$DS$4)*100</f>
        <v>0</v>
      </c>
      <c r="J10" s="16">
        <f>('Weights Quality'!J10/'Weights Quality'!$DS$4)*100</f>
        <v>0</v>
      </c>
      <c r="K10" s="16">
        <f>('Weights Quality'!K10/'Weights Quality'!$DS$4)*100</f>
        <v>0</v>
      </c>
      <c r="L10" s="16">
        <f>('Weights Quality'!L10/'Weights Quality'!$DS$4)*100</f>
        <v>0</v>
      </c>
      <c r="M10" s="16">
        <f>('Weights Quality'!M10/'Weights Quality'!$DS$4)*100</f>
        <v>0</v>
      </c>
      <c r="N10" s="16">
        <f>('Weights Quality'!N10/'Weights Quality'!$DS$4)*100</f>
        <v>0</v>
      </c>
      <c r="O10" s="16">
        <f>('Weights Quality'!O10/'Weights Quality'!$DS$4)*100</f>
        <v>0</v>
      </c>
      <c r="P10" s="16">
        <f>('Weights Quality'!P10/'Weights Quality'!$DS$4)*100</f>
        <v>0</v>
      </c>
      <c r="Q10" s="16">
        <f>('Weights Quality'!Q10/'Weights Quality'!$DS$4)*100</f>
        <v>0</v>
      </c>
      <c r="R10" s="16">
        <f>('Weights Quality'!R10/'Weights Quality'!$DS$4)*100</f>
        <v>0</v>
      </c>
      <c r="S10" s="16">
        <f>('Weights Quality'!S10/'Weights Quality'!$DS$4)*100</f>
        <v>0</v>
      </c>
      <c r="T10" s="16">
        <f>('Weights Quality'!T10/'Weights Quality'!$DS$4)*100</f>
        <v>0</v>
      </c>
      <c r="U10" s="16">
        <f>('Weights Quality'!U10/'Weights Quality'!$DS$4)*100</f>
        <v>0</v>
      </c>
      <c r="V10" s="16">
        <f>('Weights Quality'!V10/'Weights Quality'!$DS$4)*100</f>
        <v>0</v>
      </c>
      <c r="W10" s="16">
        <f>('Weights Quality'!W10/'Weights Quality'!$DS$4)*100</f>
        <v>0</v>
      </c>
      <c r="X10" s="16">
        <f>('Weights Quality'!X10/'Weights Quality'!$DS$4)*100</f>
        <v>0</v>
      </c>
      <c r="Y10" s="16">
        <f>('Weights Quality'!Y10/'Weights Quality'!$DS$4)*100</f>
        <v>0</v>
      </c>
      <c r="Z10" s="16">
        <f>('Weights Quality'!Z10/'Weights Quality'!$DS$4)*100</f>
        <v>0</v>
      </c>
      <c r="AA10" s="16">
        <f>('Weights Quality'!AA10/'Weights Quality'!$DS$4)*100</f>
        <v>0</v>
      </c>
      <c r="AB10" s="16">
        <f>('Weights Quality'!AB10/'Weights Quality'!$DS$4)*100</f>
        <v>0</v>
      </c>
      <c r="AC10" s="16">
        <f>('Weights Quality'!AC10/'Weights Quality'!$DS$4)*100</f>
        <v>0</v>
      </c>
      <c r="AD10" s="16">
        <f>('Weights Quality'!AD10/'Weights Quality'!$DS$4)*100</f>
        <v>0</v>
      </c>
      <c r="AE10" s="16">
        <f>('Weights Quality'!AE10/'Weights Quality'!$DS$4)*100</f>
        <v>0</v>
      </c>
      <c r="AF10" s="16">
        <f>('Weights Quality'!AF10/'Weights Quality'!$DS$4)*100</f>
        <v>0</v>
      </c>
      <c r="AG10" s="16">
        <f>('Weights Quality'!AG10/'Weights Quality'!$DS$4)*100</f>
        <v>50</v>
      </c>
      <c r="AH10" s="16">
        <f>('Weights Quality'!AH10/'Weights Quality'!$DS$4)*100</f>
        <v>50</v>
      </c>
      <c r="AI10" s="16">
        <f>('Weights Quality'!AI10/'Weights Quality'!$DS$4)*100</f>
        <v>50</v>
      </c>
      <c r="AJ10" s="16">
        <f>('Weights Quality'!AJ10/'Weights Quality'!$DS$4)*100</f>
        <v>50</v>
      </c>
      <c r="AK10" s="16">
        <f>('Weights Quality'!AK10/'Weights Quality'!$DS$4)*100</f>
        <v>0</v>
      </c>
      <c r="AL10" s="16">
        <f>('Weights Quality'!AL10/'Weights Quality'!$DS$4)*100</f>
        <v>0</v>
      </c>
      <c r="AM10" s="16">
        <f>('Weights Quality'!AM10/'Weights Quality'!$DS$4)*100</f>
        <v>50</v>
      </c>
      <c r="AN10" s="16">
        <f>('Weights Quality'!AN10/'Weights Quality'!$DS$4)*100</f>
        <v>0</v>
      </c>
      <c r="AO10" s="16">
        <f>('Weights Quality'!AO10/'Weights Quality'!$DS$4)*100</f>
        <v>0</v>
      </c>
      <c r="AP10" s="16">
        <f>('Weights Quality'!AP10/'Weights Quality'!$DS$4)*100</f>
        <v>0</v>
      </c>
      <c r="AQ10" s="16">
        <f>('Weights Quality'!AQ10/'Weights Quality'!$DS$4)*100</f>
        <v>0</v>
      </c>
      <c r="AR10" s="16">
        <f>('Weights Quality'!AR10/'Weights Quality'!$DS$4)*100</f>
        <v>0</v>
      </c>
      <c r="AS10" s="16">
        <f>('Weights Quality'!AS10/'Weights Quality'!$DS$4)*100</f>
        <v>0</v>
      </c>
      <c r="AT10" s="16">
        <f>('Weights Quality'!AT10/'Weights Quality'!$DS$4)*100</f>
        <v>0</v>
      </c>
      <c r="AU10" s="16">
        <f>('Weights Quality'!AU10/'Weights Quality'!$DS$4)*100</f>
        <v>0</v>
      </c>
      <c r="AV10" s="16">
        <f>('Weights Quality'!AV10/'Weights Quality'!$DS$4)*100</f>
        <v>0</v>
      </c>
      <c r="AW10" s="16">
        <f>('Weights Quality'!AW10/'Weights Quality'!$DS$4)*100</f>
        <v>0</v>
      </c>
      <c r="AX10" s="16">
        <f>('Weights Quality'!AX10/'Weights Quality'!$DS$4)*100</f>
        <v>0</v>
      </c>
      <c r="AY10" s="16">
        <f>('Weights Quality'!AY10/'Weights Quality'!$DS$4)*100</f>
        <v>50</v>
      </c>
      <c r="AZ10" s="16">
        <f>('Weights Quality'!AZ10/'Weights Quality'!$DS$4)*100</f>
        <v>0</v>
      </c>
      <c r="BA10" s="16">
        <f>('Weights Quality'!BA10/'Weights Quality'!$DS$4)*100</f>
        <v>0</v>
      </c>
      <c r="BB10" s="16">
        <f>('Weights Quality'!BB10/'Weights Quality'!$DS$4)*100</f>
        <v>0</v>
      </c>
      <c r="BC10" s="16">
        <f>('Weights Quality'!BC10/'Weights Quality'!$DS$4)*100</f>
        <v>0</v>
      </c>
      <c r="BD10" s="16">
        <f>('Weights Quality'!BD10/'Weights Quality'!$DS$4)*100</f>
        <v>0</v>
      </c>
      <c r="BE10" s="16">
        <f>('Weights Quality'!BE10/'Weights Quality'!$DS$4)*100</f>
        <v>0</v>
      </c>
      <c r="BF10" s="16">
        <f>('Weights Quality'!BF10/'Weights Quality'!$DS$4)*100</f>
        <v>50</v>
      </c>
      <c r="BG10" s="16">
        <f>('Weights Quality'!BG10/'Weights Quality'!$DS$4)*100</f>
        <v>0</v>
      </c>
      <c r="BH10" s="16">
        <f>('Weights Quality'!BH10/'Weights Quality'!$DS$4)*100</f>
        <v>0</v>
      </c>
      <c r="BI10" s="16">
        <f>('Weights Quality'!BI10/'Weights Quality'!$DS$4)*100</f>
        <v>0</v>
      </c>
      <c r="BJ10" s="16">
        <f>('Weights Quality'!BJ10/'Weights Quality'!$DS$4)*100</f>
        <v>150</v>
      </c>
      <c r="BK10" s="16">
        <f>('Weights Quality'!BK10/'Weights Quality'!$DS$4)*100</f>
        <v>0</v>
      </c>
      <c r="BL10" s="16">
        <f>('Weights Quality'!BL10/'Weights Quality'!$DS$4)*100</f>
        <v>0</v>
      </c>
      <c r="BM10" s="16">
        <f>('Weights Quality'!BM10/'Weights Quality'!$DS$4)*100</f>
        <v>0</v>
      </c>
      <c r="BN10" s="16">
        <f>('Weights Quality'!BN10/'Weights Quality'!$DS$4)*100</f>
        <v>0</v>
      </c>
      <c r="BO10" s="16">
        <f>('Weights Quality'!BO10/'Weights Quality'!$DS$4)*100</f>
        <v>0</v>
      </c>
      <c r="BP10" s="16">
        <f>('Weights Quality'!BP10/'Weights Quality'!$DS$4)*100</f>
        <v>0</v>
      </c>
      <c r="BQ10" s="16">
        <f>('Weights Quality'!BQ10/'Weights Quality'!$DS$4)*100</f>
        <v>0</v>
      </c>
      <c r="BR10" s="16">
        <f>('Weights Quality'!BR10/'Weights Quality'!$DS$4)*100</f>
        <v>0</v>
      </c>
      <c r="BS10" s="16">
        <f>('Weights Quality'!BS10/'Weights Quality'!$DS$4)*100</f>
        <v>0</v>
      </c>
      <c r="BT10" s="16">
        <f>('Weights Quality'!BT10/'Weights Quality'!$DS$4)*100</f>
        <v>0</v>
      </c>
      <c r="BU10" s="16">
        <f>('Weights Quality'!BU10/'Weights Quality'!$DS$4)*100</f>
        <v>0</v>
      </c>
      <c r="BV10" s="16">
        <f>('Weights Quality'!BV10/'Weights Quality'!$DS$4)*100</f>
        <v>0</v>
      </c>
      <c r="BW10" s="16">
        <f>('Weights Quality'!BW10/'Weights Quality'!$DS$4)*100</f>
        <v>0</v>
      </c>
      <c r="BX10" s="16">
        <f>('Weights Quality'!BX10/'Weights Quality'!$DS$4)*100</f>
        <v>0</v>
      </c>
      <c r="BY10" s="16">
        <f>('Weights Quality'!BY10/'Weights Quality'!$DS$4)*100</f>
        <v>0</v>
      </c>
      <c r="BZ10" s="16">
        <f>('Weights Quality'!BZ10/'Weights Quality'!$DS$4)*100</f>
        <v>0</v>
      </c>
      <c r="CA10" s="16">
        <f>('Weights Quality'!CA10/'Weights Quality'!$DS$4)*100</f>
        <v>0</v>
      </c>
      <c r="CB10" s="16">
        <f>('Weights Quality'!CB10/'Weights Quality'!$DS$4)*100</f>
        <v>0</v>
      </c>
      <c r="CC10" s="16">
        <f>('Weights Quality'!CC10/'Weights Quality'!$DS$4)*100</f>
        <v>0</v>
      </c>
      <c r="CD10" s="16">
        <f>('Weights Quality'!CD10/'Weights Quality'!$DS$4)*100</f>
        <v>0</v>
      </c>
      <c r="CE10" s="16">
        <f>('Weights Quality'!CE10/'Weights Quality'!$DS$4)*100</f>
        <v>0</v>
      </c>
      <c r="CF10" s="16">
        <f>('Weights Quality'!CF10/'Weights Quality'!$DS$4)*100</f>
        <v>0</v>
      </c>
      <c r="CG10" s="16">
        <f>('Weights Quality'!CG10/'Weights Quality'!$DS$4)*100</f>
        <v>0</v>
      </c>
      <c r="CH10" s="16">
        <f>('Weights Quality'!CH10/'Weights Quality'!$DS$4)*100</f>
        <v>0</v>
      </c>
      <c r="CI10" s="16">
        <f>('Weights Quality'!CI10/'Weights Quality'!$DS$4)*100</f>
        <v>0</v>
      </c>
      <c r="CJ10" s="16">
        <f>('Weights Quality'!CJ10/'Weights Quality'!$DS$4)*100</f>
        <v>0</v>
      </c>
      <c r="CK10" s="16">
        <f>('Weights Quality'!CK10/'Weights Quality'!$DS$4)*100</f>
        <v>0</v>
      </c>
      <c r="CL10" s="16">
        <f>('Weights Quality'!CL10/'Weights Quality'!$DS$4)*100</f>
        <v>50</v>
      </c>
      <c r="CM10" s="16">
        <f>('Weights Quality'!CM10/'Weights Quality'!$DS$4)*100</f>
        <v>0</v>
      </c>
      <c r="CN10" s="16">
        <f>('Weights Quality'!CN10/'Weights Quality'!$DS$4)*100</f>
        <v>0</v>
      </c>
      <c r="CO10" s="16">
        <f>('Weights Quality'!CO10/'Weights Quality'!$DS$4)*100</f>
        <v>0</v>
      </c>
      <c r="CP10" s="16">
        <f>('Weights Quality'!CP10/'Weights Quality'!$DS$4)*100</f>
        <v>0</v>
      </c>
      <c r="CQ10" s="16">
        <f>('Weights Quality'!CQ10/'Weights Quality'!$DS$4)*100</f>
        <v>0</v>
      </c>
      <c r="CR10" s="16">
        <f>('Weights Quality'!CR10/'Weights Quality'!$DS$4)*100</f>
        <v>0</v>
      </c>
      <c r="CS10" s="16">
        <f>('Weights Quality'!CS10/'Weights Quality'!$DS$4)*100</f>
        <v>0</v>
      </c>
      <c r="CT10" s="16">
        <f>('Weights Quality'!CT10/'Weights Quality'!$DS$4)*100</f>
        <v>0</v>
      </c>
      <c r="CU10" s="16">
        <f>('Weights Quality'!CU10/'Weights Quality'!$DS$4)*100</f>
        <v>0</v>
      </c>
      <c r="CV10" s="16">
        <f>('Weights Quality'!CV10/'Weights Quality'!$DS$4)*100</f>
        <v>0</v>
      </c>
      <c r="CW10" s="16">
        <f>('Weights Quality'!CW10/'Weights Quality'!$DS$4)*100</f>
        <v>0</v>
      </c>
      <c r="CX10" s="16">
        <f>('Weights Quality'!CX10/'Weights Quality'!$DS$4)*100</f>
        <v>0</v>
      </c>
      <c r="CY10" s="16">
        <f>('Weights Quality'!CY10/'Weights Quality'!$DS$4)*100</f>
        <v>50</v>
      </c>
      <c r="CZ10" s="16">
        <f>('Weights Quality'!CZ10/'Weights Quality'!$DS$4)*100</f>
        <v>0</v>
      </c>
      <c r="DA10" s="16">
        <f>('Weights Quality'!DA10/'Weights Quality'!$DS$4)*100</f>
        <v>0</v>
      </c>
      <c r="DB10" s="16">
        <f>('Weights Quality'!DB10/'Weights Quality'!$DS$4)*100</f>
        <v>0</v>
      </c>
      <c r="DC10" s="16">
        <f>('Weights Quality'!DC10/'Weights Quality'!$DS$4)*100</f>
        <v>0</v>
      </c>
      <c r="DD10" s="16">
        <f>('Weights Quality'!DD10/'Weights Quality'!$DS$4)*100</f>
        <v>0</v>
      </c>
      <c r="DE10" s="16">
        <f>('Weights Quality'!DE10/'Weights Quality'!$DS$4)*100</f>
        <v>0</v>
      </c>
      <c r="DF10" s="16">
        <f>('Weights Quality'!DF10/'Weights Quality'!$DS$4)*100</f>
        <v>0</v>
      </c>
      <c r="DG10" s="16">
        <f>('Weights Quality'!DG10/'Weights Quality'!$DS$4)*100</f>
        <v>0</v>
      </c>
      <c r="DH10" s="16">
        <f>('Weights Quality'!DH10/'Weights Quality'!$DS$4)*100</f>
        <v>0</v>
      </c>
      <c r="DI10" s="16">
        <f>('Weights Quality'!DI10/'Weights Quality'!$DS$4)*100</f>
        <v>0</v>
      </c>
      <c r="DJ10" s="16">
        <f>('Weights Quality'!DJ10/'Weights Quality'!$DS$4)*100</f>
        <v>0</v>
      </c>
      <c r="DK10" s="16">
        <f>('Weights Quality'!DK10/'Weights Quality'!$DS$4)*100</f>
        <v>0</v>
      </c>
      <c r="DL10" s="16">
        <f>('Weights Quality'!DL10/'Weights Quality'!$DS$4)*100</f>
        <v>0</v>
      </c>
      <c r="DM10" s="16">
        <f>('Weights Quality'!DM10/'Weights Quality'!$DS$4)*100</f>
        <v>0</v>
      </c>
      <c r="DN10" s="16">
        <f>('Weights Quality'!DN10/'Weights Quality'!$DS$4)*100</f>
        <v>0</v>
      </c>
      <c r="DO10" s="16">
        <f>('Weights Quality'!DO10/'Weights Quality'!$DS$4)*100</f>
        <v>0</v>
      </c>
      <c r="DP10" s="16">
        <f>('Weights Quality'!DP10/'Weights Quality'!$DS$4)*100</f>
        <v>0</v>
      </c>
      <c r="DQ10" s="16">
        <f>('Weights Quality'!DQ10/'Weights Quality'!$DS$4)*100</f>
        <v>0</v>
      </c>
      <c r="DR10" s="16">
        <f>('Weights Quality'!DR10/'Weights Quality'!$DS$4)*100</f>
        <v>0</v>
      </c>
      <c r="DS10" s="16">
        <v>12</v>
      </c>
    </row>
    <row r="11" spans="1:123" x14ac:dyDescent="0.55000000000000004">
      <c r="A11" s="16" t="s">
        <v>14</v>
      </c>
      <c r="B11" s="16">
        <f>('Weights Quality'!B11/'Weights Quality'!$DS$4)*100</f>
        <v>0</v>
      </c>
      <c r="C11" s="16">
        <f>('Weights Quality'!C11/'Weights Quality'!$DS$4)*100</f>
        <v>0</v>
      </c>
      <c r="D11" s="16">
        <f>('Weights Quality'!D11/'Weights Quality'!$DS$4)*100</f>
        <v>0</v>
      </c>
      <c r="E11" s="16">
        <f>('Weights Quality'!E11/'Weights Quality'!$DS$4)*100</f>
        <v>0</v>
      </c>
      <c r="F11" s="16">
        <f>('Weights Quality'!F11/'Weights Quality'!$DS$4)*100</f>
        <v>0</v>
      </c>
      <c r="G11" s="16">
        <f>('Weights Quality'!G11/'Weights Quality'!$DS$4)*100</f>
        <v>0</v>
      </c>
      <c r="H11" s="16">
        <f>('Weights Quality'!H11/'Weights Quality'!$DS$4)*100</f>
        <v>0</v>
      </c>
      <c r="I11" s="16">
        <f>('Weights Quality'!I11/'Weights Quality'!$DS$4)*100</f>
        <v>0</v>
      </c>
      <c r="J11" s="16">
        <f>('Weights Quality'!J11/'Weights Quality'!$DS$4)*100</f>
        <v>0</v>
      </c>
      <c r="K11" s="16">
        <f>('Weights Quality'!K11/'Weights Quality'!$DS$4)*100</f>
        <v>0</v>
      </c>
      <c r="L11" s="16">
        <f>('Weights Quality'!L11/'Weights Quality'!$DS$4)*100</f>
        <v>0</v>
      </c>
      <c r="M11" s="16">
        <f>('Weights Quality'!M11/'Weights Quality'!$DS$4)*100</f>
        <v>0</v>
      </c>
      <c r="N11" s="16">
        <f>('Weights Quality'!N11/'Weights Quality'!$DS$4)*100</f>
        <v>0</v>
      </c>
      <c r="O11" s="16">
        <f>('Weights Quality'!O11/'Weights Quality'!$DS$4)*100</f>
        <v>0</v>
      </c>
      <c r="P11" s="16">
        <f>('Weights Quality'!P11/'Weights Quality'!$DS$4)*100</f>
        <v>0</v>
      </c>
      <c r="Q11" s="16">
        <f>('Weights Quality'!Q11/'Weights Quality'!$DS$4)*100</f>
        <v>0</v>
      </c>
      <c r="R11" s="16">
        <f>('Weights Quality'!R11/'Weights Quality'!$DS$4)*100</f>
        <v>0</v>
      </c>
      <c r="S11" s="16">
        <f>('Weights Quality'!S11/'Weights Quality'!$DS$4)*100</f>
        <v>0</v>
      </c>
      <c r="T11" s="16">
        <f>('Weights Quality'!T11/'Weights Quality'!$DS$4)*100</f>
        <v>0</v>
      </c>
      <c r="U11" s="16">
        <f>('Weights Quality'!U11/'Weights Quality'!$DS$4)*100</f>
        <v>0</v>
      </c>
      <c r="V11" s="16">
        <f>('Weights Quality'!V11/'Weights Quality'!$DS$4)*100</f>
        <v>0</v>
      </c>
      <c r="W11" s="16">
        <f>('Weights Quality'!W11/'Weights Quality'!$DS$4)*100</f>
        <v>0</v>
      </c>
      <c r="X11" s="16">
        <f>('Weights Quality'!X11/'Weights Quality'!$DS$4)*100</f>
        <v>0</v>
      </c>
      <c r="Y11" s="16">
        <f>('Weights Quality'!Y11/'Weights Quality'!$DS$4)*100</f>
        <v>0</v>
      </c>
      <c r="Z11" s="16">
        <f>('Weights Quality'!Z11/'Weights Quality'!$DS$4)*100</f>
        <v>0</v>
      </c>
      <c r="AA11" s="16">
        <f>('Weights Quality'!AA11/'Weights Quality'!$DS$4)*100</f>
        <v>0</v>
      </c>
      <c r="AB11" s="16">
        <f>('Weights Quality'!AB11/'Weights Quality'!$DS$4)*100</f>
        <v>50</v>
      </c>
      <c r="AC11" s="16">
        <f>('Weights Quality'!AC11/'Weights Quality'!$DS$4)*100</f>
        <v>0</v>
      </c>
      <c r="AD11" s="16">
        <f>('Weights Quality'!AD11/'Weights Quality'!$DS$4)*100</f>
        <v>0</v>
      </c>
      <c r="AE11" s="16">
        <f>('Weights Quality'!AE11/'Weights Quality'!$DS$4)*100</f>
        <v>0</v>
      </c>
      <c r="AF11" s="16">
        <f>('Weights Quality'!AF11/'Weights Quality'!$DS$4)*100</f>
        <v>0</v>
      </c>
      <c r="AG11" s="16">
        <f>('Weights Quality'!AG11/'Weights Quality'!$DS$4)*100</f>
        <v>0</v>
      </c>
      <c r="AH11" s="16">
        <f>('Weights Quality'!AH11/'Weights Quality'!$DS$4)*100</f>
        <v>0</v>
      </c>
      <c r="AI11" s="16">
        <f>('Weights Quality'!AI11/'Weights Quality'!$DS$4)*100</f>
        <v>0</v>
      </c>
      <c r="AJ11" s="16">
        <f>('Weights Quality'!AJ11/'Weights Quality'!$DS$4)*100</f>
        <v>0</v>
      </c>
      <c r="AK11" s="16">
        <f>('Weights Quality'!AK11/'Weights Quality'!$DS$4)*100</f>
        <v>0</v>
      </c>
      <c r="AL11" s="16">
        <f>('Weights Quality'!AL11/'Weights Quality'!$DS$4)*100</f>
        <v>0</v>
      </c>
      <c r="AM11" s="16">
        <f>('Weights Quality'!AM11/'Weights Quality'!$DS$4)*100</f>
        <v>0</v>
      </c>
      <c r="AN11" s="16">
        <f>('Weights Quality'!AN11/'Weights Quality'!$DS$4)*100</f>
        <v>0</v>
      </c>
      <c r="AO11" s="16">
        <f>('Weights Quality'!AO11/'Weights Quality'!$DS$4)*100</f>
        <v>0</v>
      </c>
      <c r="AP11" s="16">
        <f>('Weights Quality'!AP11/'Weights Quality'!$DS$4)*100</f>
        <v>0</v>
      </c>
      <c r="AQ11" s="16">
        <f>('Weights Quality'!AQ11/'Weights Quality'!$DS$4)*100</f>
        <v>0</v>
      </c>
      <c r="AR11" s="16">
        <f>('Weights Quality'!AR11/'Weights Quality'!$DS$4)*100</f>
        <v>0</v>
      </c>
      <c r="AS11" s="16">
        <f>('Weights Quality'!AS11/'Weights Quality'!$DS$4)*100</f>
        <v>0</v>
      </c>
      <c r="AT11" s="16">
        <f>('Weights Quality'!AT11/'Weights Quality'!$DS$4)*100</f>
        <v>0</v>
      </c>
      <c r="AU11" s="16">
        <f>('Weights Quality'!AU11/'Weights Quality'!$DS$4)*100</f>
        <v>0</v>
      </c>
      <c r="AV11" s="16">
        <f>('Weights Quality'!AV11/'Weights Quality'!$DS$4)*100</f>
        <v>0</v>
      </c>
      <c r="AW11" s="16">
        <f>('Weights Quality'!AW11/'Weights Quality'!$DS$4)*100</f>
        <v>0</v>
      </c>
      <c r="AX11" s="16">
        <f>('Weights Quality'!AX11/'Weights Quality'!$DS$4)*100</f>
        <v>0</v>
      </c>
      <c r="AY11" s="16">
        <f>('Weights Quality'!AY11/'Weights Quality'!$DS$4)*100</f>
        <v>0</v>
      </c>
      <c r="AZ11" s="16">
        <f>('Weights Quality'!AZ11/'Weights Quality'!$DS$4)*100</f>
        <v>0</v>
      </c>
      <c r="BA11" s="16">
        <f>('Weights Quality'!BA11/'Weights Quality'!$DS$4)*100</f>
        <v>0</v>
      </c>
      <c r="BB11" s="16">
        <f>('Weights Quality'!BB11/'Weights Quality'!$DS$4)*100</f>
        <v>0</v>
      </c>
      <c r="BC11" s="16">
        <f>('Weights Quality'!BC11/'Weights Quality'!$DS$4)*100</f>
        <v>0</v>
      </c>
      <c r="BD11" s="16">
        <f>('Weights Quality'!BD11/'Weights Quality'!$DS$4)*100</f>
        <v>0</v>
      </c>
      <c r="BE11" s="16">
        <f>('Weights Quality'!BE11/'Weights Quality'!$DS$4)*100</f>
        <v>0</v>
      </c>
      <c r="BF11" s="16">
        <f>('Weights Quality'!BF11/'Weights Quality'!$DS$4)*100</f>
        <v>0</v>
      </c>
      <c r="BG11" s="16">
        <f>('Weights Quality'!BG11/'Weights Quality'!$DS$4)*100</f>
        <v>0</v>
      </c>
      <c r="BH11" s="16">
        <f>('Weights Quality'!BH11/'Weights Quality'!$DS$4)*100</f>
        <v>0</v>
      </c>
      <c r="BI11" s="16">
        <f>('Weights Quality'!BI11/'Weights Quality'!$DS$4)*100</f>
        <v>0</v>
      </c>
      <c r="BJ11" s="16">
        <f>('Weights Quality'!BJ11/'Weights Quality'!$DS$4)*100</f>
        <v>0</v>
      </c>
      <c r="BK11" s="16">
        <f>('Weights Quality'!BK11/'Weights Quality'!$DS$4)*100</f>
        <v>0</v>
      </c>
      <c r="BL11" s="16">
        <f>('Weights Quality'!BL11/'Weights Quality'!$DS$4)*100</f>
        <v>0</v>
      </c>
      <c r="BM11" s="16">
        <f>('Weights Quality'!BM11/'Weights Quality'!$DS$4)*100</f>
        <v>0</v>
      </c>
      <c r="BN11" s="16">
        <f>('Weights Quality'!BN11/'Weights Quality'!$DS$4)*100</f>
        <v>0</v>
      </c>
      <c r="BO11" s="16">
        <f>('Weights Quality'!BO11/'Weights Quality'!$DS$4)*100</f>
        <v>0</v>
      </c>
      <c r="BP11" s="16">
        <f>('Weights Quality'!BP11/'Weights Quality'!$DS$4)*100</f>
        <v>0</v>
      </c>
      <c r="BQ11" s="16">
        <f>('Weights Quality'!BQ11/'Weights Quality'!$DS$4)*100</f>
        <v>50</v>
      </c>
      <c r="BR11" s="16">
        <f>('Weights Quality'!BR11/'Weights Quality'!$DS$4)*100</f>
        <v>0</v>
      </c>
      <c r="BS11" s="16">
        <f>('Weights Quality'!BS11/'Weights Quality'!$DS$4)*100</f>
        <v>0</v>
      </c>
      <c r="BT11" s="16">
        <f>('Weights Quality'!BT11/'Weights Quality'!$DS$4)*100</f>
        <v>0</v>
      </c>
      <c r="BU11" s="16">
        <f>('Weights Quality'!BU11/'Weights Quality'!$DS$4)*100</f>
        <v>0</v>
      </c>
      <c r="BV11" s="16">
        <f>('Weights Quality'!BV11/'Weights Quality'!$DS$4)*100</f>
        <v>0</v>
      </c>
      <c r="BW11" s="16">
        <f>('Weights Quality'!BW11/'Weights Quality'!$DS$4)*100</f>
        <v>50</v>
      </c>
      <c r="BX11" s="16">
        <f>('Weights Quality'!BX11/'Weights Quality'!$DS$4)*100</f>
        <v>0</v>
      </c>
      <c r="BY11" s="16">
        <f>('Weights Quality'!BY11/'Weights Quality'!$DS$4)*100</f>
        <v>0</v>
      </c>
      <c r="BZ11" s="16">
        <f>('Weights Quality'!BZ11/'Weights Quality'!$DS$4)*100</f>
        <v>0</v>
      </c>
      <c r="CA11" s="16">
        <f>('Weights Quality'!CA11/'Weights Quality'!$DS$4)*100</f>
        <v>0</v>
      </c>
      <c r="CB11" s="16">
        <f>('Weights Quality'!CB11/'Weights Quality'!$DS$4)*100</f>
        <v>0</v>
      </c>
      <c r="CC11" s="16">
        <f>('Weights Quality'!CC11/'Weights Quality'!$DS$4)*100</f>
        <v>0</v>
      </c>
      <c r="CD11" s="16">
        <f>('Weights Quality'!CD11/'Weights Quality'!$DS$4)*100</f>
        <v>0</v>
      </c>
      <c r="CE11" s="16">
        <f>('Weights Quality'!CE11/'Weights Quality'!$DS$4)*100</f>
        <v>0</v>
      </c>
      <c r="CF11" s="16">
        <f>('Weights Quality'!CF11/'Weights Quality'!$DS$4)*100</f>
        <v>0</v>
      </c>
      <c r="CG11" s="16">
        <f>('Weights Quality'!CG11/'Weights Quality'!$DS$4)*100</f>
        <v>0</v>
      </c>
      <c r="CH11" s="16">
        <f>('Weights Quality'!CH11/'Weights Quality'!$DS$4)*100</f>
        <v>0</v>
      </c>
      <c r="CI11" s="16">
        <f>('Weights Quality'!CI11/'Weights Quality'!$DS$4)*100</f>
        <v>0</v>
      </c>
      <c r="CJ11" s="16">
        <f>('Weights Quality'!CJ11/'Weights Quality'!$DS$4)*100</f>
        <v>0</v>
      </c>
      <c r="CK11" s="16">
        <f>('Weights Quality'!CK11/'Weights Quality'!$DS$4)*100</f>
        <v>0</v>
      </c>
      <c r="CL11" s="16">
        <f>('Weights Quality'!CL11/'Weights Quality'!$DS$4)*100</f>
        <v>0</v>
      </c>
      <c r="CM11" s="16">
        <f>('Weights Quality'!CM11/'Weights Quality'!$DS$4)*100</f>
        <v>0</v>
      </c>
      <c r="CN11" s="16">
        <f>('Weights Quality'!CN11/'Weights Quality'!$DS$4)*100</f>
        <v>0</v>
      </c>
      <c r="CO11" s="16">
        <f>('Weights Quality'!CO11/'Weights Quality'!$DS$4)*100</f>
        <v>0</v>
      </c>
      <c r="CP11" s="16">
        <f>('Weights Quality'!CP11/'Weights Quality'!$DS$4)*100</f>
        <v>0</v>
      </c>
      <c r="CQ11" s="16">
        <f>('Weights Quality'!CQ11/'Weights Quality'!$DS$4)*100</f>
        <v>0</v>
      </c>
      <c r="CR11" s="16">
        <f>('Weights Quality'!CR11/'Weights Quality'!$DS$4)*100</f>
        <v>0</v>
      </c>
      <c r="CS11" s="16">
        <f>('Weights Quality'!CS11/'Weights Quality'!$DS$4)*100</f>
        <v>0</v>
      </c>
      <c r="CT11" s="16">
        <f>('Weights Quality'!CT11/'Weights Quality'!$DS$4)*100</f>
        <v>0</v>
      </c>
      <c r="CU11" s="16">
        <f>('Weights Quality'!CU11/'Weights Quality'!$DS$4)*100</f>
        <v>0</v>
      </c>
      <c r="CV11" s="16">
        <f>('Weights Quality'!CV11/'Weights Quality'!$DS$4)*100</f>
        <v>0</v>
      </c>
      <c r="CW11" s="16">
        <f>('Weights Quality'!CW11/'Weights Quality'!$DS$4)*100</f>
        <v>0</v>
      </c>
      <c r="CX11" s="16">
        <f>('Weights Quality'!CX11/'Weights Quality'!$DS$4)*100</f>
        <v>0</v>
      </c>
      <c r="CY11" s="16">
        <f>('Weights Quality'!CY11/'Weights Quality'!$DS$4)*100</f>
        <v>0</v>
      </c>
      <c r="CZ11" s="16">
        <f>('Weights Quality'!CZ11/'Weights Quality'!$DS$4)*100</f>
        <v>0</v>
      </c>
      <c r="DA11" s="16">
        <f>('Weights Quality'!DA11/'Weights Quality'!$DS$4)*100</f>
        <v>0</v>
      </c>
      <c r="DB11" s="16">
        <f>('Weights Quality'!DB11/'Weights Quality'!$DS$4)*100</f>
        <v>0</v>
      </c>
      <c r="DC11" s="16">
        <f>('Weights Quality'!DC11/'Weights Quality'!$DS$4)*100</f>
        <v>0</v>
      </c>
      <c r="DD11" s="16">
        <f>('Weights Quality'!DD11/'Weights Quality'!$DS$4)*100</f>
        <v>0</v>
      </c>
      <c r="DE11" s="16">
        <f>('Weights Quality'!DE11/'Weights Quality'!$DS$4)*100</f>
        <v>0</v>
      </c>
      <c r="DF11" s="16">
        <f>('Weights Quality'!DF11/'Weights Quality'!$DS$4)*100</f>
        <v>0</v>
      </c>
      <c r="DG11" s="16">
        <f>('Weights Quality'!DG11/'Weights Quality'!$DS$4)*100</f>
        <v>0</v>
      </c>
      <c r="DH11" s="16">
        <f>('Weights Quality'!DH11/'Weights Quality'!$DS$4)*100</f>
        <v>0</v>
      </c>
      <c r="DI11" s="16">
        <f>('Weights Quality'!DI11/'Weights Quality'!$DS$4)*100</f>
        <v>0</v>
      </c>
      <c r="DJ11" s="16">
        <f>('Weights Quality'!DJ11/'Weights Quality'!$DS$4)*100</f>
        <v>0</v>
      </c>
      <c r="DK11" s="16">
        <f>('Weights Quality'!DK11/'Weights Quality'!$DS$4)*100</f>
        <v>0</v>
      </c>
      <c r="DL11" s="16">
        <f>('Weights Quality'!DL11/'Weights Quality'!$DS$4)*100</f>
        <v>0</v>
      </c>
      <c r="DM11" s="16">
        <f>('Weights Quality'!DM11/'Weights Quality'!$DS$4)*100</f>
        <v>0</v>
      </c>
      <c r="DN11" s="16">
        <f>('Weights Quality'!DN11/'Weights Quality'!$DS$4)*100</f>
        <v>0</v>
      </c>
      <c r="DO11" s="16">
        <f>('Weights Quality'!DO11/'Weights Quality'!$DS$4)*100</f>
        <v>0</v>
      </c>
      <c r="DP11" s="16">
        <f>('Weights Quality'!DP11/'Weights Quality'!$DS$4)*100</f>
        <v>0</v>
      </c>
      <c r="DQ11" s="16">
        <f>('Weights Quality'!DQ11/'Weights Quality'!$DS$4)*100</f>
        <v>0</v>
      </c>
      <c r="DR11" s="16">
        <f>('Weights Quality'!DR11/'Weights Quality'!$DS$4)*100</f>
        <v>0</v>
      </c>
      <c r="DS11" s="16">
        <v>3</v>
      </c>
    </row>
    <row r="12" spans="1:123" x14ac:dyDescent="0.55000000000000004">
      <c r="A12" s="16" t="s">
        <v>15</v>
      </c>
      <c r="B12" s="16">
        <f>('Weights Quality'!B12/'Weights Quality'!$DS$4)*100</f>
        <v>0</v>
      </c>
      <c r="C12" s="16">
        <f>('Weights Quality'!C12/'Weights Quality'!$DS$4)*100</f>
        <v>0</v>
      </c>
      <c r="D12" s="16">
        <f>('Weights Quality'!D12/'Weights Quality'!$DS$4)*100</f>
        <v>0</v>
      </c>
      <c r="E12" s="16">
        <f>('Weights Quality'!E12/'Weights Quality'!$DS$4)*100</f>
        <v>0</v>
      </c>
      <c r="F12" s="16">
        <f>('Weights Quality'!F12/'Weights Quality'!$DS$4)*100</f>
        <v>0</v>
      </c>
      <c r="G12" s="16">
        <f>('Weights Quality'!G12/'Weights Quality'!$DS$4)*100</f>
        <v>50</v>
      </c>
      <c r="H12" s="16">
        <f>('Weights Quality'!H12/'Weights Quality'!$DS$4)*100</f>
        <v>0</v>
      </c>
      <c r="I12" s="16">
        <f>('Weights Quality'!I12/'Weights Quality'!$DS$4)*100</f>
        <v>0</v>
      </c>
      <c r="J12" s="16">
        <f>('Weights Quality'!J12/'Weights Quality'!$DS$4)*100</f>
        <v>0</v>
      </c>
      <c r="K12" s="16">
        <f>('Weights Quality'!K12/'Weights Quality'!$DS$4)*100</f>
        <v>50</v>
      </c>
      <c r="L12" s="16">
        <f>('Weights Quality'!L12/'Weights Quality'!$DS$4)*100</f>
        <v>0</v>
      </c>
      <c r="M12" s="16">
        <f>('Weights Quality'!M12/'Weights Quality'!$DS$4)*100</f>
        <v>0</v>
      </c>
      <c r="N12" s="16">
        <f>('Weights Quality'!N12/'Weights Quality'!$DS$4)*100</f>
        <v>0</v>
      </c>
      <c r="O12" s="16">
        <f>('Weights Quality'!O12/'Weights Quality'!$DS$4)*100</f>
        <v>0</v>
      </c>
      <c r="P12" s="16">
        <f>('Weights Quality'!P12/'Weights Quality'!$DS$4)*100</f>
        <v>0</v>
      </c>
      <c r="Q12" s="16">
        <f>('Weights Quality'!Q12/'Weights Quality'!$DS$4)*100</f>
        <v>350</v>
      </c>
      <c r="R12" s="16">
        <f>('Weights Quality'!R12/'Weights Quality'!$DS$4)*100</f>
        <v>0</v>
      </c>
      <c r="S12" s="16">
        <f>('Weights Quality'!S12/'Weights Quality'!$DS$4)*100</f>
        <v>0</v>
      </c>
      <c r="T12" s="16">
        <f>('Weights Quality'!T12/'Weights Quality'!$DS$4)*100</f>
        <v>0</v>
      </c>
      <c r="U12" s="16">
        <f>('Weights Quality'!U12/'Weights Quality'!$DS$4)*100</f>
        <v>0</v>
      </c>
      <c r="V12" s="16">
        <f>('Weights Quality'!V12/'Weights Quality'!$DS$4)*100</f>
        <v>0</v>
      </c>
      <c r="W12" s="16">
        <f>('Weights Quality'!W12/'Weights Quality'!$DS$4)*100</f>
        <v>0</v>
      </c>
      <c r="X12" s="16">
        <f>('Weights Quality'!X12/'Weights Quality'!$DS$4)*100</f>
        <v>0</v>
      </c>
      <c r="Y12" s="16">
        <f>('Weights Quality'!Y12/'Weights Quality'!$DS$4)*100</f>
        <v>0</v>
      </c>
      <c r="Z12" s="16">
        <f>('Weights Quality'!Z12/'Weights Quality'!$DS$4)*100</f>
        <v>0</v>
      </c>
      <c r="AA12" s="16">
        <f>('Weights Quality'!AA12/'Weights Quality'!$DS$4)*100</f>
        <v>0</v>
      </c>
      <c r="AB12" s="16">
        <f>('Weights Quality'!AB12/'Weights Quality'!$DS$4)*100</f>
        <v>0</v>
      </c>
      <c r="AC12" s="16">
        <f>('Weights Quality'!AC12/'Weights Quality'!$DS$4)*100</f>
        <v>400</v>
      </c>
      <c r="AD12" s="16">
        <f>('Weights Quality'!AD12/'Weights Quality'!$DS$4)*100</f>
        <v>0</v>
      </c>
      <c r="AE12" s="16">
        <f>('Weights Quality'!AE12/'Weights Quality'!$DS$4)*100</f>
        <v>0</v>
      </c>
      <c r="AF12" s="16">
        <f>('Weights Quality'!AF12/'Weights Quality'!$DS$4)*100</f>
        <v>0</v>
      </c>
      <c r="AG12" s="16">
        <f>('Weights Quality'!AG12/'Weights Quality'!$DS$4)*100</f>
        <v>0</v>
      </c>
      <c r="AH12" s="16">
        <f>('Weights Quality'!AH12/'Weights Quality'!$DS$4)*100</f>
        <v>0</v>
      </c>
      <c r="AI12" s="16">
        <f>('Weights Quality'!AI12/'Weights Quality'!$DS$4)*100</f>
        <v>0</v>
      </c>
      <c r="AJ12" s="16">
        <f>('Weights Quality'!AJ12/'Weights Quality'!$DS$4)*100</f>
        <v>0</v>
      </c>
      <c r="AK12" s="16">
        <f>('Weights Quality'!AK12/'Weights Quality'!$DS$4)*100</f>
        <v>0</v>
      </c>
      <c r="AL12" s="16">
        <f>('Weights Quality'!AL12/'Weights Quality'!$DS$4)*100</f>
        <v>0</v>
      </c>
      <c r="AM12" s="16">
        <f>('Weights Quality'!AM12/'Weights Quality'!$DS$4)*100</f>
        <v>0</v>
      </c>
      <c r="AN12" s="16">
        <f>('Weights Quality'!AN12/'Weights Quality'!$DS$4)*100</f>
        <v>0</v>
      </c>
      <c r="AO12" s="16">
        <f>('Weights Quality'!AO12/'Weights Quality'!$DS$4)*100</f>
        <v>0</v>
      </c>
      <c r="AP12" s="16">
        <f>('Weights Quality'!AP12/'Weights Quality'!$DS$4)*100</f>
        <v>50</v>
      </c>
      <c r="AQ12" s="16">
        <f>('Weights Quality'!AQ12/'Weights Quality'!$DS$4)*100</f>
        <v>0</v>
      </c>
      <c r="AR12" s="16">
        <f>('Weights Quality'!AR12/'Weights Quality'!$DS$4)*100</f>
        <v>0</v>
      </c>
      <c r="AS12" s="16">
        <f>('Weights Quality'!AS12/'Weights Quality'!$DS$4)*100</f>
        <v>0</v>
      </c>
      <c r="AT12" s="16">
        <f>('Weights Quality'!AT12/'Weights Quality'!$DS$4)*100</f>
        <v>0</v>
      </c>
      <c r="AU12" s="16">
        <f>('Weights Quality'!AU12/'Weights Quality'!$DS$4)*100</f>
        <v>0</v>
      </c>
      <c r="AV12" s="16">
        <f>('Weights Quality'!AV12/'Weights Quality'!$DS$4)*100</f>
        <v>0</v>
      </c>
      <c r="AW12" s="16">
        <f>('Weights Quality'!AW12/'Weights Quality'!$DS$4)*100</f>
        <v>0</v>
      </c>
      <c r="AX12" s="16">
        <f>('Weights Quality'!AX12/'Weights Quality'!$DS$4)*100</f>
        <v>200</v>
      </c>
      <c r="AY12" s="16">
        <f>('Weights Quality'!AY12/'Weights Quality'!$DS$4)*100</f>
        <v>50</v>
      </c>
      <c r="AZ12" s="16">
        <f>('Weights Quality'!AZ12/'Weights Quality'!$DS$4)*100</f>
        <v>0</v>
      </c>
      <c r="BA12" s="16">
        <f>('Weights Quality'!BA12/'Weights Quality'!$DS$4)*100</f>
        <v>0</v>
      </c>
      <c r="BB12" s="16">
        <f>('Weights Quality'!BB12/'Weights Quality'!$DS$4)*100</f>
        <v>0</v>
      </c>
      <c r="BC12" s="16">
        <f>('Weights Quality'!BC12/'Weights Quality'!$DS$4)*100</f>
        <v>0</v>
      </c>
      <c r="BD12" s="16">
        <f>('Weights Quality'!BD12/'Weights Quality'!$DS$4)*100</f>
        <v>50</v>
      </c>
      <c r="BE12" s="16">
        <f>('Weights Quality'!BE12/'Weights Quality'!$DS$4)*100</f>
        <v>0</v>
      </c>
      <c r="BF12" s="16">
        <f>('Weights Quality'!BF12/'Weights Quality'!$DS$4)*100</f>
        <v>0</v>
      </c>
      <c r="BG12" s="16">
        <f>('Weights Quality'!BG12/'Weights Quality'!$DS$4)*100</f>
        <v>0</v>
      </c>
      <c r="BH12" s="16">
        <f>('Weights Quality'!BH12/'Weights Quality'!$DS$4)*100</f>
        <v>0</v>
      </c>
      <c r="BI12" s="16">
        <f>('Weights Quality'!BI12/'Weights Quality'!$DS$4)*100</f>
        <v>50</v>
      </c>
      <c r="BJ12" s="16">
        <f>('Weights Quality'!BJ12/'Weights Quality'!$DS$4)*100</f>
        <v>0</v>
      </c>
      <c r="BK12" s="16">
        <f>('Weights Quality'!BK12/'Weights Quality'!$DS$4)*100</f>
        <v>0</v>
      </c>
      <c r="BL12" s="16">
        <f>('Weights Quality'!BL12/'Weights Quality'!$DS$4)*100</f>
        <v>0</v>
      </c>
      <c r="BM12" s="16">
        <f>('Weights Quality'!BM12/'Weights Quality'!$DS$4)*100</f>
        <v>0</v>
      </c>
      <c r="BN12" s="16">
        <f>('Weights Quality'!BN12/'Weights Quality'!$DS$4)*100</f>
        <v>0</v>
      </c>
      <c r="BO12" s="16">
        <f>('Weights Quality'!BO12/'Weights Quality'!$DS$4)*100</f>
        <v>0</v>
      </c>
      <c r="BP12" s="16">
        <f>('Weights Quality'!BP12/'Weights Quality'!$DS$4)*100</f>
        <v>0</v>
      </c>
      <c r="BQ12" s="16">
        <f>('Weights Quality'!BQ12/'Weights Quality'!$DS$4)*100</f>
        <v>0</v>
      </c>
      <c r="BR12" s="16">
        <f>('Weights Quality'!BR12/'Weights Quality'!$DS$4)*100</f>
        <v>0</v>
      </c>
      <c r="BS12" s="16">
        <f>('Weights Quality'!BS12/'Weights Quality'!$DS$4)*100</f>
        <v>0</v>
      </c>
      <c r="BT12" s="16">
        <f>('Weights Quality'!BT12/'Weights Quality'!$DS$4)*100</f>
        <v>0</v>
      </c>
      <c r="BU12" s="16">
        <f>('Weights Quality'!BU12/'Weights Quality'!$DS$4)*100</f>
        <v>0</v>
      </c>
      <c r="BV12" s="16">
        <f>('Weights Quality'!BV12/'Weights Quality'!$DS$4)*100</f>
        <v>0</v>
      </c>
      <c r="BW12" s="16">
        <f>('Weights Quality'!BW12/'Weights Quality'!$DS$4)*100</f>
        <v>0</v>
      </c>
      <c r="BX12" s="16">
        <f>('Weights Quality'!BX12/'Weights Quality'!$DS$4)*100</f>
        <v>0</v>
      </c>
      <c r="BY12" s="16">
        <f>('Weights Quality'!BY12/'Weights Quality'!$DS$4)*100</f>
        <v>0</v>
      </c>
      <c r="BZ12" s="16">
        <f>('Weights Quality'!BZ12/'Weights Quality'!$DS$4)*100</f>
        <v>0</v>
      </c>
      <c r="CA12" s="16">
        <f>('Weights Quality'!CA12/'Weights Quality'!$DS$4)*100</f>
        <v>0</v>
      </c>
      <c r="CB12" s="16">
        <f>('Weights Quality'!CB12/'Weights Quality'!$DS$4)*100</f>
        <v>0</v>
      </c>
      <c r="CC12" s="16">
        <f>('Weights Quality'!CC12/'Weights Quality'!$DS$4)*100</f>
        <v>0</v>
      </c>
      <c r="CD12" s="16">
        <f>('Weights Quality'!CD12/'Weights Quality'!$DS$4)*100</f>
        <v>0</v>
      </c>
      <c r="CE12" s="16">
        <f>('Weights Quality'!CE12/'Weights Quality'!$DS$4)*100</f>
        <v>0</v>
      </c>
      <c r="CF12" s="16">
        <f>('Weights Quality'!CF12/'Weights Quality'!$DS$4)*100</f>
        <v>0</v>
      </c>
      <c r="CG12" s="16">
        <f>('Weights Quality'!CG12/'Weights Quality'!$DS$4)*100</f>
        <v>0</v>
      </c>
      <c r="CH12" s="16">
        <f>('Weights Quality'!CH12/'Weights Quality'!$DS$4)*100</f>
        <v>0</v>
      </c>
      <c r="CI12" s="16">
        <f>('Weights Quality'!CI12/'Weights Quality'!$DS$4)*100</f>
        <v>0</v>
      </c>
      <c r="CJ12" s="16">
        <f>('Weights Quality'!CJ12/'Weights Quality'!$DS$4)*100</f>
        <v>100</v>
      </c>
      <c r="CK12" s="16">
        <f>('Weights Quality'!CK12/'Weights Quality'!$DS$4)*100</f>
        <v>0</v>
      </c>
      <c r="CL12" s="16">
        <f>('Weights Quality'!CL12/'Weights Quality'!$DS$4)*100</f>
        <v>0</v>
      </c>
      <c r="CM12" s="16">
        <f>('Weights Quality'!CM12/'Weights Quality'!$DS$4)*100</f>
        <v>0</v>
      </c>
      <c r="CN12" s="16">
        <f>('Weights Quality'!CN12/'Weights Quality'!$DS$4)*100</f>
        <v>0</v>
      </c>
      <c r="CO12" s="16">
        <f>('Weights Quality'!CO12/'Weights Quality'!$DS$4)*100</f>
        <v>0</v>
      </c>
      <c r="CP12" s="16">
        <f>('Weights Quality'!CP12/'Weights Quality'!$DS$4)*100</f>
        <v>0</v>
      </c>
      <c r="CQ12" s="16">
        <f>('Weights Quality'!CQ12/'Weights Quality'!$DS$4)*100</f>
        <v>0</v>
      </c>
      <c r="CR12" s="16">
        <f>('Weights Quality'!CR12/'Weights Quality'!$DS$4)*100</f>
        <v>0</v>
      </c>
      <c r="CS12" s="16">
        <f>('Weights Quality'!CS12/'Weights Quality'!$DS$4)*100</f>
        <v>0</v>
      </c>
      <c r="CT12" s="16">
        <f>('Weights Quality'!CT12/'Weights Quality'!$DS$4)*100</f>
        <v>0</v>
      </c>
      <c r="CU12" s="16">
        <f>('Weights Quality'!CU12/'Weights Quality'!$DS$4)*100</f>
        <v>0</v>
      </c>
      <c r="CV12" s="16">
        <f>('Weights Quality'!CV12/'Weights Quality'!$DS$4)*100</f>
        <v>0</v>
      </c>
      <c r="CW12" s="16">
        <f>('Weights Quality'!CW12/'Weights Quality'!$DS$4)*100</f>
        <v>0</v>
      </c>
      <c r="CX12" s="16">
        <f>('Weights Quality'!CX12/'Weights Quality'!$DS$4)*100</f>
        <v>0</v>
      </c>
      <c r="CY12" s="16">
        <f>('Weights Quality'!CY12/'Weights Quality'!$DS$4)*100</f>
        <v>0</v>
      </c>
      <c r="CZ12" s="16">
        <f>('Weights Quality'!CZ12/'Weights Quality'!$DS$4)*100</f>
        <v>0</v>
      </c>
      <c r="DA12" s="16">
        <f>('Weights Quality'!DA12/'Weights Quality'!$DS$4)*100</f>
        <v>0</v>
      </c>
      <c r="DB12" s="16">
        <f>('Weights Quality'!DB12/'Weights Quality'!$DS$4)*100</f>
        <v>0</v>
      </c>
      <c r="DC12" s="16">
        <f>('Weights Quality'!DC12/'Weights Quality'!$DS$4)*100</f>
        <v>0</v>
      </c>
      <c r="DD12" s="16">
        <f>('Weights Quality'!DD12/'Weights Quality'!$DS$4)*100</f>
        <v>0</v>
      </c>
      <c r="DE12" s="16">
        <f>('Weights Quality'!DE12/'Weights Quality'!$DS$4)*100</f>
        <v>0</v>
      </c>
      <c r="DF12" s="16">
        <f>('Weights Quality'!DF12/'Weights Quality'!$DS$4)*100</f>
        <v>0</v>
      </c>
      <c r="DG12" s="16">
        <f>('Weights Quality'!DG12/'Weights Quality'!$DS$4)*100</f>
        <v>0</v>
      </c>
      <c r="DH12" s="16">
        <f>('Weights Quality'!DH12/'Weights Quality'!$DS$4)*100</f>
        <v>0</v>
      </c>
      <c r="DI12" s="16">
        <f>('Weights Quality'!DI12/'Weights Quality'!$DS$4)*100</f>
        <v>0</v>
      </c>
      <c r="DJ12" s="16">
        <f>('Weights Quality'!DJ12/'Weights Quality'!$DS$4)*100</f>
        <v>0</v>
      </c>
      <c r="DK12" s="16">
        <f>('Weights Quality'!DK12/'Weights Quality'!$DS$4)*100</f>
        <v>0</v>
      </c>
      <c r="DL12" s="16">
        <f>('Weights Quality'!DL12/'Weights Quality'!$DS$4)*100</f>
        <v>0</v>
      </c>
      <c r="DM12" s="16">
        <f>('Weights Quality'!DM12/'Weights Quality'!$DS$4)*100</f>
        <v>0</v>
      </c>
      <c r="DN12" s="16">
        <f>('Weights Quality'!DN12/'Weights Quality'!$DS$4)*100</f>
        <v>0</v>
      </c>
      <c r="DO12" s="16">
        <f>('Weights Quality'!DO12/'Weights Quality'!$DS$4)*100</f>
        <v>0</v>
      </c>
      <c r="DP12" s="16">
        <f>('Weights Quality'!DP12/'Weights Quality'!$DS$4)*100</f>
        <v>0</v>
      </c>
      <c r="DQ12" s="16">
        <f>('Weights Quality'!DQ12/'Weights Quality'!$DS$4)*100</f>
        <v>50</v>
      </c>
      <c r="DR12" s="16">
        <f>('Weights Quality'!DR12/'Weights Quality'!$DS$4)*100</f>
        <v>0</v>
      </c>
      <c r="DS12" s="16">
        <v>28</v>
      </c>
    </row>
    <row r="13" spans="1:123" x14ac:dyDescent="0.55000000000000004">
      <c r="A13" s="16" t="s">
        <v>16</v>
      </c>
      <c r="B13" s="16">
        <f>('Weights Quality'!B13/'Weights Quality'!$DS$4)*100</f>
        <v>0</v>
      </c>
      <c r="C13" s="16">
        <f>('Weights Quality'!C13/'Weights Quality'!$DS$4)*100</f>
        <v>0</v>
      </c>
      <c r="D13" s="16">
        <f>('Weights Quality'!D13/'Weights Quality'!$DS$4)*100</f>
        <v>50</v>
      </c>
      <c r="E13" s="16">
        <f>('Weights Quality'!E13/'Weights Quality'!$DS$4)*100</f>
        <v>0</v>
      </c>
      <c r="F13" s="16">
        <f>('Weights Quality'!F13/'Weights Quality'!$DS$4)*100</f>
        <v>0</v>
      </c>
      <c r="G13" s="16">
        <f>('Weights Quality'!G13/'Weights Quality'!$DS$4)*100</f>
        <v>0</v>
      </c>
      <c r="H13" s="16">
        <f>('Weights Quality'!H13/'Weights Quality'!$DS$4)*100</f>
        <v>0</v>
      </c>
      <c r="I13" s="16">
        <f>('Weights Quality'!I13/'Weights Quality'!$DS$4)*100</f>
        <v>0</v>
      </c>
      <c r="J13" s="16">
        <f>('Weights Quality'!J13/'Weights Quality'!$DS$4)*100</f>
        <v>50</v>
      </c>
      <c r="K13" s="16">
        <f>('Weights Quality'!K13/'Weights Quality'!$DS$4)*100</f>
        <v>0</v>
      </c>
      <c r="L13" s="16">
        <f>('Weights Quality'!L13/'Weights Quality'!$DS$4)*100</f>
        <v>0</v>
      </c>
      <c r="M13" s="16">
        <f>('Weights Quality'!M13/'Weights Quality'!$DS$4)*100</f>
        <v>0</v>
      </c>
      <c r="N13" s="16">
        <f>('Weights Quality'!N13/'Weights Quality'!$DS$4)*100</f>
        <v>50</v>
      </c>
      <c r="O13" s="16">
        <f>('Weights Quality'!O13/'Weights Quality'!$DS$4)*100</f>
        <v>0</v>
      </c>
      <c r="P13" s="16">
        <f>('Weights Quality'!P13/'Weights Quality'!$DS$4)*100</f>
        <v>0</v>
      </c>
      <c r="Q13" s="16">
        <f>('Weights Quality'!Q13/'Weights Quality'!$DS$4)*100</f>
        <v>0</v>
      </c>
      <c r="R13" s="16">
        <f>('Weights Quality'!R13/'Weights Quality'!$DS$4)*100</f>
        <v>0</v>
      </c>
      <c r="S13" s="16">
        <f>('Weights Quality'!S13/'Weights Quality'!$DS$4)*100</f>
        <v>0</v>
      </c>
      <c r="T13" s="16">
        <f>('Weights Quality'!T13/'Weights Quality'!$DS$4)*100</f>
        <v>0</v>
      </c>
      <c r="U13" s="16">
        <f>('Weights Quality'!U13/'Weights Quality'!$DS$4)*100</f>
        <v>0</v>
      </c>
      <c r="V13" s="16">
        <f>('Weights Quality'!V13/'Weights Quality'!$DS$4)*100</f>
        <v>0</v>
      </c>
      <c r="W13" s="16">
        <f>('Weights Quality'!W13/'Weights Quality'!$DS$4)*100</f>
        <v>0</v>
      </c>
      <c r="X13" s="16">
        <f>('Weights Quality'!X13/'Weights Quality'!$DS$4)*100</f>
        <v>50</v>
      </c>
      <c r="Y13" s="16">
        <f>('Weights Quality'!Y13/'Weights Quality'!$DS$4)*100</f>
        <v>0</v>
      </c>
      <c r="Z13" s="16">
        <f>('Weights Quality'!Z13/'Weights Quality'!$DS$4)*100</f>
        <v>0</v>
      </c>
      <c r="AA13" s="16">
        <f>('Weights Quality'!AA13/'Weights Quality'!$DS$4)*100</f>
        <v>0</v>
      </c>
      <c r="AB13" s="16">
        <f>('Weights Quality'!AB13/'Weights Quality'!$DS$4)*100</f>
        <v>50</v>
      </c>
      <c r="AC13" s="16">
        <f>('Weights Quality'!AC13/'Weights Quality'!$DS$4)*100</f>
        <v>0</v>
      </c>
      <c r="AD13" s="16">
        <f>('Weights Quality'!AD13/'Weights Quality'!$DS$4)*100</f>
        <v>0</v>
      </c>
      <c r="AE13" s="16">
        <f>('Weights Quality'!AE13/'Weights Quality'!$DS$4)*100</f>
        <v>0</v>
      </c>
      <c r="AF13" s="16">
        <f>('Weights Quality'!AF13/'Weights Quality'!$DS$4)*100</f>
        <v>0</v>
      </c>
      <c r="AG13" s="16">
        <f>('Weights Quality'!AG13/'Weights Quality'!$DS$4)*100</f>
        <v>0</v>
      </c>
      <c r="AH13" s="16">
        <f>('Weights Quality'!AH13/'Weights Quality'!$DS$4)*100</f>
        <v>50</v>
      </c>
      <c r="AI13" s="16">
        <f>('Weights Quality'!AI13/'Weights Quality'!$DS$4)*100</f>
        <v>0</v>
      </c>
      <c r="AJ13" s="16">
        <f>('Weights Quality'!AJ13/'Weights Quality'!$DS$4)*100</f>
        <v>0</v>
      </c>
      <c r="AK13" s="16">
        <f>('Weights Quality'!AK13/'Weights Quality'!$DS$4)*100</f>
        <v>0</v>
      </c>
      <c r="AL13" s="16">
        <f>('Weights Quality'!AL13/'Weights Quality'!$DS$4)*100</f>
        <v>50</v>
      </c>
      <c r="AM13" s="16">
        <f>('Weights Quality'!AM13/'Weights Quality'!$DS$4)*100</f>
        <v>0</v>
      </c>
      <c r="AN13" s="16">
        <f>('Weights Quality'!AN13/'Weights Quality'!$DS$4)*100</f>
        <v>0</v>
      </c>
      <c r="AO13" s="16">
        <f>('Weights Quality'!AO13/'Weights Quality'!$DS$4)*100</f>
        <v>0</v>
      </c>
      <c r="AP13" s="16">
        <f>('Weights Quality'!AP13/'Weights Quality'!$DS$4)*100</f>
        <v>0</v>
      </c>
      <c r="AQ13" s="16">
        <f>('Weights Quality'!AQ13/'Weights Quality'!$DS$4)*100</f>
        <v>0</v>
      </c>
      <c r="AR13" s="16">
        <f>('Weights Quality'!AR13/'Weights Quality'!$DS$4)*100</f>
        <v>0</v>
      </c>
      <c r="AS13" s="16">
        <f>('Weights Quality'!AS13/'Weights Quality'!$DS$4)*100</f>
        <v>0</v>
      </c>
      <c r="AT13" s="16">
        <f>('Weights Quality'!AT13/'Weights Quality'!$DS$4)*100</f>
        <v>50</v>
      </c>
      <c r="AU13" s="16">
        <f>('Weights Quality'!AU13/'Weights Quality'!$DS$4)*100</f>
        <v>50</v>
      </c>
      <c r="AV13" s="16">
        <f>('Weights Quality'!AV13/'Weights Quality'!$DS$4)*100</f>
        <v>0</v>
      </c>
      <c r="AW13" s="16">
        <f>('Weights Quality'!AW13/'Weights Quality'!$DS$4)*100</f>
        <v>0</v>
      </c>
      <c r="AX13" s="16">
        <f>('Weights Quality'!AX13/'Weights Quality'!$DS$4)*100</f>
        <v>0</v>
      </c>
      <c r="AY13" s="16">
        <f>('Weights Quality'!AY13/'Weights Quality'!$DS$4)*100</f>
        <v>100</v>
      </c>
      <c r="AZ13" s="16">
        <f>('Weights Quality'!AZ13/'Weights Quality'!$DS$4)*100</f>
        <v>0</v>
      </c>
      <c r="BA13" s="16">
        <f>('Weights Quality'!BA13/'Weights Quality'!$DS$4)*100</f>
        <v>50</v>
      </c>
      <c r="BB13" s="16">
        <f>('Weights Quality'!BB13/'Weights Quality'!$DS$4)*100</f>
        <v>0</v>
      </c>
      <c r="BC13" s="16">
        <f>('Weights Quality'!BC13/'Weights Quality'!$DS$4)*100</f>
        <v>0</v>
      </c>
      <c r="BD13" s="16">
        <f>('Weights Quality'!BD13/'Weights Quality'!$DS$4)*100</f>
        <v>0</v>
      </c>
      <c r="BE13" s="16">
        <f>('Weights Quality'!BE13/'Weights Quality'!$DS$4)*100</f>
        <v>0</v>
      </c>
      <c r="BF13" s="16">
        <f>('Weights Quality'!BF13/'Weights Quality'!$DS$4)*100</f>
        <v>0</v>
      </c>
      <c r="BG13" s="16">
        <f>('Weights Quality'!BG13/'Weights Quality'!$DS$4)*100</f>
        <v>0</v>
      </c>
      <c r="BH13" s="16">
        <f>('Weights Quality'!BH13/'Weights Quality'!$DS$4)*100</f>
        <v>0</v>
      </c>
      <c r="BI13" s="16">
        <f>('Weights Quality'!BI13/'Weights Quality'!$DS$4)*100</f>
        <v>0</v>
      </c>
      <c r="BJ13" s="16">
        <f>('Weights Quality'!BJ13/'Weights Quality'!$DS$4)*100</f>
        <v>0</v>
      </c>
      <c r="BK13" s="16">
        <f>('Weights Quality'!BK13/'Weights Quality'!$DS$4)*100</f>
        <v>100</v>
      </c>
      <c r="BL13" s="16">
        <f>('Weights Quality'!BL13/'Weights Quality'!$DS$4)*100</f>
        <v>0</v>
      </c>
      <c r="BM13" s="16">
        <f>('Weights Quality'!BM13/'Weights Quality'!$DS$4)*100</f>
        <v>0</v>
      </c>
      <c r="BN13" s="16">
        <f>('Weights Quality'!BN13/'Weights Quality'!$DS$4)*100</f>
        <v>100</v>
      </c>
      <c r="BO13" s="16">
        <f>('Weights Quality'!BO13/'Weights Quality'!$DS$4)*100</f>
        <v>0</v>
      </c>
      <c r="BP13" s="16">
        <f>('Weights Quality'!BP13/'Weights Quality'!$DS$4)*100</f>
        <v>0</v>
      </c>
      <c r="BQ13" s="16">
        <f>('Weights Quality'!BQ13/'Weights Quality'!$DS$4)*100</f>
        <v>0</v>
      </c>
      <c r="BR13" s="16">
        <f>('Weights Quality'!BR13/'Weights Quality'!$DS$4)*100</f>
        <v>0</v>
      </c>
      <c r="BS13" s="16">
        <f>('Weights Quality'!BS13/'Weights Quality'!$DS$4)*100</f>
        <v>200</v>
      </c>
      <c r="BT13" s="16">
        <f>('Weights Quality'!BT13/'Weights Quality'!$DS$4)*100</f>
        <v>0</v>
      </c>
      <c r="BU13" s="16">
        <f>('Weights Quality'!BU13/'Weights Quality'!$DS$4)*100</f>
        <v>0</v>
      </c>
      <c r="BV13" s="16">
        <f>('Weights Quality'!BV13/'Weights Quality'!$DS$4)*100</f>
        <v>0</v>
      </c>
      <c r="BW13" s="16">
        <f>('Weights Quality'!BW13/'Weights Quality'!$DS$4)*100</f>
        <v>0</v>
      </c>
      <c r="BX13" s="16">
        <f>('Weights Quality'!BX13/'Weights Quality'!$DS$4)*100</f>
        <v>50</v>
      </c>
      <c r="BY13" s="16">
        <f>('Weights Quality'!BY13/'Weights Quality'!$DS$4)*100</f>
        <v>0</v>
      </c>
      <c r="BZ13" s="16">
        <f>('Weights Quality'!BZ13/'Weights Quality'!$DS$4)*100</f>
        <v>0</v>
      </c>
      <c r="CA13" s="16">
        <f>('Weights Quality'!CA13/'Weights Quality'!$DS$4)*100</f>
        <v>0</v>
      </c>
      <c r="CB13" s="16">
        <f>('Weights Quality'!CB13/'Weights Quality'!$DS$4)*100</f>
        <v>0</v>
      </c>
      <c r="CC13" s="16">
        <f>('Weights Quality'!CC13/'Weights Quality'!$DS$4)*100</f>
        <v>0</v>
      </c>
      <c r="CD13" s="16">
        <f>('Weights Quality'!CD13/'Weights Quality'!$DS$4)*100</f>
        <v>0</v>
      </c>
      <c r="CE13" s="16">
        <f>('Weights Quality'!CE13/'Weights Quality'!$DS$4)*100</f>
        <v>0</v>
      </c>
      <c r="CF13" s="16">
        <f>('Weights Quality'!CF13/'Weights Quality'!$DS$4)*100</f>
        <v>0</v>
      </c>
      <c r="CG13" s="16">
        <f>('Weights Quality'!CG13/'Weights Quality'!$DS$4)*100</f>
        <v>0</v>
      </c>
      <c r="CH13" s="16">
        <f>('Weights Quality'!CH13/'Weights Quality'!$DS$4)*100</f>
        <v>0</v>
      </c>
      <c r="CI13" s="16">
        <f>('Weights Quality'!CI13/'Weights Quality'!$DS$4)*100</f>
        <v>0</v>
      </c>
      <c r="CJ13" s="16">
        <f>('Weights Quality'!CJ13/'Weights Quality'!$DS$4)*100</f>
        <v>0</v>
      </c>
      <c r="CK13" s="16">
        <f>('Weights Quality'!CK13/'Weights Quality'!$DS$4)*100</f>
        <v>0</v>
      </c>
      <c r="CL13" s="16">
        <f>('Weights Quality'!CL13/'Weights Quality'!$DS$4)*100</f>
        <v>0</v>
      </c>
      <c r="CM13" s="16">
        <f>('Weights Quality'!CM13/'Weights Quality'!$DS$4)*100</f>
        <v>50</v>
      </c>
      <c r="CN13" s="16">
        <f>('Weights Quality'!CN13/'Weights Quality'!$DS$4)*100</f>
        <v>0</v>
      </c>
      <c r="CO13" s="16">
        <f>('Weights Quality'!CO13/'Weights Quality'!$DS$4)*100</f>
        <v>0</v>
      </c>
      <c r="CP13" s="16">
        <f>('Weights Quality'!CP13/'Weights Quality'!$DS$4)*100</f>
        <v>50</v>
      </c>
      <c r="CQ13" s="16">
        <f>('Weights Quality'!CQ13/'Weights Quality'!$DS$4)*100</f>
        <v>0</v>
      </c>
      <c r="CR13" s="16">
        <f>('Weights Quality'!CR13/'Weights Quality'!$DS$4)*100</f>
        <v>0</v>
      </c>
      <c r="CS13" s="16">
        <f>('Weights Quality'!CS13/'Weights Quality'!$DS$4)*100</f>
        <v>0</v>
      </c>
      <c r="CT13" s="16">
        <f>('Weights Quality'!CT13/'Weights Quality'!$DS$4)*100</f>
        <v>0</v>
      </c>
      <c r="CU13" s="16">
        <f>('Weights Quality'!CU13/'Weights Quality'!$DS$4)*100</f>
        <v>0</v>
      </c>
      <c r="CV13" s="16">
        <f>('Weights Quality'!CV13/'Weights Quality'!$DS$4)*100</f>
        <v>0</v>
      </c>
      <c r="CW13" s="16">
        <f>('Weights Quality'!CW13/'Weights Quality'!$DS$4)*100</f>
        <v>0</v>
      </c>
      <c r="CX13" s="16">
        <f>('Weights Quality'!CX13/'Weights Quality'!$DS$4)*100</f>
        <v>0</v>
      </c>
      <c r="CY13" s="16">
        <f>('Weights Quality'!CY13/'Weights Quality'!$DS$4)*100</f>
        <v>0</v>
      </c>
      <c r="CZ13" s="16">
        <f>('Weights Quality'!CZ13/'Weights Quality'!$DS$4)*100</f>
        <v>50</v>
      </c>
      <c r="DA13" s="16">
        <f>('Weights Quality'!DA13/'Weights Quality'!$DS$4)*100</f>
        <v>0</v>
      </c>
      <c r="DB13" s="16">
        <f>('Weights Quality'!DB13/'Weights Quality'!$DS$4)*100</f>
        <v>0</v>
      </c>
      <c r="DC13" s="16">
        <f>('Weights Quality'!DC13/'Weights Quality'!$DS$4)*100</f>
        <v>0</v>
      </c>
      <c r="DD13" s="16">
        <f>('Weights Quality'!DD13/'Weights Quality'!$DS$4)*100</f>
        <v>50</v>
      </c>
      <c r="DE13" s="16">
        <f>('Weights Quality'!DE13/'Weights Quality'!$DS$4)*100</f>
        <v>0</v>
      </c>
      <c r="DF13" s="16">
        <f>('Weights Quality'!DF13/'Weights Quality'!$DS$4)*100</f>
        <v>0</v>
      </c>
      <c r="DG13" s="16">
        <f>('Weights Quality'!DG13/'Weights Quality'!$DS$4)*100</f>
        <v>0</v>
      </c>
      <c r="DH13" s="16">
        <f>('Weights Quality'!DH13/'Weights Quality'!$DS$4)*100</f>
        <v>50</v>
      </c>
      <c r="DI13" s="16">
        <f>('Weights Quality'!DI13/'Weights Quality'!$DS$4)*100</f>
        <v>0</v>
      </c>
      <c r="DJ13" s="16">
        <f>('Weights Quality'!DJ13/'Weights Quality'!$DS$4)*100</f>
        <v>0</v>
      </c>
      <c r="DK13" s="16">
        <f>('Weights Quality'!DK13/'Weights Quality'!$DS$4)*100</f>
        <v>0</v>
      </c>
      <c r="DL13" s="16">
        <f>('Weights Quality'!DL13/'Weights Quality'!$DS$4)*100</f>
        <v>0</v>
      </c>
      <c r="DM13" s="16">
        <f>('Weights Quality'!DM13/'Weights Quality'!$DS$4)*100</f>
        <v>0</v>
      </c>
      <c r="DN13" s="16">
        <f>('Weights Quality'!DN13/'Weights Quality'!$DS$4)*100</f>
        <v>50</v>
      </c>
      <c r="DO13" s="16">
        <f>('Weights Quality'!DO13/'Weights Quality'!$DS$4)*100</f>
        <v>0</v>
      </c>
      <c r="DP13" s="16">
        <f>('Weights Quality'!DP13/'Weights Quality'!$DS$4)*100</f>
        <v>0</v>
      </c>
      <c r="DQ13" s="16">
        <f>('Weights Quality'!DQ13/'Weights Quality'!$DS$4)*100</f>
        <v>0</v>
      </c>
      <c r="DR13" s="16">
        <f>('Weights Quality'!DR13/'Weights Quality'!$DS$4)*100</f>
        <v>50</v>
      </c>
      <c r="DS13" s="16">
        <v>28</v>
      </c>
    </row>
    <row r="14" spans="1:123" x14ac:dyDescent="0.55000000000000004">
      <c r="A14" s="16" t="s">
        <v>17</v>
      </c>
      <c r="B14" s="16">
        <f>('Weights Quality'!B14/'Weights Quality'!$DS$4)*100</f>
        <v>0</v>
      </c>
      <c r="C14" s="16">
        <f>('Weights Quality'!C14/'Weights Quality'!$DS$4)*100</f>
        <v>0</v>
      </c>
      <c r="D14" s="16">
        <f>('Weights Quality'!D14/'Weights Quality'!$DS$4)*100</f>
        <v>0</v>
      </c>
      <c r="E14" s="16">
        <f>('Weights Quality'!E14/'Weights Quality'!$DS$4)*100</f>
        <v>0</v>
      </c>
      <c r="F14" s="16">
        <f>('Weights Quality'!F14/'Weights Quality'!$DS$4)*100</f>
        <v>0</v>
      </c>
      <c r="G14" s="16">
        <f>('Weights Quality'!G14/'Weights Quality'!$DS$4)*100</f>
        <v>50</v>
      </c>
      <c r="H14" s="16">
        <f>('Weights Quality'!H14/'Weights Quality'!$DS$4)*100</f>
        <v>0</v>
      </c>
      <c r="I14" s="16">
        <f>('Weights Quality'!I14/'Weights Quality'!$DS$4)*100</f>
        <v>0</v>
      </c>
      <c r="J14" s="16">
        <f>('Weights Quality'!J14/'Weights Quality'!$DS$4)*100</f>
        <v>0</v>
      </c>
      <c r="K14" s="16">
        <f>('Weights Quality'!K14/'Weights Quality'!$DS$4)*100</f>
        <v>0</v>
      </c>
      <c r="L14" s="16">
        <f>('Weights Quality'!L14/'Weights Quality'!$DS$4)*100</f>
        <v>0</v>
      </c>
      <c r="M14" s="16">
        <f>('Weights Quality'!M14/'Weights Quality'!$DS$4)*100</f>
        <v>0</v>
      </c>
      <c r="N14" s="16">
        <f>('Weights Quality'!N14/'Weights Quality'!$DS$4)*100</f>
        <v>0</v>
      </c>
      <c r="O14" s="16">
        <f>('Weights Quality'!O14/'Weights Quality'!$DS$4)*100</f>
        <v>0</v>
      </c>
      <c r="P14" s="16">
        <f>('Weights Quality'!P14/'Weights Quality'!$DS$4)*100</f>
        <v>0</v>
      </c>
      <c r="Q14" s="16">
        <f>('Weights Quality'!Q14/'Weights Quality'!$DS$4)*100</f>
        <v>200</v>
      </c>
      <c r="R14" s="16">
        <f>('Weights Quality'!R14/'Weights Quality'!$DS$4)*100</f>
        <v>0</v>
      </c>
      <c r="S14" s="16">
        <f>('Weights Quality'!S14/'Weights Quality'!$DS$4)*100</f>
        <v>0</v>
      </c>
      <c r="T14" s="16">
        <f>('Weights Quality'!T14/'Weights Quality'!$DS$4)*100</f>
        <v>0</v>
      </c>
      <c r="U14" s="16">
        <f>('Weights Quality'!U14/'Weights Quality'!$DS$4)*100</f>
        <v>0</v>
      </c>
      <c r="V14" s="16">
        <f>('Weights Quality'!V14/'Weights Quality'!$DS$4)*100</f>
        <v>0</v>
      </c>
      <c r="W14" s="16">
        <f>('Weights Quality'!W14/'Weights Quality'!$DS$4)*100</f>
        <v>0</v>
      </c>
      <c r="X14" s="16">
        <f>('Weights Quality'!X14/'Weights Quality'!$DS$4)*100</f>
        <v>0</v>
      </c>
      <c r="Y14" s="16">
        <f>('Weights Quality'!Y14/'Weights Quality'!$DS$4)*100</f>
        <v>50</v>
      </c>
      <c r="Z14" s="16">
        <f>('Weights Quality'!Z14/'Weights Quality'!$DS$4)*100</f>
        <v>0</v>
      </c>
      <c r="AA14" s="16">
        <f>('Weights Quality'!AA14/'Weights Quality'!$DS$4)*100</f>
        <v>0</v>
      </c>
      <c r="AB14" s="16">
        <f>('Weights Quality'!AB14/'Weights Quality'!$DS$4)*100</f>
        <v>0</v>
      </c>
      <c r="AC14" s="16">
        <f>('Weights Quality'!AC14/'Weights Quality'!$DS$4)*100</f>
        <v>50</v>
      </c>
      <c r="AD14" s="16">
        <f>('Weights Quality'!AD14/'Weights Quality'!$DS$4)*100</f>
        <v>0</v>
      </c>
      <c r="AE14" s="16">
        <f>('Weights Quality'!AE14/'Weights Quality'!$DS$4)*100</f>
        <v>0</v>
      </c>
      <c r="AF14" s="16">
        <f>('Weights Quality'!AF14/'Weights Quality'!$DS$4)*100</f>
        <v>0</v>
      </c>
      <c r="AG14" s="16">
        <f>('Weights Quality'!AG14/'Weights Quality'!$DS$4)*100</f>
        <v>0</v>
      </c>
      <c r="AH14" s="16">
        <f>('Weights Quality'!AH14/'Weights Quality'!$DS$4)*100</f>
        <v>0</v>
      </c>
      <c r="AI14" s="16">
        <f>('Weights Quality'!AI14/'Weights Quality'!$DS$4)*100</f>
        <v>0</v>
      </c>
      <c r="AJ14" s="16">
        <f>('Weights Quality'!AJ14/'Weights Quality'!$DS$4)*100</f>
        <v>0</v>
      </c>
      <c r="AK14" s="16">
        <f>('Weights Quality'!AK14/'Weights Quality'!$DS$4)*100</f>
        <v>0</v>
      </c>
      <c r="AL14" s="16">
        <f>('Weights Quality'!AL14/'Weights Quality'!$DS$4)*100</f>
        <v>0</v>
      </c>
      <c r="AM14" s="16">
        <f>('Weights Quality'!AM14/'Weights Quality'!$DS$4)*100</f>
        <v>0</v>
      </c>
      <c r="AN14" s="16">
        <f>('Weights Quality'!AN14/'Weights Quality'!$DS$4)*100</f>
        <v>0</v>
      </c>
      <c r="AO14" s="16">
        <f>('Weights Quality'!AO14/'Weights Quality'!$DS$4)*100</f>
        <v>0</v>
      </c>
      <c r="AP14" s="16">
        <f>('Weights Quality'!AP14/'Weights Quality'!$DS$4)*100</f>
        <v>0</v>
      </c>
      <c r="AQ14" s="16">
        <f>('Weights Quality'!AQ14/'Weights Quality'!$DS$4)*100</f>
        <v>0</v>
      </c>
      <c r="AR14" s="16">
        <f>('Weights Quality'!AR14/'Weights Quality'!$DS$4)*100</f>
        <v>0</v>
      </c>
      <c r="AS14" s="16">
        <f>('Weights Quality'!AS14/'Weights Quality'!$DS$4)*100</f>
        <v>0</v>
      </c>
      <c r="AT14" s="16">
        <f>('Weights Quality'!AT14/'Weights Quality'!$DS$4)*100</f>
        <v>0</v>
      </c>
      <c r="AU14" s="16">
        <f>('Weights Quality'!AU14/'Weights Quality'!$DS$4)*100</f>
        <v>0</v>
      </c>
      <c r="AV14" s="16">
        <f>('Weights Quality'!AV14/'Weights Quality'!$DS$4)*100</f>
        <v>0</v>
      </c>
      <c r="AW14" s="16">
        <f>('Weights Quality'!AW14/'Weights Quality'!$DS$4)*100</f>
        <v>0</v>
      </c>
      <c r="AX14" s="16">
        <f>('Weights Quality'!AX14/'Weights Quality'!$DS$4)*100</f>
        <v>0</v>
      </c>
      <c r="AY14" s="16">
        <f>('Weights Quality'!AY14/'Weights Quality'!$DS$4)*100</f>
        <v>100</v>
      </c>
      <c r="AZ14" s="16">
        <f>('Weights Quality'!AZ14/'Weights Quality'!$DS$4)*100</f>
        <v>0</v>
      </c>
      <c r="BA14" s="16">
        <f>('Weights Quality'!BA14/'Weights Quality'!$DS$4)*100</f>
        <v>0</v>
      </c>
      <c r="BB14" s="16">
        <f>('Weights Quality'!BB14/'Weights Quality'!$DS$4)*100</f>
        <v>0</v>
      </c>
      <c r="BC14" s="16">
        <f>('Weights Quality'!BC14/'Weights Quality'!$DS$4)*100</f>
        <v>0</v>
      </c>
      <c r="BD14" s="16">
        <f>('Weights Quality'!BD14/'Weights Quality'!$DS$4)*100</f>
        <v>0</v>
      </c>
      <c r="BE14" s="16">
        <f>('Weights Quality'!BE14/'Weights Quality'!$DS$4)*100</f>
        <v>0</v>
      </c>
      <c r="BF14" s="16">
        <f>('Weights Quality'!BF14/'Weights Quality'!$DS$4)*100</f>
        <v>0</v>
      </c>
      <c r="BG14" s="16">
        <f>('Weights Quality'!BG14/'Weights Quality'!$DS$4)*100</f>
        <v>0</v>
      </c>
      <c r="BH14" s="16">
        <f>('Weights Quality'!BH14/'Weights Quality'!$DS$4)*100</f>
        <v>0</v>
      </c>
      <c r="BI14" s="16">
        <f>('Weights Quality'!BI14/'Weights Quality'!$DS$4)*100</f>
        <v>0</v>
      </c>
      <c r="BJ14" s="16">
        <f>('Weights Quality'!BJ14/'Weights Quality'!$DS$4)*100</f>
        <v>0</v>
      </c>
      <c r="BK14" s="16">
        <f>('Weights Quality'!BK14/'Weights Quality'!$DS$4)*100</f>
        <v>0</v>
      </c>
      <c r="BL14" s="16">
        <f>('Weights Quality'!BL14/'Weights Quality'!$DS$4)*100</f>
        <v>0</v>
      </c>
      <c r="BM14" s="16">
        <f>('Weights Quality'!BM14/'Weights Quality'!$DS$4)*100</f>
        <v>0</v>
      </c>
      <c r="BN14" s="16">
        <f>('Weights Quality'!BN14/'Weights Quality'!$DS$4)*100</f>
        <v>0</v>
      </c>
      <c r="BO14" s="16">
        <f>('Weights Quality'!BO14/'Weights Quality'!$DS$4)*100</f>
        <v>0</v>
      </c>
      <c r="BP14" s="16">
        <f>('Weights Quality'!BP14/'Weights Quality'!$DS$4)*100</f>
        <v>0</v>
      </c>
      <c r="BQ14" s="16">
        <f>('Weights Quality'!BQ14/'Weights Quality'!$DS$4)*100</f>
        <v>50</v>
      </c>
      <c r="BR14" s="16">
        <f>('Weights Quality'!BR14/'Weights Quality'!$DS$4)*100</f>
        <v>50</v>
      </c>
      <c r="BS14" s="16">
        <f>('Weights Quality'!BS14/'Weights Quality'!$DS$4)*100</f>
        <v>0</v>
      </c>
      <c r="BT14" s="16">
        <f>('Weights Quality'!BT14/'Weights Quality'!$DS$4)*100</f>
        <v>0</v>
      </c>
      <c r="BU14" s="16">
        <f>('Weights Quality'!BU14/'Weights Quality'!$DS$4)*100</f>
        <v>0</v>
      </c>
      <c r="BV14" s="16">
        <f>('Weights Quality'!BV14/'Weights Quality'!$DS$4)*100</f>
        <v>0</v>
      </c>
      <c r="BW14" s="16">
        <f>('Weights Quality'!BW14/'Weights Quality'!$DS$4)*100</f>
        <v>0</v>
      </c>
      <c r="BX14" s="16">
        <f>('Weights Quality'!BX14/'Weights Quality'!$DS$4)*100</f>
        <v>0</v>
      </c>
      <c r="BY14" s="16">
        <f>('Weights Quality'!BY14/'Weights Quality'!$DS$4)*100</f>
        <v>0</v>
      </c>
      <c r="BZ14" s="16">
        <f>('Weights Quality'!BZ14/'Weights Quality'!$DS$4)*100</f>
        <v>0</v>
      </c>
      <c r="CA14" s="16">
        <f>('Weights Quality'!CA14/'Weights Quality'!$DS$4)*100</f>
        <v>0</v>
      </c>
      <c r="CB14" s="16">
        <f>('Weights Quality'!CB14/'Weights Quality'!$DS$4)*100</f>
        <v>0</v>
      </c>
      <c r="CC14" s="16">
        <f>('Weights Quality'!CC14/'Weights Quality'!$DS$4)*100</f>
        <v>0</v>
      </c>
      <c r="CD14" s="16">
        <f>('Weights Quality'!CD14/'Weights Quality'!$DS$4)*100</f>
        <v>0</v>
      </c>
      <c r="CE14" s="16">
        <f>('Weights Quality'!CE14/'Weights Quality'!$DS$4)*100</f>
        <v>0</v>
      </c>
      <c r="CF14" s="16">
        <f>('Weights Quality'!CF14/'Weights Quality'!$DS$4)*100</f>
        <v>0</v>
      </c>
      <c r="CG14" s="16">
        <f>('Weights Quality'!CG14/'Weights Quality'!$DS$4)*100</f>
        <v>0</v>
      </c>
      <c r="CH14" s="16">
        <f>('Weights Quality'!CH14/'Weights Quality'!$DS$4)*100</f>
        <v>0</v>
      </c>
      <c r="CI14" s="16">
        <f>('Weights Quality'!CI14/'Weights Quality'!$DS$4)*100</f>
        <v>0</v>
      </c>
      <c r="CJ14" s="16">
        <f>('Weights Quality'!CJ14/'Weights Quality'!$DS$4)*100</f>
        <v>0</v>
      </c>
      <c r="CK14" s="16">
        <f>('Weights Quality'!CK14/'Weights Quality'!$DS$4)*100</f>
        <v>0</v>
      </c>
      <c r="CL14" s="16">
        <f>('Weights Quality'!CL14/'Weights Quality'!$DS$4)*100</f>
        <v>0</v>
      </c>
      <c r="CM14" s="16">
        <f>('Weights Quality'!CM14/'Weights Quality'!$DS$4)*100</f>
        <v>0</v>
      </c>
      <c r="CN14" s="16">
        <f>('Weights Quality'!CN14/'Weights Quality'!$DS$4)*100</f>
        <v>0</v>
      </c>
      <c r="CO14" s="16">
        <f>('Weights Quality'!CO14/'Weights Quality'!$DS$4)*100</f>
        <v>0</v>
      </c>
      <c r="CP14" s="16">
        <f>('Weights Quality'!CP14/'Weights Quality'!$DS$4)*100</f>
        <v>0</v>
      </c>
      <c r="CQ14" s="16">
        <f>('Weights Quality'!CQ14/'Weights Quality'!$DS$4)*100</f>
        <v>0</v>
      </c>
      <c r="CR14" s="16">
        <f>('Weights Quality'!CR14/'Weights Quality'!$DS$4)*100</f>
        <v>0</v>
      </c>
      <c r="CS14" s="16">
        <f>('Weights Quality'!CS14/'Weights Quality'!$DS$4)*100</f>
        <v>0</v>
      </c>
      <c r="CT14" s="16">
        <f>('Weights Quality'!CT14/'Weights Quality'!$DS$4)*100</f>
        <v>0</v>
      </c>
      <c r="CU14" s="16">
        <f>('Weights Quality'!CU14/'Weights Quality'!$DS$4)*100</f>
        <v>0</v>
      </c>
      <c r="CV14" s="16">
        <f>('Weights Quality'!CV14/'Weights Quality'!$DS$4)*100</f>
        <v>0</v>
      </c>
      <c r="CW14" s="16">
        <f>('Weights Quality'!CW14/'Weights Quality'!$DS$4)*100</f>
        <v>0</v>
      </c>
      <c r="CX14" s="16">
        <f>('Weights Quality'!CX14/'Weights Quality'!$DS$4)*100</f>
        <v>0</v>
      </c>
      <c r="CY14" s="16">
        <f>('Weights Quality'!CY14/'Weights Quality'!$DS$4)*100</f>
        <v>0</v>
      </c>
      <c r="CZ14" s="16">
        <f>('Weights Quality'!CZ14/'Weights Quality'!$DS$4)*100</f>
        <v>0</v>
      </c>
      <c r="DA14" s="16">
        <f>('Weights Quality'!DA14/'Weights Quality'!$DS$4)*100</f>
        <v>0</v>
      </c>
      <c r="DB14" s="16">
        <f>('Weights Quality'!DB14/'Weights Quality'!$DS$4)*100</f>
        <v>0</v>
      </c>
      <c r="DC14" s="16">
        <f>('Weights Quality'!DC14/'Weights Quality'!$DS$4)*100</f>
        <v>0</v>
      </c>
      <c r="DD14" s="16">
        <f>('Weights Quality'!DD14/'Weights Quality'!$DS$4)*100</f>
        <v>0</v>
      </c>
      <c r="DE14" s="16">
        <f>('Weights Quality'!DE14/'Weights Quality'!$DS$4)*100</f>
        <v>0</v>
      </c>
      <c r="DF14" s="16">
        <f>('Weights Quality'!DF14/'Weights Quality'!$DS$4)*100</f>
        <v>50</v>
      </c>
      <c r="DG14" s="16">
        <f>('Weights Quality'!DG14/'Weights Quality'!$DS$4)*100</f>
        <v>0</v>
      </c>
      <c r="DH14" s="16">
        <f>('Weights Quality'!DH14/'Weights Quality'!$DS$4)*100</f>
        <v>0</v>
      </c>
      <c r="DI14" s="16">
        <f>('Weights Quality'!DI14/'Weights Quality'!$DS$4)*100</f>
        <v>0</v>
      </c>
      <c r="DJ14" s="16">
        <f>('Weights Quality'!DJ14/'Weights Quality'!$DS$4)*100</f>
        <v>0</v>
      </c>
      <c r="DK14" s="16">
        <f>('Weights Quality'!DK14/'Weights Quality'!$DS$4)*100</f>
        <v>0</v>
      </c>
      <c r="DL14" s="16">
        <f>('Weights Quality'!DL14/'Weights Quality'!$DS$4)*100</f>
        <v>0</v>
      </c>
      <c r="DM14" s="16">
        <f>('Weights Quality'!DM14/'Weights Quality'!$DS$4)*100</f>
        <v>0</v>
      </c>
      <c r="DN14" s="16">
        <f>('Weights Quality'!DN14/'Weights Quality'!$DS$4)*100</f>
        <v>0</v>
      </c>
      <c r="DO14" s="16">
        <f>('Weights Quality'!DO14/'Weights Quality'!$DS$4)*100</f>
        <v>0</v>
      </c>
      <c r="DP14" s="16">
        <f>('Weights Quality'!DP14/'Weights Quality'!$DS$4)*100</f>
        <v>0</v>
      </c>
      <c r="DQ14" s="16">
        <f>('Weights Quality'!DQ14/'Weights Quality'!$DS$4)*100</f>
        <v>0</v>
      </c>
      <c r="DR14" s="16">
        <f>('Weights Quality'!DR14/'Weights Quality'!$DS$4)*100</f>
        <v>0</v>
      </c>
      <c r="DS14" s="16">
        <v>12</v>
      </c>
    </row>
    <row r="15" spans="1:123" x14ac:dyDescent="0.55000000000000004">
      <c r="A15" s="16" t="s">
        <v>18</v>
      </c>
      <c r="B15" s="16">
        <f>('Weights Quality'!B15/'Weights Quality'!$DS$4)*100</f>
        <v>0</v>
      </c>
      <c r="C15" s="16">
        <f>('Weights Quality'!C15/'Weights Quality'!$DS$4)*100</f>
        <v>0</v>
      </c>
      <c r="D15" s="16">
        <f>('Weights Quality'!D15/'Weights Quality'!$DS$4)*100</f>
        <v>0</v>
      </c>
      <c r="E15" s="16">
        <f>('Weights Quality'!E15/'Weights Quality'!$DS$4)*100</f>
        <v>0</v>
      </c>
      <c r="F15" s="16">
        <f>('Weights Quality'!F15/'Weights Quality'!$DS$4)*100</f>
        <v>0</v>
      </c>
      <c r="G15" s="16">
        <f>('Weights Quality'!G15/'Weights Quality'!$DS$4)*100</f>
        <v>0</v>
      </c>
      <c r="H15" s="16">
        <f>('Weights Quality'!H15/'Weights Quality'!$DS$4)*100</f>
        <v>0</v>
      </c>
      <c r="I15" s="16">
        <f>('Weights Quality'!I15/'Weights Quality'!$DS$4)*100</f>
        <v>0</v>
      </c>
      <c r="J15" s="16">
        <f>('Weights Quality'!J15/'Weights Quality'!$DS$4)*100</f>
        <v>0</v>
      </c>
      <c r="K15" s="16">
        <f>('Weights Quality'!K15/'Weights Quality'!$DS$4)*100</f>
        <v>0</v>
      </c>
      <c r="L15" s="16">
        <f>('Weights Quality'!L15/'Weights Quality'!$DS$4)*100</f>
        <v>0</v>
      </c>
      <c r="M15" s="16">
        <f>('Weights Quality'!M15/'Weights Quality'!$DS$4)*100</f>
        <v>0</v>
      </c>
      <c r="N15" s="16">
        <f>('Weights Quality'!N15/'Weights Quality'!$DS$4)*100</f>
        <v>0</v>
      </c>
      <c r="O15" s="16">
        <f>('Weights Quality'!O15/'Weights Quality'!$DS$4)*100</f>
        <v>0</v>
      </c>
      <c r="P15" s="16">
        <f>('Weights Quality'!P15/'Weights Quality'!$DS$4)*100</f>
        <v>0</v>
      </c>
      <c r="Q15" s="16">
        <f>('Weights Quality'!Q15/'Weights Quality'!$DS$4)*100</f>
        <v>0</v>
      </c>
      <c r="R15" s="16">
        <f>('Weights Quality'!R15/'Weights Quality'!$DS$4)*100</f>
        <v>0</v>
      </c>
      <c r="S15" s="16">
        <f>('Weights Quality'!S15/'Weights Quality'!$DS$4)*100</f>
        <v>0</v>
      </c>
      <c r="T15" s="16">
        <f>('Weights Quality'!T15/'Weights Quality'!$DS$4)*100</f>
        <v>50</v>
      </c>
      <c r="U15" s="16">
        <f>('Weights Quality'!U15/'Weights Quality'!$DS$4)*100</f>
        <v>0</v>
      </c>
      <c r="V15" s="16">
        <f>('Weights Quality'!V15/'Weights Quality'!$DS$4)*100</f>
        <v>0</v>
      </c>
      <c r="W15" s="16">
        <f>('Weights Quality'!W15/'Weights Quality'!$DS$4)*100</f>
        <v>0</v>
      </c>
      <c r="X15" s="16">
        <f>('Weights Quality'!X15/'Weights Quality'!$DS$4)*100</f>
        <v>0</v>
      </c>
      <c r="Y15" s="16">
        <f>('Weights Quality'!Y15/'Weights Quality'!$DS$4)*100</f>
        <v>0</v>
      </c>
      <c r="Z15" s="16">
        <f>('Weights Quality'!Z15/'Weights Quality'!$DS$4)*100</f>
        <v>0</v>
      </c>
      <c r="AA15" s="16">
        <f>('Weights Quality'!AA15/'Weights Quality'!$DS$4)*100</f>
        <v>0</v>
      </c>
      <c r="AB15" s="16">
        <f>('Weights Quality'!AB15/'Weights Quality'!$DS$4)*100</f>
        <v>0</v>
      </c>
      <c r="AC15" s="16">
        <f>('Weights Quality'!AC15/'Weights Quality'!$DS$4)*100</f>
        <v>0</v>
      </c>
      <c r="AD15" s="16">
        <f>('Weights Quality'!AD15/'Weights Quality'!$DS$4)*100</f>
        <v>0</v>
      </c>
      <c r="AE15" s="16">
        <f>('Weights Quality'!AE15/'Weights Quality'!$DS$4)*100</f>
        <v>0</v>
      </c>
      <c r="AF15" s="16">
        <f>('Weights Quality'!AF15/'Weights Quality'!$DS$4)*100</f>
        <v>0</v>
      </c>
      <c r="AG15" s="16">
        <f>('Weights Quality'!AG15/'Weights Quality'!$DS$4)*100</f>
        <v>0</v>
      </c>
      <c r="AH15" s="16">
        <f>('Weights Quality'!AH15/'Weights Quality'!$DS$4)*100</f>
        <v>0</v>
      </c>
      <c r="AI15" s="16">
        <f>('Weights Quality'!AI15/'Weights Quality'!$DS$4)*100</f>
        <v>0</v>
      </c>
      <c r="AJ15" s="16">
        <f>('Weights Quality'!AJ15/'Weights Quality'!$DS$4)*100</f>
        <v>0</v>
      </c>
      <c r="AK15" s="16">
        <f>('Weights Quality'!AK15/'Weights Quality'!$DS$4)*100</f>
        <v>0</v>
      </c>
      <c r="AL15" s="16">
        <f>('Weights Quality'!AL15/'Weights Quality'!$DS$4)*100</f>
        <v>0</v>
      </c>
      <c r="AM15" s="16">
        <f>('Weights Quality'!AM15/'Weights Quality'!$DS$4)*100</f>
        <v>0</v>
      </c>
      <c r="AN15" s="16">
        <f>('Weights Quality'!AN15/'Weights Quality'!$DS$4)*100</f>
        <v>0</v>
      </c>
      <c r="AO15" s="16">
        <f>('Weights Quality'!AO15/'Weights Quality'!$DS$4)*100</f>
        <v>0</v>
      </c>
      <c r="AP15" s="16">
        <f>('Weights Quality'!AP15/'Weights Quality'!$DS$4)*100</f>
        <v>0</v>
      </c>
      <c r="AQ15" s="16">
        <f>('Weights Quality'!AQ15/'Weights Quality'!$DS$4)*100</f>
        <v>0</v>
      </c>
      <c r="AR15" s="16">
        <f>('Weights Quality'!AR15/'Weights Quality'!$DS$4)*100</f>
        <v>0</v>
      </c>
      <c r="AS15" s="16">
        <f>('Weights Quality'!AS15/'Weights Quality'!$DS$4)*100</f>
        <v>0</v>
      </c>
      <c r="AT15" s="16">
        <f>('Weights Quality'!AT15/'Weights Quality'!$DS$4)*100</f>
        <v>0</v>
      </c>
      <c r="AU15" s="16">
        <f>('Weights Quality'!AU15/'Weights Quality'!$DS$4)*100</f>
        <v>0</v>
      </c>
      <c r="AV15" s="16">
        <f>('Weights Quality'!AV15/'Weights Quality'!$DS$4)*100</f>
        <v>0</v>
      </c>
      <c r="AW15" s="16">
        <f>('Weights Quality'!AW15/'Weights Quality'!$DS$4)*100</f>
        <v>0</v>
      </c>
      <c r="AX15" s="16">
        <f>('Weights Quality'!AX15/'Weights Quality'!$DS$4)*100</f>
        <v>0</v>
      </c>
      <c r="AY15" s="16">
        <f>('Weights Quality'!AY15/'Weights Quality'!$DS$4)*100</f>
        <v>0</v>
      </c>
      <c r="AZ15" s="16">
        <f>('Weights Quality'!AZ15/'Weights Quality'!$DS$4)*100</f>
        <v>0</v>
      </c>
      <c r="BA15" s="16">
        <f>('Weights Quality'!BA15/'Weights Quality'!$DS$4)*100</f>
        <v>0</v>
      </c>
      <c r="BB15" s="16">
        <f>('Weights Quality'!BB15/'Weights Quality'!$DS$4)*100</f>
        <v>0</v>
      </c>
      <c r="BC15" s="16">
        <f>('Weights Quality'!BC15/'Weights Quality'!$DS$4)*100</f>
        <v>0</v>
      </c>
      <c r="BD15" s="16">
        <f>('Weights Quality'!BD15/'Weights Quality'!$DS$4)*100</f>
        <v>0</v>
      </c>
      <c r="BE15" s="16">
        <f>('Weights Quality'!BE15/'Weights Quality'!$DS$4)*100</f>
        <v>0</v>
      </c>
      <c r="BF15" s="16">
        <f>('Weights Quality'!BF15/'Weights Quality'!$DS$4)*100</f>
        <v>0</v>
      </c>
      <c r="BG15" s="16">
        <f>('Weights Quality'!BG15/'Weights Quality'!$DS$4)*100</f>
        <v>0</v>
      </c>
      <c r="BH15" s="16">
        <f>('Weights Quality'!BH15/'Weights Quality'!$DS$4)*100</f>
        <v>0</v>
      </c>
      <c r="BI15" s="16">
        <f>('Weights Quality'!BI15/'Weights Quality'!$DS$4)*100</f>
        <v>0</v>
      </c>
      <c r="BJ15" s="16">
        <f>('Weights Quality'!BJ15/'Weights Quality'!$DS$4)*100</f>
        <v>0</v>
      </c>
      <c r="BK15" s="16">
        <f>('Weights Quality'!BK15/'Weights Quality'!$DS$4)*100</f>
        <v>0</v>
      </c>
      <c r="BL15" s="16">
        <f>('Weights Quality'!BL15/'Weights Quality'!$DS$4)*100</f>
        <v>0</v>
      </c>
      <c r="BM15" s="16">
        <f>('Weights Quality'!BM15/'Weights Quality'!$DS$4)*100</f>
        <v>0</v>
      </c>
      <c r="BN15" s="16">
        <f>('Weights Quality'!BN15/'Weights Quality'!$DS$4)*100</f>
        <v>0</v>
      </c>
      <c r="BO15" s="16">
        <f>('Weights Quality'!BO15/'Weights Quality'!$DS$4)*100</f>
        <v>0</v>
      </c>
      <c r="BP15" s="16">
        <f>('Weights Quality'!BP15/'Weights Quality'!$DS$4)*100</f>
        <v>0</v>
      </c>
      <c r="BQ15" s="16">
        <f>('Weights Quality'!BQ15/'Weights Quality'!$DS$4)*100</f>
        <v>0</v>
      </c>
      <c r="BR15" s="16">
        <f>('Weights Quality'!BR15/'Weights Quality'!$DS$4)*100</f>
        <v>0</v>
      </c>
      <c r="BS15" s="16">
        <f>('Weights Quality'!BS15/'Weights Quality'!$DS$4)*100</f>
        <v>0</v>
      </c>
      <c r="BT15" s="16">
        <f>('Weights Quality'!BT15/'Weights Quality'!$DS$4)*100</f>
        <v>0</v>
      </c>
      <c r="BU15" s="16">
        <f>('Weights Quality'!BU15/'Weights Quality'!$DS$4)*100</f>
        <v>0</v>
      </c>
      <c r="BV15" s="16">
        <f>('Weights Quality'!BV15/'Weights Quality'!$DS$4)*100</f>
        <v>0</v>
      </c>
      <c r="BW15" s="16">
        <f>('Weights Quality'!BW15/'Weights Quality'!$DS$4)*100</f>
        <v>0</v>
      </c>
      <c r="BX15" s="16">
        <f>('Weights Quality'!BX15/'Weights Quality'!$DS$4)*100</f>
        <v>0</v>
      </c>
      <c r="BY15" s="16">
        <f>('Weights Quality'!BY15/'Weights Quality'!$DS$4)*100</f>
        <v>0</v>
      </c>
      <c r="BZ15" s="16">
        <f>('Weights Quality'!BZ15/'Weights Quality'!$DS$4)*100</f>
        <v>0</v>
      </c>
      <c r="CA15" s="16">
        <f>('Weights Quality'!CA15/'Weights Quality'!$DS$4)*100</f>
        <v>0</v>
      </c>
      <c r="CB15" s="16">
        <f>('Weights Quality'!CB15/'Weights Quality'!$DS$4)*100</f>
        <v>0</v>
      </c>
      <c r="CC15" s="16">
        <f>('Weights Quality'!CC15/'Weights Quality'!$DS$4)*100</f>
        <v>0</v>
      </c>
      <c r="CD15" s="16">
        <f>('Weights Quality'!CD15/'Weights Quality'!$DS$4)*100</f>
        <v>0</v>
      </c>
      <c r="CE15" s="16">
        <f>('Weights Quality'!CE15/'Weights Quality'!$DS$4)*100</f>
        <v>0</v>
      </c>
      <c r="CF15" s="16">
        <f>('Weights Quality'!CF15/'Weights Quality'!$DS$4)*100</f>
        <v>0</v>
      </c>
      <c r="CG15" s="16">
        <f>('Weights Quality'!CG15/'Weights Quality'!$DS$4)*100</f>
        <v>0</v>
      </c>
      <c r="CH15" s="16">
        <f>('Weights Quality'!CH15/'Weights Quality'!$DS$4)*100</f>
        <v>0</v>
      </c>
      <c r="CI15" s="16">
        <f>('Weights Quality'!CI15/'Weights Quality'!$DS$4)*100</f>
        <v>0</v>
      </c>
      <c r="CJ15" s="16">
        <f>('Weights Quality'!CJ15/'Weights Quality'!$DS$4)*100</f>
        <v>0</v>
      </c>
      <c r="CK15" s="16">
        <f>('Weights Quality'!CK15/'Weights Quality'!$DS$4)*100</f>
        <v>0</v>
      </c>
      <c r="CL15" s="16">
        <f>('Weights Quality'!CL15/'Weights Quality'!$DS$4)*100</f>
        <v>0</v>
      </c>
      <c r="CM15" s="16">
        <f>('Weights Quality'!CM15/'Weights Quality'!$DS$4)*100</f>
        <v>0</v>
      </c>
      <c r="CN15" s="16">
        <f>('Weights Quality'!CN15/'Weights Quality'!$DS$4)*100</f>
        <v>50</v>
      </c>
      <c r="CO15" s="16">
        <f>('Weights Quality'!CO15/'Weights Quality'!$DS$4)*100</f>
        <v>0</v>
      </c>
      <c r="CP15" s="16">
        <f>('Weights Quality'!CP15/'Weights Quality'!$DS$4)*100</f>
        <v>0</v>
      </c>
      <c r="CQ15" s="16">
        <f>('Weights Quality'!CQ15/'Weights Quality'!$DS$4)*100</f>
        <v>0</v>
      </c>
      <c r="CR15" s="16">
        <f>('Weights Quality'!CR15/'Weights Quality'!$DS$4)*100</f>
        <v>0</v>
      </c>
      <c r="CS15" s="16">
        <f>('Weights Quality'!CS15/'Weights Quality'!$DS$4)*100</f>
        <v>0</v>
      </c>
      <c r="CT15" s="16">
        <f>('Weights Quality'!CT15/'Weights Quality'!$DS$4)*100</f>
        <v>0</v>
      </c>
      <c r="CU15" s="16">
        <f>('Weights Quality'!CU15/'Weights Quality'!$DS$4)*100</f>
        <v>0</v>
      </c>
      <c r="CV15" s="16">
        <f>('Weights Quality'!CV15/'Weights Quality'!$DS$4)*100</f>
        <v>0</v>
      </c>
      <c r="CW15" s="16">
        <f>('Weights Quality'!CW15/'Weights Quality'!$DS$4)*100</f>
        <v>0</v>
      </c>
      <c r="CX15" s="16">
        <f>('Weights Quality'!CX15/'Weights Quality'!$DS$4)*100</f>
        <v>0</v>
      </c>
      <c r="CY15" s="16">
        <f>('Weights Quality'!CY15/'Weights Quality'!$DS$4)*100</f>
        <v>0</v>
      </c>
      <c r="CZ15" s="16">
        <f>('Weights Quality'!CZ15/'Weights Quality'!$DS$4)*100</f>
        <v>0</v>
      </c>
      <c r="DA15" s="16">
        <f>('Weights Quality'!DA15/'Weights Quality'!$DS$4)*100</f>
        <v>0</v>
      </c>
      <c r="DB15" s="16">
        <f>('Weights Quality'!DB15/'Weights Quality'!$DS$4)*100</f>
        <v>0</v>
      </c>
      <c r="DC15" s="16">
        <f>('Weights Quality'!DC15/'Weights Quality'!$DS$4)*100</f>
        <v>0</v>
      </c>
      <c r="DD15" s="16">
        <f>('Weights Quality'!DD15/'Weights Quality'!$DS$4)*100</f>
        <v>0</v>
      </c>
      <c r="DE15" s="16">
        <f>('Weights Quality'!DE15/'Weights Quality'!$DS$4)*100</f>
        <v>0</v>
      </c>
      <c r="DF15" s="16">
        <f>('Weights Quality'!DF15/'Weights Quality'!$DS$4)*100</f>
        <v>0</v>
      </c>
      <c r="DG15" s="16">
        <f>('Weights Quality'!DG15/'Weights Quality'!$DS$4)*100</f>
        <v>0</v>
      </c>
      <c r="DH15" s="16">
        <f>('Weights Quality'!DH15/'Weights Quality'!$DS$4)*100</f>
        <v>0</v>
      </c>
      <c r="DI15" s="16">
        <f>('Weights Quality'!DI15/'Weights Quality'!$DS$4)*100</f>
        <v>0</v>
      </c>
      <c r="DJ15" s="16">
        <f>('Weights Quality'!DJ15/'Weights Quality'!$DS$4)*100</f>
        <v>0</v>
      </c>
      <c r="DK15" s="16">
        <f>('Weights Quality'!DK15/'Weights Quality'!$DS$4)*100</f>
        <v>0</v>
      </c>
      <c r="DL15" s="16">
        <f>('Weights Quality'!DL15/'Weights Quality'!$DS$4)*100</f>
        <v>50</v>
      </c>
      <c r="DM15" s="16">
        <f>('Weights Quality'!DM15/'Weights Quality'!$DS$4)*100</f>
        <v>0</v>
      </c>
      <c r="DN15" s="16">
        <f>('Weights Quality'!DN15/'Weights Quality'!$DS$4)*100</f>
        <v>0</v>
      </c>
      <c r="DO15" s="16">
        <f>('Weights Quality'!DO15/'Weights Quality'!$DS$4)*100</f>
        <v>0</v>
      </c>
      <c r="DP15" s="16">
        <f>('Weights Quality'!DP15/'Weights Quality'!$DS$4)*100</f>
        <v>0</v>
      </c>
      <c r="DQ15" s="16">
        <f>('Weights Quality'!DQ15/'Weights Quality'!$DS$4)*100</f>
        <v>0</v>
      </c>
      <c r="DR15" s="16">
        <f>('Weights Quality'!DR15/'Weights Quality'!$DS$4)*100</f>
        <v>0</v>
      </c>
      <c r="DS15" s="16">
        <v>3</v>
      </c>
    </row>
    <row r="16" spans="1:123" x14ac:dyDescent="0.55000000000000004">
      <c r="A16" s="16" t="s">
        <v>19</v>
      </c>
      <c r="B16" s="16">
        <f>('Weights Quality'!B16/'Weights Quality'!$DS$4)*100</f>
        <v>0</v>
      </c>
      <c r="C16" s="16">
        <f>('Weights Quality'!C16/'Weights Quality'!$DS$4)*100</f>
        <v>0</v>
      </c>
      <c r="D16" s="16">
        <f>('Weights Quality'!D16/'Weights Quality'!$DS$4)*100</f>
        <v>0</v>
      </c>
      <c r="E16" s="16">
        <f>('Weights Quality'!E16/'Weights Quality'!$DS$4)*100</f>
        <v>0</v>
      </c>
      <c r="F16" s="16">
        <f>('Weights Quality'!F16/'Weights Quality'!$DS$4)*100</f>
        <v>0</v>
      </c>
      <c r="G16" s="16">
        <f>('Weights Quality'!G16/'Weights Quality'!$DS$4)*100</f>
        <v>0</v>
      </c>
      <c r="H16" s="16">
        <f>('Weights Quality'!H16/'Weights Quality'!$DS$4)*100</f>
        <v>0</v>
      </c>
      <c r="I16" s="16">
        <f>('Weights Quality'!I16/'Weights Quality'!$DS$4)*100</f>
        <v>0</v>
      </c>
      <c r="J16" s="16">
        <f>('Weights Quality'!J16/'Weights Quality'!$DS$4)*100</f>
        <v>0</v>
      </c>
      <c r="K16" s="16">
        <f>('Weights Quality'!K16/'Weights Quality'!$DS$4)*100</f>
        <v>0</v>
      </c>
      <c r="L16" s="16">
        <f>('Weights Quality'!L16/'Weights Quality'!$DS$4)*100</f>
        <v>0</v>
      </c>
      <c r="M16" s="16">
        <f>('Weights Quality'!M16/'Weights Quality'!$DS$4)*100</f>
        <v>0</v>
      </c>
      <c r="N16" s="16">
        <f>('Weights Quality'!N16/'Weights Quality'!$DS$4)*100</f>
        <v>0</v>
      </c>
      <c r="O16" s="16">
        <f>('Weights Quality'!O16/'Weights Quality'!$DS$4)*100</f>
        <v>0</v>
      </c>
      <c r="P16" s="16">
        <f>('Weights Quality'!P16/'Weights Quality'!$DS$4)*100</f>
        <v>50</v>
      </c>
      <c r="Q16" s="16">
        <f>('Weights Quality'!Q16/'Weights Quality'!$DS$4)*100</f>
        <v>0</v>
      </c>
      <c r="R16" s="16">
        <f>('Weights Quality'!R16/'Weights Quality'!$DS$4)*100</f>
        <v>0</v>
      </c>
      <c r="S16" s="16">
        <f>('Weights Quality'!S16/'Weights Quality'!$DS$4)*100</f>
        <v>0</v>
      </c>
      <c r="T16" s="16">
        <f>('Weights Quality'!T16/'Weights Quality'!$DS$4)*100</f>
        <v>0</v>
      </c>
      <c r="U16" s="16">
        <f>('Weights Quality'!U16/'Weights Quality'!$DS$4)*100</f>
        <v>0</v>
      </c>
      <c r="V16" s="16">
        <f>('Weights Quality'!V16/'Weights Quality'!$DS$4)*100</f>
        <v>0</v>
      </c>
      <c r="W16" s="16">
        <f>('Weights Quality'!W16/'Weights Quality'!$DS$4)*100</f>
        <v>0</v>
      </c>
      <c r="X16" s="16">
        <f>('Weights Quality'!X16/'Weights Quality'!$DS$4)*100</f>
        <v>0</v>
      </c>
      <c r="Y16" s="16">
        <f>('Weights Quality'!Y16/'Weights Quality'!$DS$4)*100</f>
        <v>0</v>
      </c>
      <c r="Z16" s="16">
        <f>('Weights Quality'!Z16/'Weights Quality'!$DS$4)*100</f>
        <v>0</v>
      </c>
      <c r="AA16" s="16">
        <f>('Weights Quality'!AA16/'Weights Quality'!$DS$4)*100</f>
        <v>50</v>
      </c>
      <c r="AB16" s="16">
        <f>('Weights Quality'!AB16/'Weights Quality'!$DS$4)*100</f>
        <v>0</v>
      </c>
      <c r="AC16" s="16">
        <f>('Weights Quality'!AC16/'Weights Quality'!$DS$4)*100</f>
        <v>0</v>
      </c>
      <c r="AD16" s="16">
        <f>('Weights Quality'!AD16/'Weights Quality'!$DS$4)*100</f>
        <v>0</v>
      </c>
      <c r="AE16" s="16">
        <f>('Weights Quality'!AE16/'Weights Quality'!$DS$4)*100</f>
        <v>0</v>
      </c>
      <c r="AF16" s="16">
        <f>('Weights Quality'!AF16/'Weights Quality'!$DS$4)*100</f>
        <v>0</v>
      </c>
      <c r="AG16" s="16">
        <f>('Weights Quality'!AG16/'Weights Quality'!$DS$4)*100</f>
        <v>0</v>
      </c>
      <c r="AH16" s="16">
        <f>('Weights Quality'!AH16/'Weights Quality'!$DS$4)*100</f>
        <v>0</v>
      </c>
      <c r="AI16" s="16">
        <f>('Weights Quality'!AI16/'Weights Quality'!$DS$4)*100</f>
        <v>0</v>
      </c>
      <c r="AJ16" s="16">
        <f>('Weights Quality'!AJ16/'Weights Quality'!$DS$4)*100</f>
        <v>0</v>
      </c>
      <c r="AK16" s="16">
        <f>('Weights Quality'!AK16/'Weights Quality'!$DS$4)*100</f>
        <v>0</v>
      </c>
      <c r="AL16" s="16">
        <f>('Weights Quality'!AL16/'Weights Quality'!$DS$4)*100</f>
        <v>0</v>
      </c>
      <c r="AM16" s="16">
        <f>('Weights Quality'!AM16/'Weights Quality'!$DS$4)*100</f>
        <v>0</v>
      </c>
      <c r="AN16" s="16">
        <f>('Weights Quality'!AN16/'Weights Quality'!$DS$4)*100</f>
        <v>0</v>
      </c>
      <c r="AO16" s="16">
        <f>('Weights Quality'!AO16/'Weights Quality'!$DS$4)*100</f>
        <v>0</v>
      </c>
      <c r="AP16" s="16">
        <f>('Weights Quality'!AP16/'Weights Quality'!$DS$4)*100</f>
        <v>0</v>
      </c>
      <c r="AQ16" s="16">
        <f>('Weights Quality'!AQ16/'Weights Quality'!$DS$4)*100</f>
        <v>0</v>
      </c>
      <c r="AR16" s="16">
        <f>('Weights Quality'!AR16/'Weights Quality'!$DS$4)*100</f>
        <v>0</v>
      </c>
      <c r="AS16" s="16">
        <f>('Weights Quality'!AS16/'Weights Quality'!$DS$4)*100</f>
        <v>0</v>
      </c>
      <c r="AT16" s="16">
        <f>('Weights Quality'!AT16/'Weights Quality'!$DS$4)*100</f>
        <v>0</v>
      </c>
      <c r="AU16" s="16">
        <f>('Weights Quality'!AU16/'Weights Quality'!$DS$4)*100</f>
        <v>0</v>
      </c>
      <c r="AV16" s="16">
        <f>('Weights Quality'!AV16/'Weights Quality'!$DS$4)*100</f>
        <v>0</v>
      </c>
      <c r="AW16" s="16">
        <f>('Weights Quality'!AW16/'Weights Quality'!$DS$4)*100</f>
        <v>0</v>
      </c>
      <c r="AX16" s="16">
        <f>('Weights Quality'!AX16/'Weights Quality'!$DS$4)*100</f>
        <v>0</v>
      </c>
      <c r="AY16" s="16">
        <f>('Weights Quality'!AY16/'Weights Quality'!$DS$4)*100</f>
        <v>0</v>
      </c>
      <c r="AZ16" s="16">
        <f>('Weights Quality'!AZ16/'Weights Quality'!$DS$4)*100</f>
        <v>0</v>
      </c>
      <c r="BA16" s="16">
        <f>('Weights Quality'!BA16/'Weights Quality'!$DS$4)*100</f>
        <v>0</v>
      </c>
      <c r="BB16" s="16">
        <f>('Weights Quality'!BB16/'Weights Quality'!$DS$4)*100</f>
        <v>0</v>
      </c>
      <c r="BC16" s="16">
        <f>('Weights Quality'!BC16/'Weights Quality'!$DS$4)*100</f>
        <v>0</v>
      </c>
      <c r="BD16" s="16">
        <f>('Weights Quality'!BD16/'Weights Quality'!$DS$4)*100</f>
        <v>0</v>
      </c>
      <c r="BE16" s="16">
        <f>('Weights Quality'!BE16/'Weights Quality'!$DS$4)*100</f>
        <v>50</v>
      </c>
      <c r="BF16" s="16">
        <f>('Weights Quality'!BF16/'Weights Quality'!$DS$4)*100</f>
        <v>0</v>
      </c>
      <c r="BG16" s="16">
        <f>('Weights Quality'!BG16/'Weights Quality'!$DS$4)*100</f>
        <v>0</v>
      </c>
      <c r="BH16" s="16">
        <f>('Weights Quality'!BH16/'Weights Quality'!$DS$4)*100</f>
        <v>0</v>
      </c>
      <c r="BI16" s="16">
        <f>('Weights Quality'!BI16/'Weights Quality'!$DS$4)*100</f>
        <v>0</v>
      </c>
      <c r="BJ16" s="16">
        <f>('Weights Quality'!BJ16/'Weights Quality'!$DS$4)*100</f>
        <v>0</v>
      </c>
      <c r="BK16" s="16">
        <f>('Weights Quality'!BK16/'Weights Quality'!$DS$4)*100</f>
        <v>0</v>
      </c>
      <c r="BL16" s="16">
        <f>('Weights Quality'!BL16/'Weights Quality'!$DS$4)*100</f>
        <v>0</v>
      </c>
      <c r="BM16" s="16">
        <f>('Weights Quality'!BM16/'Weights Quality'!$DS$4)*100</f>
        <v>0</v>
      </c>
      <c r="BN16" s="16">
        <f>('Weights Quality'!BN16/'Weights Quality'!$DS$4)*100</f>
        <v>0</v>
      </c>
      <c r="BO16" s="16">
        <f>('Weights Quality'!BO16/'Weights Quality'!$DS$4)*100</f>
        <v>0</v>
      </c>
      <c r="BP16" s="16">
        <f>('Weights Quality'!BP16/'Weights Quality'!$DS$4)*100</f>
        <v>0</v>
      </c>
      <c r="BQ16" s="16">
        <f>('Weights Quality'!BQ16/'Weights Quality'!$DS$4)*100</f>
        <v>100</v>
      </c>
      <c r="BR16" s="16">
        <f>('Weights Quality'!BR16/'Weights Quality'!$DS$4)*100</f>
        <v>0</v>
      </c>
      <c r="BS16" s="16">
        <f>('Weights Quality'!BS16/'Weights Quality'!$DS$4)*100</f>
        <v>0</v>
      </c>
      <c r="BT16" s="16">
        <f>('Weights Quality'!BT16/'Weights Quality'!$DS$4)*100</f>
        <v>0</v>
      </c>
      <c r="BU16" s="16">
        <f>('Weights Quality'!BU16/'Weights Quality'!$DS$4)*100</f>
        <v>0</v>
      </c>
      <c r="BV16" s="16">
        <f>('Weights Quality'!BV16/'Weights Quality'!$DS$4)*100</f>
        <v>50</v>
      </c>
      <c r="BW16" s="16">
        <f>('Weights Quality'!BW16/'Weights Quality'!$DS$4)*100</f>
        <v>0</v>
      </c>
      <c r="BX16" s="16">
        <f>('Weights Quality'!BX16/'Weights Quality'!$DS$4)*100</f>
        <v>0</v>
      </c>
      <c r="BY16" s="16">
        <f>('Weights Quality'!BY16/'Weights Quality'!$DS$4)*100</f>
        <v>0</v>
      </c>
      <c r="BZ16" s="16">
        <f>('Weights Quality'!BZ16/'Weights Quality'!$DS$4)*100</f>
        <v>0</v>
      </c>
      <c r="CA16" s="16">
        <f>('Weights Quality'!CA16/'Weights Quality'!$DS$4)*100</f>
        <v>0</v>
      </c>
      <c r="CB16" s="16">
        <f>('Weights Quality'!CB16/'Weights Quality'!$DS$4)*100</f>
        <v>0</v>
      </c>
      <c r="CC16" s="16">
        <f>('Weights Quality'!CC16/'Weights Quality'!$DS$4)*100</f>
        <v>0</v>
      </c>
      <c r="CD16" s="16">
        <f>('Weights Quality'!CD16/'Weights Quality'!$DS$4)*100</f>
        <v>0</v>
      </c>
      <c r="CE16" s="16">
        <f>('Weights Quality'!CE16/'Weights Quality'!$DS$4)*100</f>
        <v>0</v>
      </c>
      <c r="CF16" s="16">
        <f>('Weights Quality'!CF16/'Weights Quality'!$DS$4)*100</f>
        <v>0</v>
      </c>
      <c r="CG16" s="16">
        <f>('Weights Quality'!CG16/'Weights Quality'!$DS$4)*100</f>
        <v>0</v>
      </c>
      <c r="CH16" s="16">
        <f>('Weights Quality'!CH16/'Weights Quality'!$DS$4)*100</f>
        <v>0</v>
      </c>
      <c r="CI16" s="16">
        <f>('Weights Quality'!CI16/'Weights Quality'!$DS$4)*100</f>
        <v>0</v>
      </c>
      <c r="CJ16" s="16">
        <f>('Weights Quality'!CJ16/'Weights Quality'!$DS$4)*100</f>
        <v>0</v>
      </c>
      <c r="CK16" s="16">
        <f>('Weights Quality'!CK16/'Weights Quality'!$DS$4)*100</f>
        <v>0</v>
      </c>
      <c r="CL16" s="16">
        <f>('Weights Quality'!CL16/'Weights Quality'!$DS$4)*100</f>
        <v>0</v>
      </c>
      <c r="CM16" s="16">
        <f>('Weights Quality'!CM16/'Weights Quality'!$DS$4)*100</f>
        <v>0</v>
      </c>
      <c r="CN16" s="16">
        <f>('Weights Quality'!CN16/'Weights Quality'!$DS$4)*100</f>
        <v>0</v>
      </c>
      <c r="CO16" s="16">
        <f>('Weights Quality'!CO16/'Weights Quality'!$DS$4)*100</f>
        <v>0</v>
      </c>
      <c r="CP16" s="16">
        <f>('Weights Quality'!CP16/'Weights Quality'!$DS$4)*100</f>
        <v>0</v>
      </c>
      <c r="CQ16" s="16">
        <f>('Weights Quality'!CQ16/'Weights Quality'!$DS$4)*100</f>
        <v>0</v>
      </c>
      <c r="CR16" s="16">
        <f>('Weights Quality'!CR16/'Weights Quality'!$DS$4)*100</f>
        <v>0</v>
      </c>
      <c r="CS16" s="16">
        <f>('Weights Quality'!CS16/'Weights Quality'!$DS$4)*100</f>
        <v>0</v>
      </c>
      <c r="CT16" s="16">
        <f>('Weights Quality'!CT16/'Weights Quality'!$DS$4)*100</f>
        <v>0</v>
      </c>
      <c r="CU16" s="16">
        <f>('Weights Quality'!CU16/'Weights Quality'!$DS$4)*100</f>
        <v>0</v>
      </c>
      <c r="CV16" s="16">
        <f>('Weights Quality'!CV16/'Weights Quality'!$DS$4)*100</f>
        <v>0</v>
      </c>
      <c r="CW16" s="16">
        <f>('Weights Quality'!CW16/'Weights Quality'!$DS$4)*100</f>
        <v>0</v>
      </c>
      <c r="CX16" s="16">
        <f>('Weights Quality'!CX16/'Weights Quality'!$DS$4)*100</f>
        <v>0</v>
      </c>
      <c r="CY16" s="16">
        <f>('Weights Quality'!CY16/'Weights Quality'!$DS$4)*100</f>
        <v>0</v>
      </c>
      <c r="CZ16" s="16">
        <f>('Weights Quality'!CZ16/'Weights Quality'!$DS$4)*100</f>
        <v>0</v>
      </c>
      <c r="DA16" s="16">
        <f>('Weights Quality'!DA16/'Weights Quality'!$DS$4)*100</f>
        <v>0</v>
      </c>
      <c r="DB16" s="16">
        <f>('Weights Quality'!DB16/'Weights Quality'!$DS$4)*100</f>
        <v>0</v>
      </c>
      <c r="DC16" s="16">
        <f>('Weights Quality'!DC16/'Weights Quality'!$DS$4)*100</f>
        <v>0</v>
      </c>
      <c r="DD16" s="16">
        <f>('Weights Quality'!DD16/'Weights Quality'!$DS$4)*100</f>
        <v>0</v>
      </c>
      <c r="DE16" s="16">
        <f>('Weights Quality'!DE16/'Weights Quality'!$DS$4)*100</f>
        <v>0</v>
      </c>
      <c r="DF16" s="16">
        <f>('Weights Quality'!DF16/'Weights Quality'!$DS$4)*100</f>
        <v>0</v>
      </c>
      <c r="DG16" s="16">
        <f>('Weights Quality'!DG16/'Weights Quality'!$DS$4)*100</f>
        <v>0</v>
      </c>
      <c r="DH16" s="16">
        <f>('Weights Quality'!DH16/'Weights Quality'!$DS$4)*100</f>
        <v>0</v>
      </c>
      <c r="DI16" s="16">
        <f>('Weights Quality'!DI16/'Weights Quality'!$DS$4)*100</f>
        <v>0</v>
      </c>
      <c r="DJ16" s="16">
        <f>('Weights Quality'!DJ16/'Weights Quality'!$DS$4)*100</f>
        <v>0</v>
      </c>
      <c r="DK16" s="16">
        <f>('Weights Quality'!DK16/'Weights Quality'!$DS$4)*100</f>
        <v>0</v>
      </c>
      <c r="DL16" s="16">
        <f>('Weights Quality'!DL16/'Weights Quality'!$DS$4)*100</f>
        <v>0</v>
      </c>
      <c r="DM16" s="16">
        <f>('Weights Quality'!DM16/'Weights Quality'!$DS$4)*100</f>
        <v>0</v>
      </c>
      <c r="DN16" s="16">
        <f>('Weights Quality'!DN16/'Weights Quality'!$DS$4)*100</f>
        <v>0</v>
      </c>
      <c r="DO16" s="16">
        <f>('Weights Quality'!DO16/'Weights Quality'!$DS$4)*100</f>
        <v>0</v>
      </c>
      <c r="DP16" s="16">
        <f>('Weights Quality'!DP16/'Weights Quality'!$DS$4)*100</f>
        <v>0</v>
      </c>
      <c r="DQ16" s="16">
        <f>('Weights Quality'!DQ16/'Weights Quality'!$DS$4)*100</f>
        <v>0</v>
      </c>
      <c r="DR16" s="16">
        <f>('Weights Quality'!DR16/'Weights Quality'!$DS$4)*100</f>
        <v>0</v>
      </c>
      <c r="DS16" s="16">
        <v>6</v>
      </c>
    </row>
    <row r="17" spans="1:123" x14ac:dyDescent="0.55000000000000004">
      <c r="A17" s="16" t="s">
        <v>20</v>
      </c>
      <c r="B17" s="16">
        <f>('Weights Quality'!B17/'Weights Quality'!$DS$4)*100</f>
        <v>0</v>
      </c>
      <c r="C17" s="16">
        <f>('Weights Quality'!C17/'Weights Quality'!$DS$4)*100</f>
        <v>0</v>
      </c>
      <c r="D17" s="16">
        <f>('Weights Quality'!D17/'Weights Quality'!$DS$4)*100</f>
        <v>0</v>
      </c>
      <c r="E17" s="16">
        <f>('Weights Quality'!E17/'Weights Quality'!$DS$4)*100</f>
        <v>0</v>
      </c>
      <c r="F17" s="16">
        <f>('Weights Quality'!F17/'Weights Quality'!$DS$4)*100</f>
        <v>0</v>
      </c>
      <c r="G17" s="16">
        <f>('Weights Quality'!G17/'Weights Quality'!$DS$4)*100</f>
        <v>50</v>
      </c>
      <c r="H17" s="16">
        <f>('Weights Quality'!H17/'Weights Quality'!$DS$4)*100</f>
        <v>0</v>
      </c>
      <c r="I17" s="16">
        <f>('Weights Quality'!I17/'Weights Quality'!$DS$4)*100</f>
        <v>0</v>
      </c>
      <c r="J17" s="16">
        <f>('Weights Quality'!J17/'Weights Quality'!$DS$4)*100</f>
        <v>0</v>
      </c>
      <c r="K17" s="16">
        <f>('Weights Quality'!K17/'Weights Quality'!$DS$4)*100</f>
        <v>0</v>
      </c>
      <c r="L17" s="16">
        <f>('Weights Quality'!L17/'Weights Quality'!$DS$4)*100</f>
        <v>0</v>
      </c>
      <c r="M17" s="16">
        <f>('Weights Quality'!M17/'Weights Quality'!$DS$4)*100</f>
        <v>0</v>
      </c>
      <c r="N17" s="16">
        <f>('Weights Quality'!N17/'Weights Quality'!$DS$4)*100</f>
        <v>0</v>
      </c>
      <c r="O17" s="16">
        <f>('Weights Quality'!O17/'Weights Quality'!$DS$4)*100</f>
        <v>0</v>
      </c>
      <c r="P17" s="16">
        <f>('Weights Quality'!P17/'Weights Quality'!$DS$4)*100</f>
        <v>0</v>
      </c>
      <c r="Q17" s="16">
        <f>('Weights Quality'!Q17/'Weights Quality'!$DS$4)*100</f>
        <v>0</v>
      </c>
      <c r="R17" s="16">
        <f>('Weights Quality'!R17/'Weights Quality'!$DS$4)*100</f>
        <v>0</v>
      </c>
      <c r="S17" s="16">
        <f>('Weights Quality'!S17/'Weights Quality'!$DS$4)*100</f>
        <v>0</v>
      </c>
      <c r="T17" s="16">
        <f>('Weights Quality'!T17/'Weights Quality'!$DS$4)*100</f>
        <v>0</v>
      </c>
      <c r="U17" s="16">
        <f>('Weights Quality'!U17/'Weights Quality'!$DS$4)*100</f>
        <v>0</v>
      </c>
      <c r="V17" s="16">
        <f>('Weights Quality'!V17/'Weights Quality'!$DS$4)*100</f>
        <v>0</v>
      </c>
      <c r="W17" s="16">
        <f>('Weights Quality'!W17/'Weights Quality'!$DS$4)*100</f>
        <v>0</v>
      </c>
      <c r="X17" s="16">
        <f>('Weights Quality'!X17/'Weights Quality'!$DS$4)*100</f>
        <v>0</v>
      </c>
      <c r="Y17" s="16">
        <f>('Weights Quality'!Y17/'Weights Quality'!$DS$4)*100</f>
        <v>0</v>
      </c>
      <c r="Z17" s="16">
        <f>('Weights Quality'!Z17/'Weights Quality'!$DS$4)*100</f>
        <v>0</v>
      </c>
      <c r="AA17" s="16">
        <f>('Weights Quality'!AA17/'Weights Quality'!$DS$4)*100</f>
        <v>0</v>
      </c>
      <c r="AB17" s="16">
        <f>('Weights Quality'!AB17/'Weights Quality'!$DS$4)*100</f>
        <v>0</v>
      </c>
      <c r="AC17" s="16">
        <f>('Weights Quality'!AC17/'Weights Quality'!$DS$4)*100</f>
        <v>0</v>
      </c>
      <c r="AD17" s="16">
        <f>('Weights Quality'!AD17/'Weights Quality'!$DS$4)*100</f>
        <v>0</v>
      </c>
      <c r="AE17" s="16">
        <f>('Weights Quality'!AE17/'Weights Quality'!$DS$4)*100</f>
        <v>0</v>
      </c>
      <c r="AF17" s="16">
        <f>('Weights Quality'!AF17/'Weights Quality'!$DS$4)*100</f>
        <v>0</v>
      </c>
      <c r="AG17" s="16">
        <f>('Weights Quality'!AG17/'Weights Quality'!$DS$4)*100</f>
        <v>0</v>
      </c>
      <c r="AH17" s="16">
        <f>('Weights Quality'!AH17/'Weights Quality'!$DS$4)*100</f>
        <v>0</v>
      </c>
      <c r="AI17" s="16">
        <f>('Weights Quality'!AI17/'Weights Quality'!$DS$4)*100</f>
        <v>0</v>
      </c>
      <c r="AJ17" s="16">
        <f>('Weights Quality'!AJ17/'Weights Quality'!$DS$4)*100</f>
        <v>0</v>
      </c>
      <c r="AK17" s="16">
        <f>('Weights Quality'!AK17/'Weights Quality'!$DS$4)*100</f>
        <v>0</v>
      </c>
      <c r="AL17" s="16">
        <f>('Weights Quality'!AL17/'Weights Quality'!$DS$4)*100</f>
        <v>0</v>
      </c>
      <c r="AM17" s="16">
        <f>('Weights Quality'!AM17/'Weights Quality'!$DS$4)*100</f>
        <v>0</v>
      </c>
      <c r="AN17" s="16">
        <f>('Weights Quality'!AN17/'Weights Quality'!$DS$4)*100</f>
        <v>0</v>
      </c>
      <c r="AO17" s="16">
        <f>('Weights Quality'!AO17/'Weights Quality'!$DS$4)*100</f>
        <v>0</v>
      </c>
      <c r="AP17" s="16">
        <f>('Weights Quality'!AP17/'Weights Quality'!$DS$4)*100</f>
        <v>0</v>
      </c>
      <c r="AQ17" s="16">
        <f>('Weights Quality'!AQ17/'Weights Quality'!$DS$4)*100</f>
        <v>0</v>
      </c>
      <c r="AR17" s="16">
        <f>('Weights Quality'!AR17/'Weights Quality'!$DS$4)*100</f>
        <v>0</v>
      </c>
      <c r="AS17" s="16">
        <f>('Weights Quality'!AS17/'Weights Quality'!$DS$4)*100</f>
        <v>0</v>
      </c>
      <c r="AT17" s="16">
        <f>('Weights Quality'!AT17/'Weights Quality'!$DS$4)*100</f>
        <v>50</v>
      </c>
      <c r="AU17" s="16">
        <f>('Weights Quality'!AU17/'Weights Quality'!$DS$4)*100</f>
        <v>0</v>
      </c>
      <c r="AV17" s="16">
        <f>('Weights Quality'!AV17/'Weights Quality'!$DS$4)*100</f>
        <v>0</v>
      </c>
      <c r="AW17" s="16">
        <f>('Weights Quality'!AW17/'Weights Quality'!$DS$4)*100</f>
        <v>0</v>
      </c>
      <c r="AX17" s="16">
        <f>('Weights Quality'!AX17/'Weights Quality'!$DS$4)*100</f>
        <v>0</v>
      </c>
      <c r="AY17" s="16">
        <f>('Weights Quality'!AY17/'Weights Quality'!$DS$4)*100</f>
        <v>0</v>
      </c>
      <c r="AZ17" s="16">
        <f>('Weights Quality'!AZ17/'Weights Quality'!$DS$4)*100</f>
        <v>0</v>
      </c>
      <c r="BA17" s="16">
        <f>('Weights Quality'!BA17/'Weights Quality'!$DS$4)*100</f>
        <v>0</v>
      </c>
      <c r="BB17" s="16">
        <f>('Weights Quality'!BB17/'Weights Quality'!$DS$4)*100</f>
        <v>0</v>
      </c>
      <c r="BC17" s="16">
        <f>('Weights Quality'!BC17/'Weights Quality'!$DS$4)*100</f>
        <v>0</v>
      </c>
      <c r="BD17" s="16">
        <f>('Weights Quality'!BD17/'Weights Quality'!$DS$4)*100</f>
        <v>0</v>
      </c>
      <c r="BE17" s="16">
        <f>('Weights Quality'!BE17/'Weights Quality'!$DS$4)*100</f>
        <v>0</v>
      </c>
      <c r="BF17" s="16">
        <f>('Weights Quality'!BF17/'Weights Quality'!$DS$4)*100</f>
        <v>0</v>
      </c>
      <c r="BG17" s="16">
        <f>('Weights Quality'!BG17/'Weights Quality'!$DS$4)*100</f>
        <v>0</v>
      </c>
      <c r="BH17" s="16">
        <f>('Weights Quality'!BH17/'Weights Quality'!$DS$4)*100</f>
        <v>0</v>
      </c>
      <c r="BI17" s="16">
        <f>('Weights Quality'!BI17/'Weights Quality'!$DS$4)*100</f>
        <v>0</v>
      </c>
      <c r="BJ17" s="16">
        <f>('Weights Quality'!BJ17/'Weights Quality'!$DS$4)*100</f>
        <v>0</v>
      </c>
      <c r="BK17" s="16">
        <f>('Weights Quality'!BK17/'Weights Quality'!$DS$4)*100</f>
        <v>0</v>
      </c>
      <c r="BL17" s="16">
        <f>('Weights Quality'!BL17/'Weights Quality'!$DS$4)*100</f>
        <v>0</v>
      </c>
      <c r="BM17" s="16">
        <f>('Weights Quality'!BM17/'Weights Quality'!$DS$4)*100</f>
        <v>0</v>
      </c>
      <c r="BN17" s="16">
        <f>('Weights Quality'!BN17/'Weights Quality'!$DS$4)*100</f>
        <v>0</v>
      </c>
      <c r="BO17" s="16">
        <f>('Weights Quality'!BO17/'Weights Quality'!$DS$4)*100</f>
        <v>0</v>
      </c>
      <c r="BP17" s="16">
        <f>('Weights Quality'!BP17/'Weights Quality'!$DS$4)*100</f>
        <v>0</v>
      </c>
      <c r="BQ17" s="16">
        <f>('Weights Quality'!BQ17/'Weights Quality'!$DS$4)*100</f>
        <v>0</v>
      </c>
      <c r="BR17" s="16">
        <f>('Weights Quality'!BR17/'Weights Quality'!$DS$4)*100</f>
        <v>0</v>
      </c>
      <c r="BS17" s="16">
        <f>('Weights Quality'!BS17/'Weights Quality'!$DS$4)*100</f>
        <v>0</v>
      </c>
      <c r="BT17" s="16">
        <f>('Weights Quality'!BT17/'Weights Quality'!$DS$4)*100</f>
        <v>0</v>
      </c>
      <c r="BU17" s="16">
        <f>('Weights Quality'!BU17/'Weights Quality'!$DS$4)*100</f>
        <v>0</v>
      </c>
      <c r="BV17" s="16">
        <f>('Weights Quality'!BV17/'Weights Quality'!$DS$4)*100</f>
        <v>0</v>
      </c>
      <c r="BW17" s="16">
        <f>('Weights Quality'!BW17/'Weights Quality'!$DS$4)*100</f>
        <v>0</v>
      </c>
      <c r="BX17" s="16">
        <f>('Weights Quality'!BX17/'Weights Quality'!$DS$4)*100</f>
        <v>0</v>
      </c>
      <c r="BY17" s="16">
        <f>('Weights Quality'!BY17/'Weights Quality'!$DS$4)*100</f>
        <v>0</v>
      </c>
      <c r="BZ17" s="16">
        <f>('Weights Quality'!BZ17/'Weights Quality'!$DS$4)*100</f>
        <v>0</v>
      </c>
      <c r="CA17" s="16">
        <f>('Weights Quality'!CA17/'Weights Quality'!$DS$4)*100</f>
        <v>0</v>
      </c>
      <c r="CB17" s="16">
        <f>('Weights Quality'!CB17/'Weights Quality'!$DS$4)*100</f>
        <v>0</v>
      </c>
      <c r="CC17" s="16">
        <f>('Weights Quality'!CC17/'Weights Quality'!$DS$4)*100</f>
        <v>0</v>
      </c>
      <c r="CD17" s="16">
        <f>('Weights Quality'!CD17/'Weights Quality'!$DS$4)*100</f>
        <v>0</v>
      </c>
      <c r="CE17" s="16">
        <f>('Weights Quality'!CE17/'Weights Quality'!$DS$4)*100</f>
        <v>0</v>
      </c>
      <c r="CF17" s="16">
        <f>('Weights Quality'!CF17/'Weights Quality'!$DS$4)*100</f>
        <v>0</v>
      </c>
      <c r="CG17" s="16">
        <f>('Weights Quality'!CG17/'Weights Quality'!$DS$4)*100</f>
        <v>0</v>
      </c>
      <c r="CH17" s="16">
        <f>('Weights Quality'!CH17/'Weights Quality'!$DS$4)*100</f>
        <v>0</v>
      </c>
      <c r="CI17" s="16">
        <f>('Weights Quality'!CI17/'Weights Quality'!$DS$4)*100</f>
        <v>50</v>
      </c>
      <c r="CJ17" s="16">
        <f>('Weights Quality'!CJ17/'Weights Quality'!$DS$4)*100</f>
        <v>0</v>
      </c>
      <c r="CK17" s="16">
        <f>('Weights Quality'!CK17/'Weights Quality'!$DS$4)*100</f>
        <v>0</v>
      </c>
      <c r="CL17" s="16">
        <f>('Weights Quality'!CL17/'Weights Quality'!$DS$4)*100</f>
        <v>0</v>
      </c>
      <c r="CM17" s="16">
        <f>('Weights Quality'!CM17/'Weights Quality'!$DS$4)*100</f>
        <v>0</v>
      </c>
      <c r="CN17" s="16">
        <f>('Weights Quality'!CN17/'Weights Quality'!$DS$4)*100</f>
        <v>0</v>
      </c>
      <c r="CO17" s="16">
        <f>('Weights Quality'!CO17/'Weights Quality'!$DS$4)*100</f>
        <v>0</v>
      </c>
      <c r="CP17" s="16">
        <f>('Weights Quality'!CP17/'Weights Quality'!$DS$4)*100</f>
        <v>0</v>
      </c>
      <c r="CQ17" s="16">
        <f>('Weights Quality'!CQ17/'Weights Quality'!$DS$4)*100</f>
        <v>0</v>
      </c>
      <c r="CR17" s="16">
        <f>('Weights Quality'!CR17/'Weights Quality'!$DS$4)*100</f>
        <v>0</v>
      </c>
      <c r="CS17" s="16">
        <f>('Weights Quality'!CS17/'Weights Quality'!$DS$4)*100</f>
        <v>0</v>
      </c>
      <c r="CT17" s="16">
        <f>('Weights Quality'!CT17/'Weights Quality'!$DS$4)*100</f>
        <v>0</v>
      </c>
      <c r="CU17" s="16">
        <f>('Weights Quality'!CU17/'Weights Quality'!$DS$4)*100</f>
        <v>0</v>
      </c>
      <c r="CV17" s="16">
        <f>('Weights Quality'!CV17/'Weights Quality'!$DS$4)*100</f>
        <v>0</v>
      </c>
      <c r="CW17" s="16">
        <f>('Weights Quality'!CW17/'Weights Quality'!$DS$4)*100</f>
        <v>0</v>
      </c>
      <c r="CX17" s="16">
        <f>('Weights Quality'!CX17/'Weights Quality'!$DS$4)*100</f>
        <v>0</v>
      </c>
      <c r="CY17" s="16">
        <f>('Weights Quality'!CY17/'Weights Quality'!$DS$4)*100</f>
        <v>0</v>
      </c>
      <c r="CZ17" s="16">
        <f>('Weights Quality'!CZ17/'Weights Quality'!$DS$4)*100</f>
        <v>0</v>
      </c>
      <c r="DA17" s="16">
        <f>('Weights Quality'!DA17/'Weights Quality'!$DS$4)*100</f>
        <v>0</v>
      </c>
      <c r="DB17" s="16">
        <f>('Weights Quality'!DB17/'Weights Quality'!$DS$4)*100</f>
        <v>0</v>
      </c>
      <c r="DC17" s="16">
        <f>('Weights Quality'!DC17/'Weights Quality'!$DS$4)*100</f>
        <v>0</v>
      </c>
      <c r="DD17" s="16">
        <f>('Weights Quality'!DD17/'Weights Quality'!$DS$4)*100</f>
        <v>0</v>
      </c>
      <c r="DE17" s="16">
        <f>('Weights Quality'!DE17/'Weights Quality'!$DS$4)*100</f>
        <v>0</v>
      </c>
      <c r="DF17" s="16">
        <f>('Weights Quality'!DF17/'Weights Quality'!$DS$4)*100</f>
        <v>0</v>
      </c>
      <c r="DG17" s="16">
        <f>('Weights Quality'!DG17/'Weights Quality'!$DS$4)*100</f>
        <v>0</v>
      </c>
      <c r="DH17" s="16">
        <f>('Weights Quality'!DH17/'Weights Quality'!$DS$4)*100</f>
        <v>0</v>
      </c>
      <c r="DI17" s="16">
        <f>('Weights Quality'!DI17/'Weights Quality'!$DS$4)*100</f>
        <v>0</v>
      </c>
      <c r="DJ17" s="16">
        <f>('Weights Quality'!DJ17/'Weights Quality'!$DS$4)*100</f>
        <v>0</v>
      </c>
      <c r="DK17" s="16">
        <f>('Weights Quality'!DK17/'Weights Quality'!$DS$4)*100</f>
        <v>0</v>
      </c>
      <c r="DL17" s="16">
        <f>('Weights Quality'!DL17/'Weights Quality'!$DS$4)*100</f>
        <v>0</v>
      </c>
      <c r="DM17" s="16">
        <f>('Weights Quality'!DM17/'Weights Quality'!$DS$4)*100</f>
        <v>0</v>
      </c>
      <c r="DN17" s="16">
        <f>('Weights Quality'!DN17/'Weights Quality'!$DS$4)*100</f>
        <v>0</v>
      </c>
      <c r="DO17" s="16">
        <f>('Weights Quality'!DO17/'Weights Quality'!$DS$4)*100</f>
        <v>0</v>
      </c>
      <c r="DP17" s="16">
        <f>('Weights Quality'!DP17/'Weights Quality'!$DS$4)*100</f>
        <v>0</v>
      </c>
      <c r="DQ17" s="16">
        <f>('Weights Quality'!DQ17/'Weights Quality'!$DS$4)*100</f>
        <v>0</v>
      </c>
      <c r="DR17" s="16">
        <f>('Weights Quality'!DR17/'Weights Quality'!$DS$4)*100</f>
        <v>0</v>
      </c>
      <c r="DS17" s="16">
        <v>3</v>
      </c>
    </row>
    <row r="18" spans="1:123" x14ac:dyDescent="0.55000000000000004">
      <c r="A18" s="16" t="s">
        <v>21</v>
      </c>
      <c r="B18" s="16">
        <f>('Weights Quality'!B18/'Weights Quality'!$DS$4)*100</f>
        <v>0</v>
      </c>
      <c r="C18" s="16">
        <f>('Weights Quality'!C18/'Weights Quality'!$DS$4)*100</f>
        <v>0</v>
      </c>
      <c r="D18" s="16">
        <f>('Weights Quality'!D18/'Weights Quality'!$DS$4)*100</f>
        <v>0</v>
      </c>
      <c r="E18" s="16">
        <f>('Weights Quality'!E18/'Weights Quality'!$DS$4)*100</f>
        <v>0</v>
      </c>
      <c r="F18" s="16">
        <f>('Weights Quality'!F18/'Weights Quality'!$DS$4)*100</f>
        <v>0</v>
      </c>
      <c r="G18" s="16">
        <f>('Weights Quality'!G18/'Weights Quality'!$DS$4)*100</f>
        <v>0</v>
      </c>
      <c r="H18" s="16">
        <f>('Weights Quality'!H18/'Weights Quality'!$DS$4)*100</f>
        <v>0</v>
      </c>
      <c r="I18" s="16">
        <f>('Weights Quality'!I18/'Weights Quality'!$DS$4)*100</f>
        <v>0</v>
      </c>
      <c r="J18" s="16">
        <f>('Weights Quality'!J18/'Weights Quality'!$DS$4)*100</f>
        <v>0</v>
      </c>
      <c r="K18" s="16">
        <f>('Weights Quality'!K18/'Weights Quality'!$DS$4)*100</f>
        <v>0</v>
      </c>
      <c r="L18" s="16">
        <f>('Weights Quality'!L18/'Weights Quality'!$DS$4)*100</f>
        <v>0</v>
      </c>
      <c r="M18" s="16">
        <f>('Weights Quality'!M18/'Weights Quality'!$DS$4)*100</f>
        <v>0</v>
      </c>
      <c r="N18" s="16">
        <f>('Weights Quality'!N18/'Weights Quality'!$DS$4)*100</f>
        <v>0</v>
      </c>
      <c r="O18" s="16">
        <f>('Weights Quality'!O18/'Weights Quality'!$DS$4)*100</f>
        <v>0</v>
      </c>
      <c r="P18" s="16">
        <f>('Weights Quality'!P18/'Weights Quality'!$DS$4)*100</f>
        <v>0</v>
      </c>
      <c r="Q18" s="16">
        <f>('Weights Quality'!Q18/'Weights Quality'!$DS$4)*100</f>
        <v>0</v>
      </c>
      <c r="R18" s="16">
        <f>('Weights Quality'!R18/'Weights Quality'!$DS$4)*100</f>
        <v>0</v>
      </c>
      <c r="S18" s="16">
        <f>('Weights Quality'!S18/'Weights Quality'!$DS$4)*100</f>
        <v>50</v>
      </c>
      <c r="T18" s="16">
        <f>('Weights Quality'!T18/'Weights Quality'!$DS$4)*100</f>
        <v>0</v>
      </c>
      <c r="U18" s="16">
        <f>('Weights Quality'!U18/'Weights Quality'!$DS$4)*100</f>
        <v>0</v>
      </c>
      <c r="V18" s="16">
        <f>('Weights Quality'!V18/'Weights Quality'!$DS$4)*100</f>
        <v>0</v>
      </c>
      <c r="W18" s="16">
        <f>('Weights Quality'!W18/'Weights Quality'!$DS$4)*100</f>
        <v>0</v>
      </c>
      <c r="X18" s="16">
        <f>('Weights Quality'!X18/'Weights Quality'!$DS$4)*100</f>
        <v>0</v>
      </c>
      <c r="Y18" s="16">
        <f>('Weights Quality'!Y18/'Weights Quality'!$DS$4)*100</f>
        <v>0</v>
      </c>
      <c r="Z18" s="16">
        <f>('Weights Quality'!Z18/'Weights Quality'!$DS$4)*100</f>
        <v>0</v>
      </c>
      <c r="AA18" s="16">
        <f>('Weights Quality'!AA18/'Weights Quality'!$DS$4)*100</f>
        <v>0</v>
      </c>
      <c r="AB18" s="16">
        <f>('Weights Quality'!AB18/'Weights Quality'!$DS$4)*100</f>
        <v>50</v>
      </c>
      <c r="AC18" s="16">
        <f>('Weights Quality'!AC18/'Weights Quality'!$DS$4)*100</f>
        <v>0</v>
      </c>
      <c r="AD18" s="16">
        <f>('Weights Quality'!AD18/'Weights Quality'!$DS$4)*100</f>
        <v>0</v>
      </c>
      <c r="AE18" s="16">
        <f>('Weights Quality'!AE18/'Weights Quality'!$DS$4)*100</f>
        <v>0</v>
      </c>
      <c r="AF18" s="16">
        <f>('Weights Quality'!AF18/'Weights Quality'!$DS$4)*100</f>
        <v>0</v>
      </c>
      <c r="AG18" s="16">
        <f>('Weights Quality'!AG18/'Weights Quality'!$DS$4)*100</f>
        <v>0</v>
      </c>
      <c r="AH18" s="16">
        <f>('Weights Quality'!AH18/'Weights Quality'!$DS$4)*100</f>
        <v>0</v>
      </c>
      <c r="AI18" s="16">
        <f>('Weights Quality'!AI18/'Weights Quality'!$DS$4)*100</f>
        <v>0</v>
      </c>
      <c r="AJ18" s="16">
        <f>('Weights Quality'!AJ18/'Weights Quality'!$DS$4)*100</f>
        <v>0</v>
      </c>
      <c r="AK18" s="16">
        <f>('Weights Quality'!AK18/'Weights Quality'!$DS$4)*100</f>
        <v>0</v>
      </c>
      <c r="AL18" s="16">
        <f>('Weights Quality'!AL18/'Weights Quality'!$DS$4)*100</f>
        <v>0</v>
      </c>
      <c r="AM18" s="16">
        <f>('Weights Quality'!AM18/'Weights Quality'!$DS$4)*100</f>
        <v>0</v>
      </c>
      <c r="AN18" s="16">
        <f>('Weights Quality'!AN18/'Weights Quality'!$DS$4)*100</f>
        <v>0</v>
      </c>
      <c r="AO18" s="16">
        <f>('Weights Quality'!AO18/'Weights Quality'!$DS$4)*100</f>
        <v>0</v>
      </c>
      <c r="AP18" s="16">
        <f>('Weights Quality'!AP18/'Weights Quality'!$DS$4)*100</f>
        <v>0</v>
      </c>
      <c r="AQ18" s="16">
        <f>('Weights Quality'!AQ18/'Weights Quality'!$DS$4)*100</f>
        <v>0</v>
      </c>
      <c r="AR18" s="16">
        <f>('Weights Quality'!AR18/'Weights Quality'!$DS$4)*100</f>
        <v>0</v>
      </c>
      <c r="AS18" s="16">
        <f>('Weights Quality'!AS18/'Weights Quality'!$DS$4)*100</f>
        <v>0</v>
      </c>
      <c r="AT18" s="16">
        <f>('Weights Quality'!AT18/'Weights Quality'!$DS$4)*100</f>
        <v>0</v>
      </c>
      <c r="AU18" s="16">
        <f>('Weights Quality'!AU18/'Weights Quality'!$DS$4)*100</f>
        <v>0</v>
      </c>
      <c r="AV18" s="16">
        <f>('Weights Quality'!AV18/'Weights Quality'!$DS$4)*100</f>
        <v>0</v>
      </c>
      <c r="AW18" s="16">
        <f>('Weights Quality'!AW18/'Weights Quality'!$DS$4)*100</f>
        <v>0</v>
      </c>
      <c r="AX18" s="16">
        <f>('Weights Quality'!AX18/'Weights Quality'!$DS$4)*100</f>
        <v>0</v>
      </c>
      <c r="AY18" s="16">
        <f>('Weights Quality'!AY18/'Weights Quality'!$DS$4)*100</f>
        <v>0</v>
      </c>
      <c r="AZ18" s="16">
        <f>('Weights Quality'!AZ18/'Weights Quality'!$DS$4)*100</f>
        <v>0</v>
      </c>
      <c r="BA18" s="16">
        <f>('Weights Quality'!BA18/'Weights Quality'!$DS$4)*100</f>
        <v>0</v>
      </c>
      <c r="BB18" s="16">
        <f>('Weights Quality'!BB18/'Weights Quality'!$DS$4)*100</f>
        <v>0</v>
      </c>
      <c r="BC18" s="16">
        <f>('Weights Quality'!BC18/'Weights Quality'!$DS$4)*100</f>
        <v>0</v>
      </c>
      <c r="BD18" s="16">
        <f>('Weights Quality'!BD18/'Weights Quality'!$DS$4)*100</f>
        <v>0</v>
      </c>
      <c r="BE18" s="16">
        <f>('Weights Quality'!BE18/'Weights Quality'!$DS$4)*100</f>
        <v>0</v>
      </c>
      <c r="BF18" s="16">
        <f>('Weights Quality'!BF18/'Weights Quality'!$DS$4)*100</f>
        <v>0</v>
      </c>
      <c r="BG18" s="16">
        <f>('Weights Quality'!BG18/'Weights Quality'!$DS$4)*100</f>
        <v>0</v>
      </c>
      <c r="BH18" s="16">
        <f>('Weights Quality'!BH18/'Weights Quality'!$DS$4)*100</f>
        <v>50</v>
      </c>
      <c r="BI18" s="16">
        <f>('Weights Quality'!BI18/'Weights Quality'!$DS$4)*100</f>
        <v>0</v>
      </c>
      <c r="BJ18" s="16">
        <f>('Weights Quality'!BJ18/'Weights Quality'!$DS$4)*100</f>
        <v>0</v>
      </c>
      <c r="BK18" s="16">
        <f>('Weights Quality'!BK18/'Weights Quality'!$DS$4)*100</f>
        <v>0</v>
      </c>
      <c r="BL18" s="16">
        <f>('Weights Quality'!BL18/'Weights Quality'!$DS$4)*100</f>
        <v>0</v>
      </c>
      <c r="BM18" s="16">
        <f>('Weights Quality'!BM18/'Weights Quality'!$DS$4)*100</f>
        <v>0</v>
      </c>
      <c r="BN18" s="16">
        <f>('Weights Quality'!BN18/'Weights Quality'!$DS$4)*100</f>
        <v>0</v>
      </c>
      <c r="BO18" s="16">
        <f>('Weights Quality'!BO18/'Weights Quality'!$DS$4)*100</f>
        <v>0</v>
      </c>
      <c r="BP18" s="16">
        <f>('Weights Quality'!BP18/'Weights Quality'!$DS$4)*100</f>
        <v>0</v>
      </c>
      <c r="BQ18" s="16">
        <f>('Weights Quality'!BQ18/'Weights Quality'!$DS$4)*100</f>
        <v>0</v>
      </c>
      <c r="BR18" s="16">
        <f>('Weights Quality'!BR18/'Weights Quality'!$DS$4)*100</f>
        <v>0</v>
      </c>
      <c r="BS18" s="16">
        <f>('Weights Quality'!BS18/'Weights Quality'!$DS$4)*100</f>
        <v>0</v>
      </c>
      <c r="BT18" s="16">
        <f>('Weights Quality'!BT18/'Weights Quality'!$DS$4)*100</f>
        <v>0</v>
      </c>
      <c r="BU18" s="16">
        <f>('Weights Quality'!BU18/'Weights Quality'!$DS$4)*100</f>
        <v>0</v>
      </c>
      <c r="BV18" s="16">
        <f>('Weights Quality'!BV18/'Weights Quality'!$DS$4)*100</f>
        <v>0</v>
      </c>
      <c r="BW18" s="16">
        <f>('Weights Quality'!BW18/'Weights Quality'!$DS$4)*100</f>
        <v>0</v>
      </c>
      <c r="BX18" s="16">
        <f>('Weights Quality'!BX18/'Weights Quality'!$DS$4)*100</f>
        <v>0</v>
      </c>
      <c r="BY18" s="16">
        <f>('Weights Quality'!BY18/'Weights Quality'!$DS$4)*100</f>
        <v>0</v>
      </c>
      <c r="BZ18" s="16">
        <f>('Weights Quality'!BZ18/'Weights Quality'!$DS$4)*100</f>
        <v>0</v>
      </c>
      <c r="CA18" s="16">
        <f>('Weights Quality'!CA18/'Weights Quality'!$DS$4)*100</f>
        <v>0</v>
      </c>
      <c r="CB18" s="16">
        <f>('Weights Quality'!CB18/'Weights Quality'!$DS$4)*100</f>
        <v>0</v>
      </c>
      <c r="CC18" s="16">
        <f>('Weights Quality'!CC18/'Weights Quality'!$DS$4)*100</f>
        <v>0</v>
      </c>
      <c r="CD18" s="16">
        <f>('Weights Quality'!CD18/'Weights Quality'!$DS$4)*100</f>
        <v>0</v>
      </c>
      <c r="CE18" s="16">
        <f>('Weights Quality'!CE18/'Weights Quality'!$DS$4)*100</f>
        <v>0</v>
      </c>
      <c r="CF18" s="16">
        <f>('Weights Quality'!CF18/'Weights Quality'!$DS$4)*100</f>
        <v>0</v>
      </c>
      <c r="CG18" s="16">
        <f>('Weights Quality'!CG18/'Weights Quality'!$DS$4)*100</f>
        <v>0</v>
      </c>
      <c r="CH18" s="16">
        <f>('Weights Quality'!CH18/'Weights Quality'!$DS$4)*100</f>
        <v>0</v>
      </c>
      <c r="CI18" s="16">
        <f>('Weights Quality'!CI18/'Weights Quality'!$DS$4)*100</f>
        <v>0</v>
      </c>
      <c r="CJ18" s="16">
        <f>('Weights Quality'!CJ18/'Weights Quality'!$DS$4)*100</f>
        <v>0</v>
      </c>
      <c r="CK18" s="16">
        <f>('Weights Quality'!CK18/'Weights Quality'!$DS$4)*100</f>
        <v>0</v>
      </c>
      <c r="CL18" s="16">
        <f>('Weights Quality'!CL18/'Weights Quality'!$DS$4)*100</f>
        <v>0</v>
      </c>
      <c r="CM18" s="16">
        <f>('Weights Quality'!CM18/'Weights Quality'!$DS$4)*100</f>
        <v>0</v>
      </c>
      <c r="CN18" s="16">
        <f>('Weights Quality'!CN18/'Weights Quality'!$DS$4)*100</f>
        <v>0</v>
      </c>
      <c r="CO18" s="16">
        <f>('Weights Quality'!CO18/'Weights Quality'!$DS$4)*100</f>
        <v>0</v>
      </c>
      <c r="CP18" s="16">
        <f>('Weights Quality'!CP18/'Weights Quality'!$DS$4)*100</f>
        <v>0</v>
      </c>
      <c r="CQ18" s="16">
        <f>('Weights Quality'!CQ18/'Weights Quality'!$DS$4)*100</f>
        <v>0</v>
      </c>
      <c r="CR18" s="16">
        <f>('Weights Quality'!CR18/'Weights Quality'!$DS$4)*100</f>
        <v>0</v>
      </c>
      <c r="CS18" s="16">
        <f>('Weights Quality'!CS18/'Weights Quality'!$DS$4)*100</f>
        <v>0</v>
      </c>
      <c r="CT18" s="16">
        <f>('Weights Quality'!CT18/'Weights Quality'!$DS$4)*100</f>
        <v>0</v>
      </c>
      <c r="CU18" s="16">
        <f>('Weights Quality'!CU18/'Weights Quality'!$DS$4)*100</f>
        <v>0</v>
      </c>
      <c r="CV18" s="16">
        <f>('Weights Quality'!CV18/'Weights Quality'!$DS$4)*100</f>
        <v>0</v>
      </c>
      <c r="CW18" s="16">
        <f>('Weights Quality'!CW18/'Weights Quality'!$DS$4)*100</f>
        <v>0</v>
      </c>
      <c r="CX18" s="16">
        <f>('Weights Quality'!CX18/'Weights Quality'!$DS$4)*100</f>
        <v>0</v>
      </c>
      <c r="CY18" s="16">
        <f>('Weights Quality'!CY18/'Weights Quality'!$DS$4)*100</f>
        <v>0</v>
      </c>
      <c r="CZ18" s="16">
        <f>('Weights Quality'!CZ18/'Weights Quality'!$DS$4)*100</f>
        <v>0</v>
      </c>
      <c r="DA18" s="16">
        <f>('Weights Quality'!DA18/'Weights Quality'!$DS$4)*100</f>
        <v>0</v>
      </c>
      <c r="DB18" s="16">
        <f>('Weights Quality'!DB18/'Weights Quality'!$DS$4)*100</f>
        <v>0</v>
      </c>
      <c r="DC18" s="16">
        <f>('Weights Quality'!DC18/'Weights Quality'!$DS$4)*100</f>
        <v>0</v>
      </c>
      <c r="DD18" s="16">
        <f>('Weights Quality'!DD18/'Weights Quality'!$DS$4)*100</f>
        <v>0</v>
      </c>
      <c r="DE18" s="16">
        <f>('Weights Quality'!DE18/'Weights Quality'!$DS$4)*100</f>
        <v>0</v>
      </c>
      <c r="DF18" s="16">
        <f>('Weights Quality'!DF18/'Weights Quality'!$DS$4)*100</f>
        <v>0</v>
      </c>
      <c r="DG18" s="16">
        <f>('Weights Quality'!DG18/'Weights Quality'!$DS$4)*100</f>
        <v>0</v>
      </c>
      <c r="DH18" s="16">
        <f>('Weights Quality'!DH18/'Weights Quality'!$DS$4)*100</f>
        <v>0</v>
      </c>
      <c r="DI18" s="16">
        <f>('Weights Quality'!DI18/'Weights Quality'!$DS$4)*100</f>
        <v>0</v>
      </c>
      <c r="DJ18" s="16">
        <f>('Weights Quality'!DJ18/'Weights Quality'!$DS$4)*100</f>
        <v>0</v>
      </c>
      <c r="DK18" s="16">
        <f>('Weights Quality'!DK18/'Weights Quality'!$DS$4)*100</f>
        <v>0</v>
      </c>
      <c r="DL18" s="16">
        <f>('Weights Quality'!DL18/'Weights Quality'!$DS$4)*100</f>
        <v>0</v>
      </c>
      <c r="DM18" s="16">
        <f>('Weights Quality'!DM18/'Weights Quality'!$DS$4)*100</f>
        <v>0</v>
      </c>
      <c r="DN18" s="16">
        <f>('Weights Quality'!DN18/'Weights Quality'!$DS$4)*100</f>
        <v>0</v>
      </c>
      <c r="DO18" s="16">
        <f>('Weights Quality'!DO18/'Weights Quality'!$DS$4)*100</f>
        <v>0</v>
      </c>
      <c r="DP18" s="16">
        <f>('Weights Quality'!DP18/'Weights Quality'!$DS$4)*100</f>
        <v>0</v>
      </c>
      <c r="DQ18" s="16">
        <f>('Weights Quality'!DQ18/'Weights Quality'!$DS$4)*100</f>
        <v>0</v>
      </c>
      <c r="DR18" s="16">
        <f>('Weights Quality'!DR18/'Weights Quality'!$DS$4)*100</f>
        <v>0</v>
      </c>
      <c r="DS18" s="16">
        <v>3</v>
      </c>
    </row>
    <row r="19" spans="1:123" x14ac:dyDescent="0.55000000000000004">
      <c r="A19" s="16" t="s">
        <v>22</v>
      </c>
      <c r="B19" s="16">
        <f>('Weights Quality'!B19/'Weights Quality'!$DS$4)*100</f>
        <v>0</v>
      </c>
      <c r="C19" s="16">
        <f>('Weights Quality'!C19/'Weights Quality'!$DS$4)*100</f>
        <v>0</v>
      </c>
      <c r="D19" s="16">
        <f>('Weights Quality'!D19/'Weights Quality'!$DS$4)*100</f>
        <v>0</v>
      </c>
      <c r="E19" s="16">
        <f>('Weights Quality'!E19/'Weights Quality'!$DS$4)*100</f>
        <v>0</v>
      </c>
      <c r="F19" s="16">
        <f>('Weights Quality'!F19/'Weights Quality'!$DS$4)*100</f>
        <v>0</v>
      </c>
      <c r="G19" s="16">
        <f>('Weights Quality'!G19/'Weights Quality'!$DS$4)*100</f>
        <v>0</v>
      </c>
      <c r="H19" s="16">
        <f>('Weights Quality'!H19/'Weights Quality'!$DS$4)*100</f>
        <v>0</v>
      </c>
      <c r="I19" s="16">
        <f>('Weights Quality'!I19/'Weights Quality'!$DS$4)*100</f>
        <v>0</v>
      </c>
      <c r="J19" s="16">
        <f>('Weights Quality'!J19/'Weights Quality'!$DS$4)*100</f>
        <v>0</v>
      </c>
      <c r="K19" s="16">
        <f>('Weights Quality'!K19/'Weights Quality'!$DS$4)*100</f>
        <v>0</v>
      </c>
      <c r="L19" s="16">
        <f>('Weights Quality'!L19/'Weights Quality'!$DS$4)*100</f>
        <v>0</v>
      </c>
      <c r="M19" s="16">
        <f>('Weights Quality'!M19/'Weights Quality'!$DS$4)*100</f>
        <v>0</v>
      </c>
      <c r="N19" s="16">
        <f>('Weights Quality'!N19/'Weights Quality'!$DS$4)*100</f>
        <v>0</v>
      </c>
      <c r="O19" s="16">
        <f>('Weights Quality'!O19/'Weights Quality'!$DS$4)*100</f>
        <v>0</v>
      </c>
      <c r="P19" s="16">
        <f>('Weights Quality'!P19/'Weights Quality'!$DS$4)*100</f>
        <v>0</v>
      </c>
      <c r="Q19" s="16">
        <f>('Weights Quality'!Q19/'Weights Quality'!$DS$4)*100</f>
        <v>0</v>
      </c>
      <c r="R19" s="16">
        <f>('Weights Quality'!R19/'Weights Quality'!$DS$4)*100</f>
        <v>0</v>
      </c>
      <c r="S19" s="16">
        <f>('Weights Quality'!S19/'Weights Quality'!$DS$4)*100</f>
        <v>0</v>
      </c>
      <c r="T19" s="16">
        <f>('Weights Quality'!T19/'Weights Quality'!$DS$4)*100</f>
        <v>0</v>
      </c>
      <c r="U19" s="16">
        <f>('Weights Quality'!U19/'Weights Quality'!$DS$4)*100</f>
        <v>0</v>
      </c>
      <c r="V19" s="16">
        <f>('Weights Quality'!V19/'Weights Quality'!$DS$4)*100</f>
        <v>0</v>
      </c>
      <c r="W19" s="16">
        <f>('Weights Quality'!W19/'Weights Quality'!$DS$4)*100</f>
        <v>0</v>
      </c>
      <c r="X19" s="16">
        <f>('Weights Quality'!X19/'Weights Quality'!$DS$4)*100</f>
        <v>0</v>
      </c>
      <c r="Y19" s="16">
        <f>('Weights Quality'!Y19/'Weights Quality'!$DS$4)*100</f>
        <v>0</v>
      </c>
      <c r="Z19" s="16">
        <f>('Weights Quality'!Z19/'Weights Quality'!$DS$4)*100</f>
        <v>0</v>
      </c>
      <c r="AA19" s="16">
        <f>('Weights Quality'!AA19/'Weights Quality'!$DS$4)*100</f>
        <v>0</v>
      </c>
      <c r="AB19" s="16">
        <f>('Weights Quality'!AB19/'Weights Quality'!$DS$4)*100</f>
        <v>0</v>
      </c>
      <c r="AC19" s="16">
        <f>('Weights Quality'!AC19/'Weights Quality'!$DS$4)*100</f>
        <v>0</v>
      </c>
      <c r="AD19" s="16">
        <f>('Weights Quality'!AD19/'Weights Quality'!$DS$4)*100</f>
        <v>0</v>
      </c>
      <c r="AE19" s="16">
        <f>('Weights Quality'!AE19/'Weights Quality'!$DS$4)*100</f>
        <v>0</v>
      </c>
      <c r="AF19" s="16">
        <f>('Weights Quality'!AF19/'Weights Quality'!$DS$4)*100</f>
        <v>0</v>
      </c>
      <c r="AG19" s="16">
        <f>('Weights Quality'!AG19/'Weights Quality'!$DS$4)*100</f>
        <v>0</v>
      </c>
      <c r="AH19" s="16">
        <f>('Weights Quality'!AH19/'Weights Quality'!$DS$4)*100</f>
        <v>0</v>
      </c>
      <c r="AI19" s="16">
        <f>('Weights Quality'!AI19/'Weights Quality'!$DS$4)*100</f>
        <v>0</v>
      </c>
      <c r="AJ19" s="16">
        <f>('Weights Quality'!AJ19/'Weights Quality'!$DS$4)*100</f>
        <v>0</v>
      </c>
      <c r="AK19" s="16">
        <f>('Weights Quality'!AK19/'Weights Quality'!$DS$4)*100</f>
        <v>0</v>
      </c>
      <c r="AL19" s="16">
        <f>('Weights Quality'!AL19/'Weights Quality'!$DS$4)*100</f>
        <v>0</v>
      </c>
      <c r="AM19" s="16">
        <f>('Weights Quality'!AM19/'Weights Quality'!$DS$4)*100</f>
        <v>0</v>
      </c>
      <c r="AN19" s="16">
        <f>('Weights Quality'!AN19/'Weights Quality'!$DS$4)*100</f>
        <v>0</v>
      </c>
      <c r="AO19" s="16">
        <f>('Weights Quality'!AO19/'Weights Quality'!$DS$4)*100</f>
        <v>0</v>
      </c>
      <c r="AP19" s="16">
        <f>('Weights Quality'!AP19/'Weights Quality'!$DS$4)*100</f>
        <v>0</v>
      </c>
      <c r="AQ19" s="16">
        <f>('Weights Quality'!AQ19/'Weights Quality'!$DS$4)*100</f>
        <v>0</v>
      </c>
      <c r="AR19" s="16">
        <f>('Weights Quality'!AR19/'Weights Quality'!$DS$4)*100</f>
        <v>0</v>
      </c>
      <c r="AS19" s="16">
        <f>('Weights Quality'!AS19/'Weights Quality'!$DS$4)*100</f>
        <v>0</v>
      </c>
      <c r="AT19" s="16">
        <f>('Weights Quality'!AT19/'Weights Quality'!$DS$4)*100</f>
        <v>0</v>
      </c>
      <c r="AU19" s="16">
        <f>('Weights Quality'!AU19/'Weights Quality'!$DS$4)*100</f>
        <v>0</v>
      </c>
      <c r="AV19" s="16">
        <f>('Weights Quality'!AV19/'Weights Quality'!$DS$4)*100</f>
        <v>0</v>
      </c>
      <c r="AW19" s="16">
        <f>('Weights Quality'!AW19/'Weights Quality'!$DS$4)*100</f>
        <v>0</v>
      </c>
      <c r="AX19" s="16">
        <f>('Weights Quality'!AX19/'Weights Quality'!$DS$4)*100</f>
        <v>0</v>
      </c>
      <c r="AY19" s="16">
        <f>('Weights Quality'!AY19/'Weights Quality'!$DS$4)*100</f>
        <v>50</v>
      </c>
      <c r="AZ19" s="16">
        <f>('Weights Quality'!AZ19/'Weights Quality'!$DS$4)*100</f>
        <v>50</v>
      </c>
      <c r="BA19" s="16">
        <f>('Weights Quality'!BA19/'Weights Quality'!$DS$4)*100</f>
        <v>0</v>
      </c>
      <c r="BB19" s="16">
        <f>('Weights Quality'!BB19/'Weights Quality'!$DS$4)*100</f>
        <v>0</v>
      </c>
      <c r="BC19" s="16">
        <f>('Weights Quality'!BC19/'Weights Quality'!$DS$4)*100</f>
        <v>0</v>
      </c>
      <c r="BD19" s="16">
        <f>('Weights Quality'!BD19/'Weights Quality'!$DS$4)*100</f>
        <v>0</v>
      </c>
      <c r="BE19" s="16">
        <f>('Weights Quality'!BE19/'Weights Quality'!$DS$4)*100</f>
        <v>0</v>
      </c>
      <c r="BF19" s="16">
        <f>('Weights Quality'!BF19/'Weights Quality'!$DS$4)*100</f>
        <v>0</v>
      </c>
      <c r="BG19" s="16">
        <f>('Weights Quality'!BG19/'Weights Quality'!$DS$4)*100</f>
        <v>0</v>
      </c>
      <c r="BH19" s="16">
        <f>('Weights Quality'!BH19/'Weights Quality'!$DS$4)*100</f>
        <v>0</v>
      </c>
      <c r="BI19" s="16">
        <f>('Weights Quality'!BI19/'Weights Quality'!$DS$4)*100</f>
        <v>0</v>
      </c>
      <c r="BJ19" s="16">
        <f>('Weights Quality'!BJ19/'Weights Quality'!$DS$4)*100</f>
        <v>0</v>
      </c>
      <c r="BK19" s="16">
        <f>('Weights Quality'!BK19/'Weights Quality'!$DS$4)*100</f>
        <v>0</v>
      </c>
      <c r="BL19" s="16">
        <f>('Weights Quality'!BL19/'Weights Quality'!$DS$4)*100</f>
        <v>0</v>
      </c>
      <c r="BM19" s="16">
        <f>('Weights Quality'!BM19/'Weights Quality'!$DS$4)*100</f>
        <v>0</v>
      </c>
      <c r="BN19" s="16">
        <f>('Weights Quality'!BN19/'Weights Quality'!$DS$4)*100</f>
        <v>0</v>
      </c>
      <c r="BO19" s="16">
        <f>('Weights Quality'!BO19/'Weights Quality'!$DS$4)*100</f>
        <v>0</v>
      </c>
      <c r="BP19" s="16">
        <f>('Weights Quality'!BP19/'Weights Quality'!$DS$4)*100</f>
        <v>0</v>
      </c>
      <c r="BQ19" s="16">
        <f>('Weights Quality'!BQ19/'Weights Quality'!$DS$4)*100</f>
        <v>0</v>
      </c>
      <c r="BR19" s="16">
        <f>('Weights Quality'!BR19/'Weights Quality'!$DS$4)*100</f>
        <v>0</v>
      </c>
      <c r="BS19" s="16">
        <f>('Weights Quality'!BS19/'Weights Quality'!$DS$4)*100</f>
        <v>0</v>
      </c>
      <c r="BT19" s="16">
        <f>('Weights Quality'!BT19/'Weights Quality'!$DS$4)*100</f>
        <v>0</v>
      </c>
      <c r="BU19" s="16">
        <f>('Weights Quality'!BU19/'Weights Quality'!$DS$4)*100</f>
        <v>0</v>
      </c>
      <c r="BV19" s="16">
        <f>('Weights Quality'!BV19/'Weights Quality'!$DS$4)*100</f>
        <v>0</v>
      </c>
      <c r="BW19" s="16">
        <f>('Weights Quality'!BW19/'Weights Quality'!$DS$4)*100</f>
        <v>0</v>
      </c>
      <c r="BX19" s="16">
        <f>('Weights Quality'!BX19/'Weights Quality'!$DS$4)*100</f>
        <v>0</v>
      </c>
      <c r="BY19" s="16">
        <f>('Weights Quality'!BY19/'Weights Quality'!$DS$4)*100</f>
        <v>0</v>
      </c>
      <c r="BZ19" s="16">
        <f>('Weights Quality'!BZ19/'Weights Quality'!$DS$4)*100</f>
        <v>0</v>
      </c>
      <c r="CA19" s="16">
        <f>('Weights Quality'!CA19/'Weights Quality'!$DS$4)*100</f>
        <v>0</v>
      </c>
      <c r="CB19" s="16">
        <f>('Weights Quality'!CB19/'Weights Quality'!$DS$4)*100</f>
        <v>0</v>
      </c>
      <c r="CC19" s="16">
        <f>('Weights Quality'!CC19/'Weights Quality'!$DS$4)*100</f>
        <v>0</v>
      </c>
      <c r="CD19" s="16">
        <f>('Weights Quality'!CD19/'Weights Quality'!$DS$4)*100</f>
        <v>0</v>
      </c>
      <c r="CE19" s="16">
        <f>('Weights Quality'!CE19/'Weights Quality'!$DS$4)*100</f>
        <v>0</v>
      </c>
      <c r="CF19" s="16">
        <f>('Weights Quality'!CF19/'Weights Quality'!$DS$4)*100</f>
        <v>0</v>
      </c>
      <c r="CG19" s="16">
        <f>('Weights Quality'!CG19/'Weights Quality'!$DS$4)*100</f>
        <v>0</v>
      </c>
      <c r="CH19" s="16">
        <f>('Weights Quality'!CH19/'Weights Quality'!$DS$4)*100</f>
        <v>0</v>
      </c>
      <c r="CI19" s="16">
        <f>('Weights Quality'!CI19/'Weights Quality'!$DS$4)*100</f>
        <v>0</v>
      </c>
      <c r="CJ19" s="16">
        <f>('Weights Quality'!CJ19/'Weights Quality'!$DS$4)*100</f>
        <v>0</v>
      </c>
      <c r="CK19" s="16">
        <f>('Weights Quality'!CK19/'Weights Quality'!$DS$4)*100</f>
        <v>0</v>
      </c>
      <c r="CL19" s="16">
        <f>('Weights Quality'!CL19/'Weights Quality'!$DS$4)*100</f>
        <v>0</v>
      </c>
      <c r="CM19" s="16">
        <f>('Weights Quality'!CM19/'Weights Quality'!$DS$4)*100</f>
        <v>0</v>
      </c>
      <c r="CN19" s="16">
        <f>('Weights Quality'!CN19/'Weights Quality'!$DS$4)*100</f>
        <v>0</v>
      </c>
      <c r="CO19" s="16">
        <f>('Weights Quality'!CO19/'Weights Quality'!$DS$4)*100</f>
        <v>0</v>
      </c>
      <c r="CP19" s="16">
        <f>('Weights Quality'!CP19/'Weights Quality'!$DS$4)*100</f>
        <v>0</v>
      </c>
      <c r="CQ19" s="16">
        <f>('Weights Quality'!CQ19/'Weights Quality'!$DS$4)*100</f>
        <v>0</v>
      </c>
      <c r="CR19" s="16">
        <f>('Weights Quality'!CR19/'Weights Quality'!$DS$4)*100</f>
        <v>0</v>
      </c>
      <c r="CS19" s="16">
        <f>('Weights Quality'!CS19/'Weights Quality'!$DS$4)*100</f>
        <v>0</v>
      </c>
      <c r="CT19" s="16">
        <f>('Weights Quality'!CT19/'Weights Quality'!$DS$4)*100</f>
        <v>0</v>
      </c>
      <c r="CU19" s="16">
        <f>('Weights Quality'!CU19/'Weights Quality'!$DS$4)*100</f>
        <v>0</v>
      </c>
      <c r="CV19" s="16">
        <f>('Weights Quality'!CV19/'Weights Quality'!$DS$4)*100</f>
        <v>0</v>
      </c>
      <c r="CW19" s="16">
        <f>('Weights Quality'!CW19/'Weights Quality'!$DS$4)*100</f>
        <v>0</v>
      </c>
      <c r="CX19" s="16">
        <f>('Weights Quality'!CX19/'Weights Quality'!$DS$4)*100</f>
        <v>0</v>
      </c>
      <c r="CY19" s="16">
        <f>('Weights Quality'!CY19/'Weights Quality'!$DS$4)*100</f>
        <v>0</v>
      </c>
      <c r="CZ19" s="16">
        <f>('Weights Quality'!CZ19/'Weights Quality'!$DS$4)*100</f>
        <v>0</v>
      </c>
      <c r="DA19" s="16">
        <f>('Weights Quality'!DA19/'Weights Quality'!$DS$4)*100</f>
        <v>0</v>
      </c>
      <c r="DB19" s="16">
        <f>('Weights Quality'!DB19/'Weights Quality'!$DS$4)*100</f>
        <v>0</v>
      </c>
      <c r="DC19" s="16">
        <f>('Weights Quality'!DC19/'Weights Quality'!$DS$4)*100</f>
        <v>0</v>
      </c>
      <c r="DD19" s="16">
        <f>('Weights Quality'!DD19/'Weights Quality'!$DS$4)*100</f>
        <v>0</v>
      </c>
      <c r="DE19" s="16">
        <f>('Weights Quality'!DE19/'Weights Quality'!$DS$4)*100</f>
        <v>0</v>
      </c>
      <c r="DF19" s="16">
        <f>('Weights Quality'!DF19/'Weights Quality'!$DS$4)*100</f>
        <v>0</v>
      </c>
      <c r="DG19" s="16">
        <f>('Weights Quality'!DG19/'Weights Quality'!$DS$4)*100</f>
        <v>0</v>
      </c>
      <c r="DH19" s="16">
        <f>('Weights Quality'!DH19/'Weights Quality'!$DS$4)*100</f>
        <v>0</v>
      </c>
      <c r="DI19" s="16">
        <f>('Weights Quality'!DI19/'Weights Quality'!$DS$4)*100</f>
        <v>0</v>
      </c>
      <c r="DJ19" s="16">
        <f>('Weights Quality'!DJ19/'Weights Quality'!$DS$4)*100</f>
        <v>0</v>
      </c>
      <c r="DK19" s="16">
        <f>('Weights Quality'!DK19/'Weights Quality'!$DS$4)*100</f>
        <v>0</v>
      </c>
      <c r="DL19" s="16">
        <f>('Weights Quality'!DL19/'Weights Quality'!$DS$4)*100</f>
        <v>0</v>
      </c>
      <c r="DM19" s="16">
        <f>('Weights Quality'!DM19/'Weights Quality'!$DS$4)*100</f>
        <v>0</v>
      </c>
      <c r="DN19" s="16">
        <f>('Weights Quality'!DN19/'Weights Quality'!$DS$4)*100</f>
        <v>0</v>
      </c>
      <c r="DO19" s="16">
        <f>('Weights Quality'!DO19/'Weights Quality'!$DS$4)*100</f>
        <v>0</v>
      </c>
      <c r="DP19" s="16">
        <f>('Weights Quality'!DP19/'Weights Quality'!$DS$4)*100</f>
        <v>0</v>
      </c>
      <c r="DQ19" s="16">
        <f>('Weights Quality'!DQ19/'Weights Quality'!$DS$4)*100</f>
        <v>0</v>
      </c>
      <c r="DR19" s="16">
        <f>('Weights Quality'!DR19/'Weights Quality'!$DS$4)*100</f>
        <v>0</v>
      </c>
      <c r="DS19" s="16">
        <v>2</v>
      </c>
    </row>
    <row r="20" spans="1:123" x14ac:dyDescent="0.55000000000000004">
      <c r="A20" s="16" t="s">
        <v>23</v>
      </c>
      <c r="B20" s="16">
        <f>('Weights Quality'!B20/'Weights Quality'!$DS$4)*100</f>
        <v>0</v>
      </c>
      <c r="C20" s="16">
        <f>('Weights Quality'!C20/'Weights Quality'!$DS$4)*100</f>
        <v>0</v>
      </c>
      <c r="D20" s="16">
        <f>('Weights Quality'!D20/'Weights Quality'!$DS$4)*100</f>
        <v>0</v>
      </c>
      <c r="E20" s="16">
        <f>('Weights Quality'!E20/'Weights Quality'!$DS$4)*100</f>
        <v>0</v>
      </c>
      <c r="F20" s="16">
        <f>('Weights Quality'!F20/'Weights Quality'!$DS$4)*100</f>
        <v>0</v>
      </c>
      <c r="G20" s="16">
        <f>('Weights Quality'!G20/'Weights Quality'!$DS$4)*100</f>
        <v>0</v>
      </c>
      <c r="H20" s="16">
        <f>('Weights Quality'!H20/'Weights Quality'!$DS$4)*100</f>
        <v>0</v>
      </c>
      <c r="I20" s="16">
        <f>('Weights Quality'!I20/'Weights Quality'!$DS$4)*100</f>
        <v>0</v>
      </c>
      <c r="J20" s="16">
        <f>('Weights Quality'!J20/'Weights Quality'!$DS$4)*100</f>
        <v>0</v>
      </c>
      <c r="K20" s="16">
        <f>('Weights Quality'!K20/'Weights Quality'!$DS$4)*100</f>
        <v>0</v>
      </c>
      <c r="L20" s="16">
        <f>('Weights Quality'!L20/'Weights Quality'!$DS$4)*100</f>
        <v>0</v>
      </c>
      <c r="M20" s="16">
        <f>('Weights Quality'!M20/'Weights Quality'!$DS$4)*100</f>
        <v>0</v>
      </c>
      <c r="N20" s="16">
        <f>('Weights Quality'!N20/'Weights Quality'!$DS$4)*100</f>
        <v>0</v>
      </c>
      <c r="O20" s="16">
        <f>('Weights Quality'!O20/'Weights Quality'!$DS$4)*100</f>
        <v>0</v>
      </c>
      <c r="P20" s="16">
        <f>('Weights Quality'!P20/'Weights Quality'!$DS$4)*100</f>
        <v>0</v>
      </c>
      <c r="Q20" s="16">
        <f>('Weights Quality'!Q20/'Weights Quality'!$DS$4)*100</f>
        <v>100</v>
      </c>
      <c r="R20" s="16">
        <f>('Weights Quality'!R20/'Weights Quality'!$DS$4)*100</f>
        <v>0</v>
      </c>
      <c r="S20" s="16">
        <f>('Weights Quality'!S20/'Weights Quality'!$DS$4)*100</f>
        <v>0</v>
      </c>
      <c r="T20" s="16">
        <f>('Weights Quality'!T20/'Weights Quality'!$DS$4)*100</f>
        <v>0</v>
      </c>
      <c r="U20" s="16">
        <f>('Weights Quality'!U20/'Weights Quality'!$DS$4)*100</f>
        <v>0</v>
      </c>
      <c r="V20" s="16">
        <f>('Weights Quality'!V20/'Weights Quality'!$DS$4)*100</f>
        <v>0</v>
      </c>
      <c r="W20" s="16">
        <f>('Weights Quality'!W20/'Weights Quality'!$DS$4)*100</f>
        <v>0</v>
      </c>
      <c r="X20" s="16">
        <f>('Weights Quality'!X20/'Weights Quality'!$DS$4)*100</f>
        <v>0</v>
      </c>
      <c r="Y20" s="16">
        <f>('Weights Quality'!Y20/'Weights Quality'!$DS$4)*100</f>
        <v>0</v>
      </c>
      <c r="Z20" s="16">
        <f>('Weights Quality'!Z20/'Weights Quality'!$DS$4)*100</f>
        <v>0</v>
      </c>
      <c r="AA20" s="16">
        <f>('Weights Quality'!AA20/'Weights Quality'!$DS$4)*100</f>
        <v>0</v>
      </c>
      <c r="AB20" s="16">
        <f>('Weights Quality'!AB20/'Weights Quality'!$DS$4)*100</f>
        <v>0</v>
      </c>
      <c r="AC20" s="16">
        <f>('Weights Quality'!AC20/'Weights Quality'!$DS$4)*100</f>
        <v>0</v>
      </c>
      <c r="AD20" s="16">
        <f>('Weights Quality'!AD20/'Weights Quality'!$DS$4)*100</f>
        <v>0</v>
      </c>
      <c r="AE20" s="16">
        <f>('Weights Quality'!AE20/'Weights Quality'!$DS$4)*100</f>
        <v>0</v>
      </c>
      <c r="AF20" s="16">
        <f>('Weights Quality'!AF20/'Weights Quality'!$DS$4)*100</f>
        <v>0</v>
      </c>
      <c r="AG20" s="16">
        <f>('Weights Quality'!AG20/'Weights Quality'!$DS$4)*100</f>
        <v>0</v>
      </c>
      <c r="AH20" s="16">
        <f>('Weights Quality'!AH20/'Weights Quality'!$DS$4)*100</f>
        <v>0</v>
      </c>
      <c r="AI20" s="16">
        <f>('Weights Quality'!AI20/'Weights Quality'!$DS$4)*100</f>
        <v>0</v>
      </c>
      <c r="AJ20" s="16">
        <f>('Weights Quality'!AJ20/'Weights Quality'!$DS$4)*100</f>
        <v>0</v>
      </c>
      <c r="AK20" s="16">
        <f>('Weights Quality'!AK20/'Weights Quality'!$DS$4)*100</f>
        <v>0</v>
      </c>
      <c r="AL20" s="16">
        <f>('Weights Quality'!AL20/'Weights Quality'!$DS$4)*100</f>
        <v>0</v>
      </c>
      <c r="AM20" s="16">
        <f>('Weights Quality'!AM20/'Weights Quality'!$DS$4)*100</f>
        <v>0</v>
      </c>
      <c r="AN20" s="16">
        <f>('Weights Quality'!AN20/'Weights Quality'!$DS$4)*100</f>
        <v>0</v>
      </c>
      <c r="AO20" s="16">
        <f>('Weights Quality'!AO20/'Weights Quality'!$DS$4)*100</f>
        <v>0</v>
      </c>
      <c r="AP20" s="16">
        <f>('Weights Quality'!AP20/'Weights Quality'!$DS$4)*100</f>
        <v>0</v>
      </c>
      <c r="AQ20" s="16">
        <f>('Weights Quality'!AQ20/'Weights Quality'!$DS$4)*100</f>
        <v>0</v>
      </c>
      <c r="AR20" s="16">
        <f>('Weights Quality'!AR20/'Weights Quality'!$DS$4)*100</f>
        <v>0</v>
      </c>
      <c r="AS20" s="16">
        <f>('Weights Quality'!AS20/'Weights Quality'!$DS$4)*100</f>
        <v>0</v>
      </c>
      <c r="AT20" s="16">
        <f>('Weights Quality'!AT20/'Weights Quality'!$DS$4)*100</f>
        <v>0</v>
      </c>
      <c r="AU20" s="16">
        <f>('Weights Quality'!AU20/'Weights Quality'!$DS$4)*100</f>
        <v>0</v>
      </c>
      <c r="AV20" s="16">
        <f>('Weights Quality'!AV20/'Weights Quality'!$DS$4)*100</f>
        <v>0</v>
      </c>
      <c r="AW20" s="16">
        <f>('Weights Quality'!AW20/'Weights Quality'!$DS$4)*100</f>
        <v>0</v>
      </c>
      <c r="AX20" s="16">
        <f>('Weights Quality'!AX20/'Weights Quality'!$DS$4)*100</f>
        <v>200</v>
      </c>
      <c r="AY20" s="16">
        <f>('Weights Quality'!AY20/'Weights Quality'!$DS$4)*100</f>
        <v>0</v>
      </c>
      <c r="AZ20" s="16">
        <f>('Weights Quality'!AZ20/'Weights Quality'!$DS$4)*100</f>
        <v>0</v>
      </c>
      <c r="BA20" s="16">
        <f>('Weights Quality'!BA20/'Weights Quality'!$DS$4)*100</f>
        <v>0</v>
      </c>
      <c r="BB20" s="16">
        <f>('Weights Quality'!BB20/'Weights Quality'!$DS$4)*100</f>
        <v>0</v>
      </c>
      <c r="BC20" s="16">
        <f>('Weights Quality'!BC20/'Weights Quality'!$DS$4)*100</f>
        <v>0</v>
      </c>
      <c r="BD20" s="16">
        <f>('Weights Quality'!BD20/'Weights Quality'!$DS$4)*100</f>
        <v>50</v>
      </c>
      <c r="BE20" s="16">
        <f>('Weights Quality'!BE20/'Weights Quality'!$DS$4)*100</f>
        <v>0</v>
      </c>
      <c r="BF20" s="16">
        <f>('Weights Quality'!BF20/'Weights Quality'!$DS$4)*100</f>
        <v>0</v>
      </c>
      <c r="BG20" s="16">
        <f>('Weights Quality'!BG20/'Weights Quality'!$DS$4)*100</f>
        <v>0</v>
      </c>
      <c r="BH20" s="16">
        <f>('Weights Quality'!BH20/'Weights Quality'!$DS$4)*100</f>
        <v>0</v>
      </c>
      <c r="BI20" s="16">
        <f>('Weights Quality'!BI20/'Weights Quality'!$DS$4)*100</f>
        <v>0</v>
      </c>
      <c r="BJ20" s="16">
        <f>('Weights Quality'!BJ20/'Weights Quality'!$DS$4)*100</f>
        <v>0</v>
      </c>
      <c r="BK20" s="16">
        <f>('Weights Quality'!BK20/'Weights Quality'!$DS$4)*100</f>
        <v>0</v>
      </c>
      <c r="BL20" s="16">
        <f>('Weights Quality'!BL20/'Weights Quality'!$DS$4)*100</f>
        <v>0</v>
      </c>
      <c r="BM20" s="16">
        <f>('Weights Quality'!BM20/'Weights Quality'!$DS$4)*100</f>
        <v>0</v>
      </c>
      <c r="BN20" s="16">
        <f>('Weights Quality'!BN20/'Weights Quality'!$DS$4)*100</f>
        <v>0</v>
      </c>
      <c r="BO20" s="16">
        <f>('Weights Quality'!BO20/'Weights Quality'!$DS$4)*100</f>
        <v>50</v>
      </c>
      <c r="BP20" s="16">
        <f>('Weights Quality'!BP20/'Weights Quality'!$DS$4)*100</f>
        <v>0</v>
      </c>
      <c r="BQ20" s="16">
        <f>('Weights Quality'!BQ20/'Weights Quality'!$DS$4)*100</f>
        <v>50</v>
      </c>
      <c r="BR20" s="16">
        <f>('Weights Quality'!BR20/'Weights Quality'!$DS$4)*100</f>
        <v>0</v>
      </c>
      <c r="BS20" s="16">
        <f>('Weights Quality'!BS20/'Weights Quality'!$DS$4)*100</f>
        <v>0</v>
      </c>
      <c r="BT20" s="16">
        <f>('Weights Quality'!BT20/'Weights Quality'!$DS$4)*100</f>
        <v>0</v>
      </c>
      <c r="BU20" s="16">
        <f>('Weights Quality'!BU20/'Weights Quality'!$DS$4)*100</f>
        <v>0</v>
      </c>
      <c r="BV20" s="16">
        <f>('Weights Quality'!BV20/'Weights Quality'!$DS$4)*100</f>
        <v>0</v>
      </c>
      <c r="BW20" s="16">
        <f>('Weights Quality'!BW20/'Weights Quality'!$DS$4)*100</f>
        <v>0</v>
      </c>
      <c r="BX20" s="16">
        <f>('Weights Quality'!BX20/'Weights Quality'!$DS$4)*100</f>
        <v>0</v>
      </c>
      <c r="BY20" s="16">
        <f>('Weights Quality'!BY20/'Weights Quality'!$DS$4)*100</f>
        <v>0</v>
      </c>
      <c r="BZ20" s="16">
        <f>('Weights Quality'!BZ20/'Weights Quality'!$DS$4)*100</f>
        <v>0</v>
      </c>
      <c r="CA20" s="16">
        <f>('Weights Quality'!CA20/'Weights Quality'!$DS$4)*100</f>
        <v>0</v>
      </c>
      <c r="CB20" s="16">
        <f>('Weights Quality'!CB20/'Weights Quality'!$DS$4)*100</f>
        <v>0</v>
      </c>
      <c r="CC20" s="16">
        <f>('Weights Quality'!CC20/'Weights Quality'!$DS$4)*100</f>
        <v>0</v>
      </c>
      <c r="CD20" s="16">
        <f>('Weights Quality'!CD20/'Weights Quality'!$DS$4)*100</f>
        <v>0</v>
      </c>
      <c r="CE20" s="16">
        <f>('Weights Quality'!CE20/'Weights Quality'!$DS$4)*100</f>
        <v>0</v>
      </c>
      <c r="CF20" s="16">
        <f>('Weights Quality'!CF20/'Weights Quality'!$DS$4)*100</f>
        <v>0</v>
      </c>
      <c r="CG20" s="16">
        <f>('Weights Quality'!CG20/'Weights Quality'!$DS$4)*100</f>
        <v>0</v>
      </c>
      <c r="CH20" s="16">
        <f>('Weights Quality'!CH20/'Weights Quality'!$DS$4)*100</f>
        <v>0</v>
      </c>
      <c r="CI20" s="16">
        <f>('Weights Quality'!CI20/'Weights Quality'!$DS$4)*100</f>
        <v>0</v>
      </c>
      <c r="CJ20" s="16">
        <f>('Weights Quality'!CJ20/'Weights Quality'!$DS$4)*100</f>
        <v>0</v>
      </c>
      <c r="CK20" s="16">
        <f>('Weights Quality'!CK20/'Weights Quality'!$DS$4)*100</f>
        <v>0</v>
      </c>
      <c r="CL20" s="16">
        <f>('Weights Quality'!CL20/'Weights Quality'!$DS$4)*100</f>
        <v>0</v>
      </c>
      <c r="CM20" s="16">
        <f>('Weights Quality'!CM20/'Weights Quality'!$DS$4)*100</f>
        <v>0</v>
      </c>
      <c r="CN20" s="16">
        <f>('Weights Quality'!CN20/'Weights Quality'!$DS$4)*100</f>
        <v>0</v>
      </c>
      <c r="CO20" s="16">
        <f>('Weights Quality'!CO20/'Weights Quality'!$DS$4)*100</f>
        <v>0</v>
      </c>
      <c r="CP20" s="16">
        <f>('Weights Quality'!CP20/'Weights Quality'!$DS$4)*100</f>
        <v>0</v>
      </c>
      <c r="CQ20" s="16">
        <f>('Weights Quality'!CQ20/'Weights Quality'!$DS$4)*100</f>
        <v>0</v>
      </c>
      <c r="CR20" s="16">
        <f>('Weights Quality'!CR20/'Weights Quality'!$DS$4)*100</f>
        <v>0</v>
      </c>
      <c r="CS20" s="16">
        <f>('Weights Quality'!CS20/'Weights Quality'!$DS$4)*100</f>
        <v>0</v>
      </c>
      <c r="CT20" s="16">
        <f>('Weights Quality'!CT20/'Weights Quality'!$DS$4)*100</f>
        <v>0</v>
      </c>
      <c r="CU20" s="16">
        <f>('Weights Quality'!CU20/'Weights Quality'!$DS$4)*100</f>
        <v>0</v>
      </c>
      <c r="CV20" s="16">
        <f>('Weights Quality'!CV20/'Weights Quality'!$DS$4)*100</f>
        <v>0</v>
      </c>
      <c r="CW20" s="16">
        <f>('Weights Quality'!CW20/'Weights Quality'!$DS$4)*100</f>
        <v>0</v>
      </c>
      <c r="CX20" s="16">
        <f>('Weights Quality'!CX20/'Weights Quality'!$DS$4)*100</f>
        <v>0</v>
      </c>
      <c r="CY20" s="16">
        <f>('Weights Quality'!CY20/'Weights Quality'!$DS$4)*100</f>
        <v>0</v>
      </c>
      <c r="CZ20" s="16">
        <f>('Weights Quality'!CZ20/'Weights Quality'!$DS$4)*100</f>
        <v>0</v>
      </c>
      <c r="DA20" s="16">
        <f>('Weights Quality'!DA20/'Weights Quality'!$DS$4)*100</f>
        <v>0</v>
      </c>
      <c r="DB20" s="16">
        <f>('Weights Quality'!DB20/'Weights Quality'!$DS$4)*100</f>
        <v>0</v>
      </c>
      <c r="DC20" s="16">
        <f>('Weights Quality'!DC20/'Weights Quality'!$DS$4)*100</f>
        <v>0</v>
      </c>
      <c r="DD20" s="16">
        <f>('Weights Quality'!DD20/'Weights Quality'!$DS$4)*100</f>
        <v>0</v>
      </c>
      <c r="DE20" s="16">
        <f>('Weights Quality'!DE20/'Weights Quality'!$DS$4)*100</f>
        <v>0</v>
      </c>
      <c r="DF20" s="16">
        <f>('Weights Quality'!DF20/'Weights Quality'!$DS$4)*100</f>
        <v>0</v>
      </c>
      <c r="DG20" s="16">
        <f>('Weights Quality'!DG20/'Weights Quality'!$DS$4)*100</f>
        <v>0</v>
      </c>
      <c r="DH20" s="16">
        <f>('Weights Quality'!DH20/'Weights Quality'!$DS$4)*100</f>
        <v>0</v>
      </c>
      <c r="DI20" s="16">
        <f>('Weights Quality'!DI20/'Weights Quality'!$DS$4)*100</f>
        <v>0</v>
      </c>
      <c r="DJ20" s="16">
        <f>('Weights Quality'!DJ20/'Weights Quality'!$DS$4)*100</f>
        <v>0</v>
      </c>
      <c r="DK20" s="16">
        <f>('Weights Quality'!DK20/'Weights Quality'!$DS$4)*100</f>
        <v>0</v>
      </c>
      <c r="DL20" s="16">
        <f>('Weights Quality'!DL20/'Weights Quality'!$DS$4)*100</f>
        <v>0</v>
      </c>
      <c r="DM20" s="16">
        <f>('Weights Quality'!DM20/'Weights Quality'!$DS$4)*100</f>
        <v>0</v>
      </c>
      <c r="DN20" s="16">
        <f>('Weights Quality'!DN20/'Weights Quality'!$DS$4)*100</f>
        <v>50</v>
      </c>
      <c r="DO20" s="16">
        <f>('Weights Quality'!DO20/'Weights Quality'!$DS$4)*100</f>
        <v>0</v>
      </c>
      <c r="DP20" s="16">
        <f>('Weights Quality'!DP20/'Weights Quality'!$DS$4)*100</f>
        <v>50</v>
      </c>
      <c r="DQ20" s="16">
        <f>('Weights Quality'!DQ20/'Weights Quality'!$DS$4)*100</f>
        <v>50</v>
      </c>
      <c r="DR20" s="16">
        <f>('Weights Quality'!DR20/'Weights Quality'!$DS$4)*100</f>
        <v>0</v>
      </c>
      <c r="DS20" s="16">
        <v>12</v>
      </c>
    </row>
    <row r="21" spans="1:123" x14ac:dyDescent="0.55000000000000004">
      <c r="A21" s="16" t="s">
        <v>24</v>
      </c>
      <c r="B21" s="16">
        <f>('Weights Quality'!B21/'Weights Quality'!$DS$4)*100</f>
        <v>0</v>
      </c>
      <c r="C21" s="16">
        <f>('Weights Quality'!C21/'Weights Quality'!$DS$4)*100</f>
        <v>0</v>
      </c>
      <c r="D21" s="16">
        <f>('Weights Quality'!D21/'Weights Quality'!$DS$4)*100</f>
        <v>0</v>
      </c>
      <c r="E21" s="16">
        <f>('Weights Quality'!E21/'Weights Quality'!$DS$4)*100</f>
        <v>0</v>
      </c>
      <c r="F21" s="16">
        <f>('Weights Quality'!F21/'Weights Quality'!$DS$4)*100</f>
        <v>0</v>
      </c>
      <c r="G21" s="16">
        <f>('Weights Quality'!G21/'Weights Quality'!$DS$4)*100</f>
        <v>0</v>
      </c>
      <c r="H21" s="16">
        <f>('Weights Quality'!H21/'Weights Quality'!$DS$4)*100</f>
        <v>0</v>
      </c>
      <c r="I21" s="16">
        <f>('Weights Quality'!I21/'Weights Quality'!$DS$4)*100</f>
        <v>0</v>
      </c>
      <c r="J21" s="16">
        <f>('Weights Quality'!J21/'Weights Quality'!$DS$4)*100</f>
        <v>0</v>
      </c>
      <c r="K21" s="16">
        <f>('Weights Quality'!K21/'Weights Quality'!$DS$4)*100</f>
        <v>0</v>
      </c>
      <c r="L21" s="16">
        <f>('Weights Quality'!L21/'Weights Quality'!$DS$4)*100</f>
        <v>0</v>
      </c>
      <c r="M21" s="16">
        <f>('Weights Quality'!M21/'Weights Quality'!$DS$4)*100</f>
        <v>0</v>
      </c>
      <c r="N21" s="16">
        <f>('Weights Quality'!N21/'Weights Quality'!$DS$4)*100</f>
        <v>0</v>
      </c>
      <c r="O21" s="16">
        <f>('Weights Quality'!O21/'Weights Quality'!$DS$4)*100</f>
        <v>0</v>
      </c>
      <c r="P21" s="16">
        <f>('Weights Quality'!P21/'Weights Quality'!$DS$4)*100</f>
        <v>0</v>
      </c>
      <c r="Q21" s="16">
        <f>('Weights Quality'!Q21/'Weights Quality'!$DS$4)*100</f>
        <v>50</v>
      </c>
      <c r="R21" s="16">
        <f>('Weights Quality'!R21/'Weights Quality'!$DS$4)*100</f>
        <v>0</v>
      </c>
      <c r="S21" s="16">
        <f>('Weights Quality'!S21/'Weights Quality'!$DS$4)*100</f>
        <v>0</v>
      </c>
      <c r="T21" s="16">
        <f>('Weights Quality'!T21/'Weights Quality'!$DS$4)*100</f>
        <v>0</v>
      </c>
      <c r="U21" s="16">
        <f>('Weights Quality'!U21/'Weights Quality'!$DS$4)*100</f>
        <v>0</v>
      </c>
      <c r="V21" s="16">
        <f>('Weights Quality'!V21/'Weights Quality'!$DS$4)*100</f>
        <v>0</v>
      </c>
      <c r="W21" s="16">
        <f>('Weights Quality'!W21/'Weights Quality'!$DS$4)*100</f>
        <v>0</v>
      </c>
      <c r="X21" s="16">
        <f>('Weights Quality'!X21/'Weights Quality'!$DS$4)*100</f>
        <v>0</v>
      </c>
      <c r="Y21" s="16">
        <f>('Weights Quality'!Y21/'Weights Quality'!$DS$4)*100</f>
        <v>0</v>
      </c>
      <c r="Z21" s="16">
        <f>('Weights Quality'!Z21/'Weights Quality'!$DS$4)*100</f>
        <v>0</v>
      </c>
      <c r="AA21" s="16">
        <f>('Weights Quality'!AA21/'Weights Quality'!$DS$4)*100</f>
        <v>0</v>
      </c>
      <c r="AB21" s="16">
        <f>('Weights Quality'!AB21/'Weights Quality'!$DS$4)*100</f>
        <v>0</v>
      </c>
      <c r="AC21" s="16">
        <f>('Weights Quality'!AC21/'Weights Quality'!$DS$4)*100</f>
        <v>0</v>
      </c>
      <c r="AD21" s="16">
        <f>('Weights Quality'!AD21/'Weights Quality'!$DS$4)*100</f>
        <v>0</v>
      </c>
      <c r="AE21" s="16">
        <f>('Weights Quality'!AE21/'Weights Quality'!$DS$4)*100</f>
        <v>0</v>
      </c>
      <c r="AF21" s="16">
        <f>('Weights Quality'!AF21/'Weights Quality'!$DS$4)*100</f>
        <v>50</v>
      </c>
      <c r="AG21" s="16">
        <f>('Weights Quality'!AG21/'Weights Quality'!$DS$4)*100</f>
        <v>0</v>
      </c>
      <c r="AH21" s="16">
        <f>('Weights Quality'!AH21/'Weights Quality'!$DS$4)*100</f>
        <v>0</v>
      </c>
      <c r="AI21" s="16">
        <f>('Weights Quality'!AI21/'Weights Quality'!$DS$4)*100</f>
        <v>0</v>
      </c>
      <c r="AJ21" s="16">
        <f>('Weights Quality'!AJ21/'Weights Quality'!$DS$4)*100</f>
        <v>0</v>
      </c>
      <c r="AK21" s="16">
        <f>('Weights Quality'!AK21/'Weights Quality'!$DS$4)*100</f>
        <v>0</v>
      </c>
      <c r="AL21" s="16">
        <f>('Weights Quality'!AL21/'Weights Quality'!$DS$4)*100</f>
        <v>0</v>
      </c>
      <c r="AM21" s="16">
        <f>('Weights Quality'!AM21/'Weights Quality'!$DS$4)*100</f>
        <v>0</v>
      </c>
      <c r="AN21" s="16">
        <f>('Weights Quality'!AN21/'Weights Quality'!$DS$4)*100</f>
        <v>0</v>
      </c>
      <c r="AO21" s="16">
        <f>('Weights Quality'!AO21/'Weights Quality'!$DS$4)*100</f>
        <v>0</v>
      </c>
      <c r="AP21" s="16">
        <f>('Weights Quality'!AP21/'Weights Quality'!$DS$4)*100</f>
        <v>0</v>
      </c>
      <c r="AQ21" s="16">
        <f>('Weights Quality'!AQ21/'Weights Quality'!$DS$4)*100</f>
        <v>0</v>
      </c>
      <c r="AR21" s="16">
        <f>('Weights Quality'!AR21/'Weights Quality'!$DS$4)*100</f>
        <v>0</v>
      </c>
      <c r="AS21" s="16">
        <f>('Weights Quality'!AS21/'Weights Quality'!$DS$4)*100</f>
        <v>0</v>
      </c>
      <c r="AT21" s="16">
        <f>('Weights Quality'!AT21/'Weights Quality'!$DS$4)*100</f>
        <v>0</v>
      </c>
      <c r="AU21" s="16">
        <f>('Weights Quality'!AU21/'Weights Quality'!$DS$4)*100</f>
        <v>0</v>
      </c>
      <c r="AV21" s="16">
        <f>('Weights Quality'!AV21/'Weights Quality'!$DS$4)*100</f>
        <v>0</v>
      </c>
      <c r="AW21" s="16">
        <f>('Weights Quality'!AW21/'Weights Quality'!$DS$4)*100</f>
        <v>0</v>
      </c>
      <c r="AX21" s="16">
        <f>('Weights Quality'!AX21/'Weights Quality'!$DS$4)*100</f>
        <v>50</v>
      </c>
      <c r="AY21" s="16">
        <f>('Weights Quality'!AY21/'Weights Quality'!$DS$4)*100</f>
        <v>0</v>
      </c>
      <c r="AZ21" s="16">
        <f>('Weights Quality'!AZ21/'Weights Quality'!$DS$4)*100</f>
        <v>0</v>
      </c>
      <c r="BA21" s="16">
        <f>('Weights Quality'!BA21/'Weights Quality'!$DS$4)*100</f>
        <v>0</v>
      </c>
      <c r="BB21" s="16">
        <f>('Weights Quality'!BB21/'Weights Quality'!$DS$4)*100</f>
        <v>0</v>
      </c>
      <c r="BC21" s="16">
        <f>('Weights Quality'!BC21/'Weights Quality'!$DS$4)*100</f>
        <v>0</v>
      </c>
      <c r="BD21" s="16">
        <f>('Weights Quality'!BD21/'Weights Quality'!$DS$4)*100</f>
        <v>0</v>
      </c>
      <c r="BE21" s="16">
        <f>('Weights Quality'!BE21/'Weights Quality'!$DS$4)*100</f>
        <v>0</v>
      </c>
      <c r="BF21" s="16">
        <f>('Weights Quality'!BF21/'Weights Quality'!$DS$4)*100</f>
        <v>0</v>
      </c>
      <c r="BG21" s="16">
        <f>('Weights Quality'!BG21/'Weights Quality'!$DS$4)*100</f>
        <v>50</v>
      </c>
      <c r="BH21" s="16">
        <f>('Weights Quality'!BH21/'Weights Quality'!$DS$4)*100</f>
        <v>0</v>
      </c>
      <c r="BI21" s="16">
        <f>('Weights Quality'!BI21/'Weights Quality'!$DS$4)*100</f>
        <v>0</v>
      </c>
      <c r="BJ21" s="16">
        <f>('Weights Quality'!BJ21/'Weights Quality'!$DS$4)*100</f>
        <v>0</v>
      </c>
      <c r="BK21" s="16">
        <f>('Weights Quality'!BK21/'Weights Quality'!$DS$4)*100</f>
        <v>0</v>
      </c>
      <c r="BL21" s="16">
        <f>('Weights Quality'!BL21/'Weights Quality'!$DS$4)*100</f>
        <v>0</v>
      </c>
      <c r="BM21" s="16">
        <f>('Weights Quality'!BM21/'Weights Quality'!$DS$4)*100</f>
        <v>0</v>
      </c>
      <c r="BN21" s="16">
        <f>('Weights Quality'!BN21/'Weights Quality'!$DS$4)*100</f>
        <v>0</v>
      </c>
      <c r="BO21" s="16">
        <f>('Weights Quality'!BO21/'Weights Quality'!$DS$4)*100</f>
        <v>0</v>
      </c>
      <c r="BP21" s="16">
        <f>('Weights Quality'!BP21/'Weights Quality'!$DS$4)*100</f>
        <v>0</v>
      </c>
      <c r="BQ21" s="16">
        <f>('Weights Quality'!BQ21/'Weights Quality'!$DS$4)*100</f>
        <v>0</v>
      </c>
      <c r="BR21" s="16">
        <f>('Weights Quality'!BR21/'Weights Quality'!$DS$4)*100</f>
        <v>0</v>
      </c>
      <c r="BS21" s="16">
        <f>('Weights Quality'!BS21/'Weights Quality'!$DS$4)*100</f>
        <v>0</v>
      </c>
      <c r="BT21" s="16">
        <f>('Weights Quality'!BT21/'Weights Quality'!$DS$4)*100</f>
        <v>0</v>
      </c>
      <c r="BU21" s="16">
        <f>('Weights Quality'!BU21/'Weights Quality'!$DS$4)*100</f>
        <v>0</v>
      </c>
      <c r="BV21" s="16">
        <f>('Weights Quality'!BV21/'Weights Quality'!$DS$4)*100</f>
        <v>0</v>
      </c>
      <c r="BW21" s="16">
        <f>('Weights Quality'!BW21/'Weights Quality'!$DS$4)*100</f>
        <v>0</v>
      </c>
      <c r="BX21" s="16">
        <f>('Weights Quality'!BX21/'Weights Quality'!$DS$4)*100</f>
        <v>0</v>
      </c>
      <c r="BY21" s="16">
        <f>('Weights Quality'!BY21/'Weights Quality'!$DS$4)*100</f>
        <v>0</v>
      </c>
      <c r="BZ21" s="16">
        <f>('Weights Quality'!BZ21/'Weights Quality'!$DS$4)*100</f>
        <v>0</v>
      </c>
      <c r="CA21" s="16">
        <f>('Weights Quality'!CA21/'Weights Quality'!$DS$4)*100</f>
        <v>0</v>
      </c>
      <c r="CB21" s="16">
        <f>('Weights Quality'!CB21/'Weights Quality'!$DS$4)*100</f>
        <v>0</v>
      </c>
      <c r="CC21" s="16">
        <f>('Weights Quality'!CC21/'Weights Quality'!$DS$4)*100</f>
        <v>0</v>
      </c>
      <c r="CD21" s="16">
        <f>('Weights Quality'!CD21/'Weights Quality'!$DS$4)*100</f>
        <v>0</v>
      </c>
      <c r="CE21" s="16">
        <f>('Weights Quality'!CE21/'Weights Quality'!$DS$4)*100</f>
        <v>0</v>
      </c>
      <c r="CF21" s="16">
        <f>('Weights Quality'!CF21/'Weights Quality'!$DS$4)*100</f>
        <v>0</v>
      </c>
      <c r="CG21" s="16">
        <f>('Weights Quality'!CG21/'Weights Quality'!$DS$4)*100</f>
        <v>0</v>
      </c>
      <c r="CH21" s="16">
        <f>('Weights Quality'!CH21/'Weights Quality'!$DS$4)*100</f>
        <v>0</v>
      </c>
      <c r="CI21" s="16">
        <f>('Weights Quality'!CI21/'Weights Quality'!$DS$4)*100</f>
        <v>0</v>
      </c>
      <c r="CJ21" s="16">
        <f>('Weights Quality'!CJ21/'Weights Quality'!$DS$4)*100</f>
        <v>0</v>
      </c>
      <c r="CK21" s="16">
        <f>('Weights Quality'!CK21/'Weights Quality'!$DS$4)*100</f>
        <v>0</v>
      </c>
      <c r="CL21" s="16">
        <f>('Weights Quality'!CL21/'Weights Quality'!$DS$4)*100</f>
        <v>0</v>
      </c>
      <c r="CM21" s="16">
        <f>('Weights Quality'!CM21/'Weights Quality'!$DS$4)*100</f>
        <v>0</v>
      </c>
      <c r="CN21" s="16">
        <f>('Weights Quality'!CN21/'Weights Quality'!$DS$4)*100</f>
        <v>0</v>
      </c>
      <c r="CO21" s="16">
        <f>('Weights Quality'!CO21/'Weights Quality'!$DS$4)*100</f>
        <v>0</v>
      </c>
      <c r="CP21" s="16">
        <f>('Weights Quality'!CP21/'Weights Quality'!$DS$4)*100</f>
        <v>0</v>
      </c>
      <c r="CQ21" s="16">
        <f>('Weights Quality'!CQ21/'Weights Quality'!$DS$4)*100</f>
        <v>0</v>
      </c>
      <c r="CR21" s="16">
        <f>('Weights Quality'!CR21/'Weights Quality'!$DS$4)*100</f>
        <v>0</v>
      </c>
      <c r="CS21" s="16">
        <f>('Weights Quality'!CS21/'Weights Quality'!$DS$4)*100</f>
        <v>0</v>
      </c>
      <c r="CT21" s="16">
        <f>('Weights Quality'!CT21/'Weights Quality'!$DS$4)*100</f>
        <v>0</v>
      </c>
      <c r="CU21" s="16">
        <f>('Weights Quality'!CU21/'Weights Quality'!$DS$4)*100</f>
        <v>0</v>
      </c>
      <c r="CV21" s="16">
        <f>('Weights Quality'!CV21/'Weights Quality'!$DS$4)*100</f>
        <v>0</v>
      </c>
      <c r="CW21" s="16">
        <f>('Weights Quality'!CW21/'Weights Quality'!$DS$4)*100</f>
        <v>0</v>
      </c>
      <c r="CX21" s="16">
        <f>('Weights Quality'!CX21/'Weights Quality'!$DS$4)*100</f>
        <v>0</v>
      </c>
      <c r="CY21" s="16">
        <f>('Weights Quality'!CY21/'Weights Quality'!$DS$4)*100</f>
        <v>0</v>
      </c>
      <c r="CZ21" s="16">
        <f>('Weights Quality'!CZ21/'Weights Quality'!$DS$4)*100</f>
        <v>0</v>
      </c>
      <c r="DA21" s="16">
        <f>('Weights Quality'!DA21/'Weights Quality'!$DS$4)*100</f>
        <v>0</v>
      </c>
      <c r="DB21" s="16">
        <f>('Weights Quality'!DB21/'Weights Quality'!$DS$4)*100</f>
        <v>0</v>
      </c>
      <c r="DC21" s="16">
        <f>('Weights Quality'!DC21/'Weights Quality'!$DS$4)*100</f>
        <v>0</v>
      </c>
      <c r="DD21" s="16">
        <f>('Weights Quality'!DD21/'Weights Quality'!$DS$4)*100</f>
        <v>0</v>
      </c>
      <c r="DE21" s="16">
        <f>('Weights Quality'!DE21/'Weights Quality'!$DS$4)*100</f>
        <v>0</v>
      </c>
      <c r="DF21" s="16">
        <f>('Weights Quality'!DF21/'Weights Quality'!$DS$4)*100</f>
        <v>0</v>
      </c>
      <c r="DG21" s="16">
        <f>('Weights Quality'!DG21/'Weights Quality'!$DS$4)*100</f>
        <v>0</v>
      </c>
      <c r="DH21" s="16">
        <f>('Weights Quality'!DH21/'Weights Quality'!$DS$4)*100</f>
        <v>0</v>
      </c>
      <c r="DI21" s="16">
        <f>('Weights Quality'!DI21/'Weights Quality'!$DS$4)*100</f>
        <v>0</v>
      </c>
      <c r="DJ21" s="16">
        <f>('Weights Quality'!DJ21/'Weights Quality'!$DS$4)*100</f>
        <v>0</v>
      </c>
      <c r="DK21" s="16">
        <f>('Weights Quality'!DK21/'Weights Quality'!$DS$4)*100</f>
        <v>0</v>
      </c>
      <c r="DL21" s="16">
        <f>('Weights Quality'!DL21/'Weights Quality'!$DS$4)*100</f>
        <v>0</v>
      </c>
      <c r="DM21" s="16">
        <f>('Weights Quality'!DM21/'Weights Quality'!$DS$4)*100</f>
        <v>0</v>
      </c>
      <c r="DN21" s="16">
        <f>('Weights Quality'!DN21/'Weights Quality'!$DS$4)*100</f>
        <v>0</v>
      </c>
      <c r="DO21" s="16">
        <f>('Weights Quality'!DO21/'Weights Quality'!$DS$4)*100</f>
        <v>0</v>
      </c>
      <c r="DP21" s="16">
        <f>('Weights Quality'!DP21/'Weights Quality'!$DS$4)*100</f>
        <v>0</v>
      </c>
      <c r="DQ21" s="16">
        <f>('Weights Quality'!DQ21/'Weights Quality'!$DS$4)*100</f>
        <v>0</v>
      </c>
      <c r="DR21" s="16">
        <f>('Weights Quality'!DR21/'Weights Quality'!$DS$4)*100</f>
        <v>0</v>
      </c>
      <c r="DS21" s="16">
        <v>4</v>
      </c>
    </row>
    <row r="22" spans="1:123" x14ac:dyDescent="0.55000000000000004">
      <c r="A22" s="16" t="s">
        <v>25</v>
      </c>
      <c r="B22" s="16">
        <f>('Weights Quality'!B22/'Weights Quality'!$DS$4)*100</f>
        <v>0</v>
      </c>
      <c r="C22" s="16">
        <f>('Weights Quality'!C22/'Weights Quality'!$DS$4)*100</f>
        <v>0</v>
      </c>
      <c r="D22" s="16">
        <f>('Weights Quality'!D22/'Weights Quality'!$DS$4)*100</f>
        <v>0</v>
      </c>
      <c r="E22" s="16">
        <f>('Weights Quality'!E22/'Weights Quality'!$DS$4)*100</f>
        <v>0</v>
      </c>
      <c r="F22" s="16">
        <f>('Weights Quality'!F22/'Weights Quality'!$DS$4)*100</f>
        <v>0</v>
      </c>
      <c r="G22" s="16">
        <f>('Weights Quality'!G22/'Weights Quality'!$DS$4)*100</f>
        <v>0</v>
      </c>
      <c r="H22" s="16">
        <f>('Weights Quality'!H22/'Weights Quality'!$DS$4)*100</f>
        <v>50</v>
      </c>
      <c r="I22" s="16">
        <f>('Weights Quality'!I22/'Weights Quality'!$DS$4)*100</f>
        <v>0</v>
      </c>
      <c r="J22" s="16">
        <f>('Weights Quality'!J22/'Weights Quality'!$DS$4)*100</f>
        <v>0</v>
      </c>
      <c r="K22" s="16">
        <f>('Weights Quality'!K22/'Weights Quality'!$DS$4)*100</f>
        <v>0</v>
      </c>
      <c r="L22" s="16">
        <f>('Weights Quality'!L22/'Weights Quality'!$DS$4)*100</f>
        <v>0</v>
      </c>
      <c r="M22" s="16">
        <f>('Weights Quality'!M22/'Weights Quality'!$DS$4)*100</f>
        <v>0</v>
      </c>
      <c r="N22" s="16">
        <f>('Weights Quality'!N22/'Weights Quality'!$DS$4)*100</f>
        <v>0</v>
      </c>
      <c r="O22" s="16">
        <f>('Weights Quality'!O22/'Weights Quality'!$DS$4)*100</f>
        <v>0</v>
      </c>
      <c r="P22" s="16">
        <f>('Weights Quality'!P22/'Weights Quality'!$DS$4)*100</f>
        <v>0</v>
      </c>
      <c r="Q22" s="16">
        <f>('Weights Quality'!Q22/'Weights Quality'!$DS$4)*100</f>
        <v>100</v>
      </c>
      <c r="R22" s="16">
        <f>('Weights Quality'!R22/'Weights Quality'!$DS$4)*100</f>
        <v>0</v>
      </c>
      <c r="S22" s="16">
        <f>('Weights Quality'!S22/'Weights Quality'!$DS$4)*100</f>
        <v>0</v>
      </c>
      <c r="T22" s="16">
        <f>('Weights Quality'!T22/'Weights Quality'!$DS$4)*100</f>
        <v>50</v>
      </c>
      <c r="U22" s="16">
        <f>('Weights Quality'!U22/'Weights Quality'!$DS$4)*100</f>
        <v>0</v>
      </c>
      <c r="V22" s="16">
        <f>('Weights Quality'!V22/'Weights Quality'!$DS$4)*100</f>
        <v>0</v>
      </c>
      <c r="W22" s="16">
        <f>('Weights Quality'!W22/'Weights Quality'!$DS$4)*100</f>
        <v>0</v>
      </c>
      <c r="X22" s="16">
        <f>('Weights Quality'!X22/'Weights Quality'!$DS$4)*100</f>
        <v>0</v>
      </c>
      <c r="Y22" s="16">
        <f>('Weights Quality'!Y22/'Weights Quality'!$DS$4)*100</f>
        <v>0</v>
      </c>
      <c r="Z22" s="16">
        <f>('Weights Quality'!Z22/'Weights Quality'!$DS$4)*100</f>
        <v>0</v>
      </c>
      <c r="AA22" s="16">
        <f>('Weights Quality'!AA22/'Weights Quality'!$DS$4)*100</f>
        <v>0</v>
      </c>
      <c r="AB22" s="16">
        <f>('Weights Quality'!AB22/'Weights Quality'!$DS$4)*100</f>
        <v>0</v>
      </c>
      <c r="AC22" s="16">
        <f>('Weights Quality'!AC22/'Weights Quality'!$DS$4)*100</f>
        <v>200</v>
      </c>
      <c r="AD22" s="16">
        <f>('Weights Quality'!AD22/'Weights Quality'!$DS$4)*100</f>
        <v>0</v>
      </c>
      <c r="AE22" s="16">
        <f>('Weights Quality'!AE22/'Weights Quality'!$DS$4)*100</f>
        <v>0</v>
      </c>
      <c r="AF22" s="16">
        <f>('Weights Quality'!AF22/'Weights Quality'!$DS$4)*100</f>
        <v>0</v>
      </c>
      <c r="AG22" s="16">
        <f>('Weights Quality'!AG22/'Weights Quality'!$DS$4)*100</f>
        <v>0</v>
      </c>
      <c r="AH22" s="16">
        <f>('Weights Quality'!AH22/'Weights Quality'!$DS$4)*100</f>
        <v>0</v>
      </c>
      <c r="AI22" s="16">
        <f>('Weights Quality'!AI22/'Weights Quality'!$DS$4)*100</f>
        <v>0</v>
      </c>
      <c r="AJ22" s="16">
        <f>('Weights Quality'!AJ22/'Weights Quality'!$DS$4)*100</f>
        <v>0</v>
      </c>
      <c r="AK22" s="16">
        <f>('Weights Quality'!AK22/'Weights Quality'!$DS$4)*100</f>
        <v>0</v>
      </c>
      <c r="AL22" s="16">
        <f>('Weights Quality'!AL22/'Weights Quality'!$DS$4)*100</f>
        <v>0</v>
      </c>
      <c r="AM22" s="16">
        <f>('Weights Quality'!AM22/'Weights Quality'!$DS$4)*100</f>
        <v>0</v>
      </c>
      <c r="AN22" s="16">
        <f>('Weights Quality'!AN22/'Weights Quality'!$DS$4)*100</f>
        <v>0</v>
      </c>
      <c r="AO22" s="16">
        <f>('Weights Quality'!AO22/'Weights Quality'!$DS$4)*100</f>
        <v>0</v>
      </c>
      <c r="AP22" s="16">
        <f>('Weights Quality'!AP22/'Weights Quality'!$DS$4)*100</f>
        <v>0</v>
      </c>
      <c r="AQ22" s="16">
        <f>('Weights Quality'!AQ22/'Weights Quality'!$DS$4)*100</f>
        <v>0</v>
      </c>
      <c r="AR22" s="16">
        <f>('Weights Quality'!AR22/'Weights Quality'!$DS$4)*100</f>
        <v>0</v>
      </c>
      <c r="AS22" s="16">
        <f>('Weights Quality'!AS22/'Weights Quality'!$DS$4)*100</f>
        <v>0</v>
      </c>
      <c r="AT22" s="16">
        <f>('Weights Quality'!AT22/'Weights Quality'!$DS$4)*100</f>
        <v>0</v>
      </c>
      <c r="AU22" s="16">
        <f>('Weights Quality'!AU22/'Weights Quality'!$DS$4)*100</f>
        <v>0</v>
      </c>
      <c r="AV22" s="16">
        <f>('Weights Quality'!AV22/'Weights Quality'!$DS$4)*100</f>
        <v>0</v>
      </c>
      <c r="AW22" s="16">
        <f>('Weights Quality'!AW22/'Weights Quality'!$DS$4)*100</f>
        <v>0</v>
      </c>
      <c r="AX22" s="16">
        <f>('Weights Quality'!AX22/'Weights Quality'!$DS$4)*100</f>
        <v>150</v>
      </c>
      <c r="AY22" s="16">
        <f>('Weights Quality'!AY22/'Weights Quality'!$DS$4)*100</f>
        <v>50</v>
      </c>
      <c r="AZ22" s="16">
        <f>('Weights Quality'!AZ22/'Weights Quality'!$DS$4)*100</f>
        <v>0</v>
      </c>
      <c r="BA22" s="16">
        <f>('Weights Quality'!BA22/'Weights Quality'!$DS$4)*100</f>
        <v>0</v>
      </c>
      <c r="BB22" s="16">
        <f>('Weights Quality'!BB22/'Weights Quality'!$DS$4)*100</f>
        <v>0</v>
      </c>
      <c r="BC22" s="16">
        <f>('Weights Quality'!BC22/'Weights Quality'!$DS$4)*100</f>
        <v>0</v>
      </c>
      <c r="BD22" s="16">
        <f>('Weights Quality'!BD22/'Weights Quality'!$DS$4)*100</f>
        <v>50</v>
      </c>
      <c r="BE22" s="16">
        <f>('Weights Quality'!BE22/'Weights Quality'!$DS$4)*100</f>
        <v>0</v>
      </c>
      <c r="BF22" s="16">
        <f>('Weights Quality'!BF22/'Weights Quality'!$DS$4)*100</f>
        <v>0</v>
      </c>
      <c r="BG22" s="16">
        <f>('Weights Quality'!BG22/'Weights Quality'!$DS$4)*100</f>
        <v>0</v>
      </c>
      <c r="BH22" s="16">
        <f>('Weights Quality'!BH22/'Weights Quality'!$DS$4)*100</f>
        <v>0</v>
      </c>
      <c r="BI22" s="16">
        <f>('Weights Quality'!BI22/'Weights Quality'!$DS$4)*100</f>
        <v>0</v>
      </c>
      <c r="BJ22" s="16">
        <f>('Weights Quality'!BJ22/'Weights Quality'!$DS$4)*100</f>
        <v>0</v>
      </c>
      <c r="BK22" s="16">
        <f>('Weights Quality'!BK22/'Weights Quality'!$DS$4)*100</f>
        <v>0</v>
      </c>
      <c r="BL22" s="16">
        <f>('Weights Quality'!BL22/'Weights Quality'!$DS$4)*100</f>
        <v>0</v>
      </c>
      <c r="BM22" s="16">
        <f>('Weights Quality'!BM22/'Weights Quality'!$DS$4)*100</f>
        <v>0</v>
      </c>
      <c r="BN22" s="16">
        <f>('Weights Quality'!BN22/'Weights Quality'!$DS$4)*100</f>
        <v>0</v>
      </c>
      <c r="BO22" s="16">
        <f>('Weights Quality'!BO22/'Weights Quality'!$DS$4)*100</f>
        <v>0</v>
      </c>
      <c r="BP22" s="16">
        <f>('Weights Quality'!BP22/'Weights Quality'!$DS$4)*100</f>
        <v>0</v>
      </c>
      <c r="BQ22" s="16">
        <f>('Weights Quality'!BQ22/'Weights Quality'!$DS$4)*100</f>
        <v>0</v>
      </c>
      <c r="BR22" s="16">
        <f>('Weights Quality'!BR22/'Weights Quality'!$DS$4)*100</f>
        <v>0</v>
      </c>
      <c r="BS22" s="16">
        <f>('Weights Quality'!BS22/'Weights Quality'!$DS$4)*100</f>
        <v>0</v>
      </c>
      <c r="BT22" s="16">
        <f>('Weights Quality'!BT22/'Weights Quality'!$DS$4)*100</f>
        <v>0</v>
      </c>
      <c r="BU22" s="16">
        <f>('Weights Quality'!BU22/'Weights Quality'!$DS$4)*100</f>
        <v>0</v>
      </c>
      <c r="BV22" s="16">
        <f>('Weights Quality'!BV22/'Weights Quality'!$DS$4)*100</f>
        <v>0</v>
      </c>
      <c r="BW22" s="16">
        <f>('Weights Quality'!BW22/'Weights Quality'!$DS$4)*100</f>
        <v>0</v>
      </c>
      <c r="BX22" s="16">
        <f>('Weights Quality'!BX22/'Weights Quality'!$DS$4)*100</f>
        <v>0</v>
      </c>
      <c r="BY22" s="16">
        <f>('Weights Quality'!BY22/'Weights Quality'!$DS$4)*100</f>
        <v>0</v>
      </c>
      <c r="BZ22" s="16">
        <f>('Weights Quality'!BZ22/'Weights Quality'!$DS$4)*100</f>
        <v>0</v>
      </c>
      <c r="CA22" s="16">
        <f>('Weights Quality'!CA22/'Weights Quality'!$DS$4)*100</f>
        <v>0</v>
      </c>
      <c r="CB22" s="16">
        <f>('Weights Quality'!CB22/'Weights Quality'!$DS$4)*100</f>
        <v>0</v>
      </c>
      <c r="CC22" s="16">
        <f>('Weights Quality'!CC22/'Weights Quality'!$DS$4)*100</f>
        <v>0</v>
      </c>
      <c r="CD22" s="16">
        <f>('Weights Quality'!CD22/'Weights Quality'!$DS$4)*100</f>
        <v>0</v>
      </c>
      <c r="CE22" s="16">
        <f>('Weights Quality'!CE22/'Weights Quality'!$DS$4)*100</f>
        <v>0</v>
      </c>
      <c r="CF22" s="16">
        <f>('Weights Quality'!CF22/'Weights Quality'!$DS$4)*100</f>
        <v>0</v>
      </c>
      <c r="CG22" s="16">
        <f>('Weights Quality'!CG22/'Weights Quality'!$DS$4)*100</f>
        <v>0</v>
      </c>
      <c r="CH22" s="16">
        <f>('Weights Quality'!CH22/'Weights Quality'!$DS$4)*100</f>
        <v>0</v>
      </c>
      <c r="CI22" s="16">
        <f>('Weights Quality'!CI22/'Weights Quality'!$DS$4)*100</f>
        <v>0</v>
      </c>
      <c r="CJ22" s="16">
        <f>('Weights Quality'!CJ22/'Weights Quality'!$DS$4)*100</f>
        <v>0</v>
      </c>
      <c r="CK22" s="16">
        <f>('Weights Quality'!CK22/'Weights Quality'!$DS$4)*100</f>
        <v>0</v>
      </c>
      <c r="CL22" s="16">
        <f>('Weights Quality'!CL22/'Weights Quality'!$DS$4)*100</f>
        <v>0</v>
      </c>
      <c r="CM22" s="16">
        <f>('Weights Quality'!CM22/'Weights Quality'!$DS$4)*100</f>
        <v>0</v>
      </c>
      <c r="CN22" s="16">
        <f>('Weights Quality'!CN22/'Weights Quality'!$DS$4)*100</f>
        <v>0</v>
      </c>
      <c r="CO22" s="16">
        <f>('Weights Quality'!CO22/'Weights Quality'!$DS$4)*100</f>
        <v>0</v>
      </c>
      <c r="CP22" s="16">
        <f>('Weights Quality'!CP22/'Weights Quality'!$DS$4)*100</f>
        <v>0</v>
      </c>
      <c r="CQ22" s="16">
        <f>('Weights Quality'!CQ22/'Weights Quality'!$DS$4)*100</f>
        <v>0</v>
      </c>
      <c r="CR22" s="16">
        <f>('Weights Quality'!CR22/'Weights Quality'!$DS$4)*100</f>
        <v>0</v>
      </c>
      <c r="CS22" s="16">
        <f>('Weights Quality'!CS22/'Weights Quality'!$DS$4)*100</f>
        <v>0</v>
      </c>
      <c r="CT22" s="16">
        <f>('Weights Quality'!CT22/'Weights Quality'!$DS$4)*100</f>
        <v>0</v>
      </c>
      <c r="CU22" s="16">
        <f>('Weights Quality'!CU22/'Weights Quality'!$DS$4)*100</f>
        <v>0</v>
      </c>
      <c r="CV22" s="16">
        <f>('Weights Quality'!CV22/'Weights Quality'!$DS$4)*100</f>
        <v>0</v>
      </c>
      <c r="CW22" s="16">
        <f>('Weights Quality'!CW22/'Weights Quality'!$DS$4)*100</f>
        <v>0</v>
      </c>
      <c r="CX22" s="16">
        <f>('Weights Quality'!CX22/'Weights Quality'!$DS$4)*100</f>
        <v>0</v>
      </c>
      <c r="CY22" s="16">
        <f>('Weights Quality'!CY22/'Weights Quality'!$DS$4)*100</f>
        <v>0</v>
      </c>
      <c r="CZ22" s="16">
        <f>('Weights Quality'!CZ22/'Weights Quality'!$DS$4)*100</f>
        <v>0</v>
      </c>
      <c r="DA22" s="16">
        <f>('Weights Quality'!DA22/'Weights Quality'!$DS$4)*100</f>
        <v>0</v>
      </c>
      <c r="DB22" s="16">
        <f>('Weights Quality'!DB22/'Weights Quality'!$DS$4)*100</f>
        <v>0</v>
      </c>
      <c r="DC22" s="16">
        <f>('Weights Quality'!DC22/'Weights Quality'!$DS$4)*100</f>
        <v>0</v>
      </c>
      <c r="DD22" s="16">
        <f>('Weights Quality'!DD22/'Weights Quality'!$DS$4)*100</f>
        <v>0</v>
      </c>
      <c r="DE22" s="16">
        <f>('Weights Quality'!DE22/'Weights Quality'!$DS$4)*100</f>
        <v>0</v>
      </c>
      <c r="DF22" s="16">
        <f>('Weights Quality'!DF22/'Weights Quality'!$DS$4)*100</f>
        <v>0</v>
      </c>
      <c r="DG22" s="16">
        <f>('Weights Quality'!DG22/'Weights Quality'!$DS$4)*100</f>
        <v>0</v>
      </c>
      <c r="DH22" s="16">
        <f>('Weights Quality'!DH22/'Weights Quality'!$DS$4)*100</f>
        <v>0</v>
      </c>
      <c r="DI22" s="16">
        <f>('Weights Quality'!DI22/'Weights Quality'!$DS$4)*100</f>
        <v>0</v>
      </c>
      <c r="DJ22" s="16">
        <f>('Weights Quality'!DJ22/'Weights Quality'!$DS$4)*100</f>
        <v>0</v>
      </c>
      <c r="DK22" s="16">
        <f>('Weights Quality'!DK22/'Weights Quality'!$DS$4)*100</f>
        <v>0</v>
      </c>
      <c r="DL22" s="16">
        <f>('Weights Quality'!DL22/'Weights Quality'!$DS$4)*100</f>
        <v>0</v>
      </c>
      <c r="DM22" s="16">
        <f>('Weights Quality'!DM22/'Weights Quality'!$DS$4)*100</f>
        <v>0</v>
      </c>
      <c r="DN22" s="16">
        <f>('Weights Quality'!DN22/'Weights Quality'!$DS$4)*100</f>
        <v>0</v>
      </c>
      <c r="DO22" s="16">
        <f>('Weights Quality'!DO22/'Weights Quality'!$DS$4)*100</f>
        <v>0</v>
      </c>
      <c r="DP22" s="16">
        <f>('Weights Quality'!DP22/'Weights Quality'!$DS$4)*100</f>
        <v>0</v>
      </c>
      <c r="DQ22" s="16">
        <f>('Weights Quality'!DQ22/'Weights Quality'!$DS$4)*100</f>
        <v>0</v>
      </c>
      <c r="DR22" s="16">
        <f>('Weights Quality'!DR22/'Weights Quality'!$DS$4)*100</f>
        <v>0</v>
      </c>
      <c r="DS22" s="16">
        <v>13</v>
      </c>
    </row>
    <row r="23" spans="1:123" x14ac:dyDescent="0.55000000000000004">
      <c r="A23" s="16" t="s">
        <v>26</v>
      </c>
      <c r="B23" s="16">
        <f>('Weights Quality'!B23/'Weights Quality'!$DS$4)*100</f>
        <v>0</v>
      </c>
      <c r="C23" s="16">
        <f>('Weights Quality'!C23/'Weights Quality'!$DS$4)*100</f>
        <v>0</v>
      </c>
      <c r="D23" s="16">
        <f>('Weights Quality'!D23/'Weights Quality'!$DS$4)*100</f>
        <v>0</v>
      </c>
      <c r="E23" s="16">
        <f>('Weights Quality'!E23/'Weights Quality'!$DS$4)*100</f>
        <v>0</v>
      </c>
      <c r="F23" s="16">
        <f>('Weights Quality'!F23/'Weights Quality'!$DS$4)*100</f>
        <v>0</v>
      </c>
      <c r="G23" s="16">
        <f>('Weights Quality'!G23/'Weights Quality'!$DS$4)*100</f>
        <v>0</v>
      </c>
      <c r="H23" s="16">
        <f>('Weights Quality'!H23/'Weights Quality'!$DS$4)*100</f>
        <v>0</v>
      </c>
      <c r="I23" s="16">
        <f>('Weights Quality'!I23/'Weights Quality'!$DS$4)*100</f>
        <v>0</v>
      </c>
      <c r="J23" s="16">
        <f>('Weights Quality'!J23/'Weights Quality'!$DS$4)*100</f>
        <v>0</v>
      </c>
      <c r="K23" s="16">
        <f>('Weights Quality'!K23/'Weights Quality'!$DS$4)*100</f>
        <v>0</v>
      </c>
      <c r="L23" s="16">
        <f>('Weights Quality'!L23/'Weights Quality'!$DS$4)*100</f>
        <v>0</v>
      </c>
      <c r="M23" s="16">
        <f>('Weights Quality'!M23/'Weights Quality'!$DS$4)*100</f>
        <v>0</v>
      </c>
      <c r="N23" s="16">
        <f>('Weights Quality'!N23/'Weights Quality'!$DS$4)*100</f>
        <v>0</v>
      </c>
      <c r="O23" s="16">
        <f>('Weights Quality'!O23/'Weights Quality'!$DS$4)*100</f>
        <v>0</v>
      </c>
      <c r="P23" s="16">
        <f>('Weights Quality'!P23/'Weights Quality'!$DS$4)*100</f>
        <v>0</v>
      </c>
      <c r="Q23" s="16">
        <f>('Weights Quality'!Q23/'Weights Quality'!$DS$4)*100</f>
        <v>300</v>
      </c>
      <c r="R23" s="16">
        <f>('Weights Quality'!R23/'Weights Quality'!$DS$4)*100</f>
        <v>50</v>
      </c>
      <c r="S23" s="16">
        <f>('Weights Quality'!S23/'Weights Quality'!$DS$4)*100</f>
        <v>0</v>
      </c>
      <c r="T23" s="16">
        <f>('Weights Quality'!T23/'Weights Quality'!$DS$4)*100</f>
        <v>0</v>
      </c>
      <c r="U23" s="16">
        <f>('Weights Quality'!U23/'Weights Quality'!$DS$4)*100</f>
        <v>0</v>
      </c>
      <c r="V23" s="16">
        <f>('Weights Quality'!V23/'Weights Quality'!$DS$4)*100</f>
        <v>0</v>
      </c>
      <c r="W23" s="16">
        <f>('Weights Quality'!W23/'Weights Quality'!$DS$4)*100</f>
        <v>0</v>
      </c>
      <c r="X23" s="16">
        <f>('Weights Quality'!X23/'Weights Quality'!$DS$4)*100</f>
        <v>0</v>
      </c>
      <c r="Y23" s="16">
        <f>('Weights Quality'!Y23/'Weights Quality'!$DS$4)*100</f>
        <v>0</v>
      </c>
      <c r="Z23" s="16">
        <f>('Weights Quality'!Z23/'Weights Quality'!$DS$4)*100</f>
        <v>0</v>
      </c>
      <c r="AA23" s="16">
        <f>('Weights Quality'!AA23/'Weights Quality'!$DS$4)*100</f>
        <v>0</v>
      </c>
      <c r="AB23" s="16">
        <f>('Weights Quality'!AB23/'Weights Quality'!$DS$4)*100</f>
        <v>50</v>
      </c>
      <c r="AC23" s="16">
        <f>('Weights Quality'!AC23/'Weights Quality'!$DS$4)*100</f>
        <v>0</v>
      </c>
      <c r="AD23" s="16">
        <f>('Weights Quality'!AD23/'Weights Quality'!$DS$4)*100</f>
        <v>0</v>
      </c>
      <c r="AE23" s="16">
        <f>('Weights Quality'!AE23/'Weights Quality'!$DS$4)*100</f>
        <v>0</v>
      </c>
      <c r="AF23" s="16">
        <f>('Weights Quality'!AF23/'Weights Quality'!$DS$4)*100</f>
        <v>0</v>
      </c>
      <c r="AG23" s="16">
        <f>('Weights Quality'!AG23/'Weights Quality'!$DS$4)*100</f>
        <v>50</v>
      </c>
      <c r="AH23" s="16">
        <f>('Weights Quality'!AH23/'Weights Quality'!$DS$4)*100</f>
        <v>0</v>
      </c>
      <c r="AI23" s="16">
        <f>('Weights Quality'!AI23/'Weights Quality'!$DS$4)*100</f>
        <v>0</v>
      </c>
      <c r="AJ23" s="16">
        <f>('Weights Quality'!AJ23/'Weights Quality'!$DS$4)*100</f>
        <v>0</v>
      </c>
      <c r="AK23" s="16">
        <f>('Weights Quality'!AK23/'Weights Quality'!$DS$4)*100</f>
        <v>0</v>
      </c>
      <c r="AL23" s="16">
        <f>('Weights Quality'!AL23/'Weights Quality'!$DS$4)*100</f>
        <v>0</v>
      </c>
      <c r="AM23" s="16">
        <f>('Weights Quality'!AM23/'Weights Quality'!$DS$4)*100</f>
        <v>0</v>
      </c>
      <c r="AN23" s="16">
        <f>('Weights Quality'!AN23/'Weights Quality'!$DS$4)*100</f>
        <v>50</v>
      </c>
      <c r="AO23" s="16">
        <f>('Weights Quality'!AO23/'Weights Quality'!$DS$4)*100</f>
        <v>0</v>
      </c>
      <c r="AP23" s="16">
        <f>('Weights Quality'!AP23/'Weights Quality'!$DS$4)*100</f>
        <v>0</v>
      </c>
      <c r="AQ23" s="16">
        <f>('Weights Quality'!AQ23/'Weights Quality'!$DS$4)*100</f>
        <v>0</v>
      </c>
      <c r="AR23" s="16">
        <f>('Weights Quality'!AR23/'Weights Quality'!$DS$4)*100</f>
        <v>0</v>
      </c>
      <c r="AS23" s="16">
        <f>('Weights Quality'!AS23/'Weights Quality'!$DS$4)*100</f>
        <v>0</v>
      </c>
      <c r="AT23" s="16">
        <f>('Weights Quality'!AT23/'Weights Quality'!$DS$4)*100</f>
        <v>0</v>
      </c>
      <c r="AU23" s="16">
        <f>('Weights Quality'!AU23/'Weights Quality'!$DS$4)*100</f>
        <v>0</v>
      </c>
      <c r="AV23" s="16">
        <f>('Weights Quality'!AV23/'Weights Quality'!$DS$4)*100</f>
        <v>0</v>
      </c>
      <c r="AW23" s="16">
        <f>('Weights Quality'!AW23/'Weights Quality'!$DS$4)*100</f>
        <v>0</v>
      </c>
      <c r="AX23" s="16">
        <f>('Weights Quality'!AX23/'Weights Quality'!$DS$4)*100</f>
        <v>150</v>
      </c>
      <c r="AY23" s="16">
        <f>('Weights Quality'!AY23/'Weights Quality'!$DS$4)*100</f>
        <v>0</v>
      </c>
      <c r="AZ23" s="16">
        <f>('Weights Quality'!AZ23/'Weights Quality'!$DS$4)*100</f>
        <v>0</v>
      </c>
      <c r="BA23" s="16">
        <f>('Weights Quality'!BA23/'Weights Quality'!$DS$4)*100</f>
        <v>0</v>
      </c>
      <c r="BB23" s="16">
        <f>('Weights Quality'!BB23/'Weights Quality'!$DS$4)*100</f>
        <v>0</v>
      </c>
      <c r="BC23" s="16">
        <f>('Weights Quality'!BC23/'Weights Quality'!$DS$4)*100</f>
        <v>0</v>
      </c>
      <c r="BD23" s="16">
        <f>('Weights Quality'!BD23/'Weights Quality'!$DS$4)*100</f>
        <v>50</v>
      </c>
      <c r="BE23" s="16">
        <f>('Weights Quality'!BE23/'Weights Quality'!$DS$4)*100</f>
        <v>0</v>
      </c>
      <c r="BF23" s="16">
        <f>('Weights Quality'!BF23/'Weights Quality'!$DS$4)*100</f>
        <v>0</v>
      </c>
      <c r="BG23" s="16">
        <f>('Weights Quality'!BG23/'Weights Quality'!$DS$4)*100</f>
        <v>0</v>
      </c>
      <c r="BH23" s="16">
        <f>('Weights Quality'!BH23/'Weights Quality'!$DS$4)*100</f>
        <v>0</v>
      </c>
      <c r="BI23" s="16">
        <f>('Weights Quality'!BI23/'Weights Quality'!$DS$4)*100</f>
        <v>0</v>
      </c>
      <c r="BJ23" s="16">
        <f>('Weights Quality'!BJ23/'Weights Quality'!$DS$4)*100</f>
        <v>0</v>
      </c>
      <c r="BK23" s="16">
        <f>('Weights Quality'!BK23/'Weights Quality'!$DS$4)*100</f>
        <v>0</v>
      </c>
      <c r="BL23" s="16">
        <f>('Weights Quality'!BL23/'Weights Quality'!$DS$4)*100</f>
        <v>0</v>
      </c>
      <c r="BM23" s="16">
        <f>('Weights Quality'!BM23/'Weights Quality'!$DS$4)*100</f>
        <v>0</v>
      </c>
      <c r="BN23" s="16">
        <f>('Weights Quality'!BN23/'Weights Quality'!$DS$4)*100</f>
        <v>0</v>
      </c>
      <c r="BO23" s="16">
        <f>('Weights Quality'!BO23/'Weights Quality'!$DS$4)*100</f>
        <v>0</v>
      </c>
      <c r="BP23" s="16">
        <f>('Weights Quality'!BP23/'Weights Quality'!$DS$4)*100</f>
        <v>50</v>
      </c>
      <c r="BQ23" s="16">
        <f>('Weights Quality'!BQ23/'Weights Quality'!$DS$4)*100</f>
        <v>0</v>
      </c>
      <c r="BR23" s="16">
        <f>('Weights Quality'!BR23/'Weights Quality'!$DS$4)*100</f>
        <v>0</v>
      </c>
      <c r="BS23" s="16">
        <f>('Weights Quality'!BS23/'Weights Quality'!$DS$4)*100</f>
        <v>0</v>
      </c>
      <c r="BT23" s="16">
        <f>('Weights Quality'!BT23/'Weights Quality'!$DS$4)*100</f>
        <v>0</v>
      </c>
      <c r="BU23" s="16">
        <f>('Weights Quality'!BU23/'Weights Quality'!$DS$4)*100</f>
        <v>0</v>
      </c>
      <c r="BV23" s="16">
        <f>('Weights Quality'!BV23/'Weights Quality'!$DS$4)*100</f>
        <v>0</v>
      </c>
      <c r="BW23" s="16">
        <f>('Weights Quality'!BW23/'Weights Quality'!$DS$4)*100</f>
        <v>0</v>
      </c>
      <c r="BX23" s="16">
        <f>('Weights Quality'!BX23/'Weights Quality'!$DS$4)*100</f>
        <v>0</v>
      </c>
      <c r="BY23" s="16">
        <f>('Weights Quality'!BY23/'Weights Quality'!$DS$4)*100</f>
        <v>0</v>
      </c>
      <c r="BZ23" s="16">
        <f>('Weights Quality'!BZ23/'Weights Quality'!$DS$4)*100</f>
        <v>0</v>
      </c>
      <c r="CA23" s="16">
        <f>('Weights Quality'!CA23/'Weights Quality'!$DS$4)*100</f>
        <v>0</v>
      </c>
      <c r="CB23" s="16">
        <f>('Weights Quality'!CB23/'Weights Quality'!$DS$4)*100</f>
        <v>0</v>
      </c>
      <c r="CC23" s="16">
        <f>('Weights Quality'!CC23/'Weights Quality'!$DS$4)*100</f>
        <v>0</v>
      </c>
      <c r="CD23" s="16">
        <f>('Weights Quality'!CD23/'Weights Quality'!$DS$4)*100</f>
        <v>0</v>
      </c>
      <c r="CE23" s="16">
        <f>('Weights Quality'!CE23/'Weights Quality'!$DS$4)*100</f>
        <v>0</v>
      </c>
      <c r="CF23" s="16">
        <f>('Weights Quality'!CF23/'Weights Quality'!$DS$4)*100</f>
        <v>0</v>
      </c>
      <c r="CG23" s="16">
        <f>('Weights Quality'!CG23/'Weights Quality'!$DS$4)*100</f>
        <v>0</v>
      </c>
      <c r="CH23" s="16">
        <f>('Weights Quality'!CH23/'Weights Quality'!$DS$4)*100</f>
        <v>0</v>
      </c>
      <c r="CI23" s="16">
        <f>('Weights Quality'!CI23/'Weights Quality'!$DS$4)*100</f>
        <v>0</v>
      </c>
      <c r="CJ23" s="16">
        <f>('Weights Quality'!CJ23/'Weights Quality'!$DS$4)*100</f>
        <v>0</v>
      </c>
      <c r="CK23" s="16">
        <f>('Weights Quality'!CK23/'Weights Quality'!$DS$4)*100</f>
        <v>0</v>
      </c>
      <c r="CL23" s="16">
        <f>('Weights Quality'!CL23/'Weights Quality'!$DS$4)*100</f>
        <v>0</v>
      </c>
      <c r="CM23" s="16">
        <f>('Weights Quality'!CM23/'Weights Quality'!$DS$4)*100</f>
        <v>0</v>
      </c>
      <c r="CN23" s="16">
        <f>('Weights Quality'!CN23/'Weights Quality'!$DS$4)*100</f>
        <v>0</v>
      </c>
      <c r="CO23" s="16">
        <f>('Weights Quality'!CO23/'Weights Quality'!$DS$4)*100</f>
        <v>0</v>
      </c>
      <c r="CP23" s="16">
        <f>('Weights Quality'!CP23/'Weights Quality'!$DS$4)*100</f>
        <v>0</v>
      </c>
      <c r="CQ23" s="16">
        <f>('Weights Quality'!CQ23/'Weights Quality'!$DS$4)*100</f>
        <v>0</v>
      </c>
      <c r="CR23" s="16">
        <f>('Weights Quality'!CR23/'Weights Quality'!$DS$4)*100</f>
        <v>0</v>
      </c>
      <c r="CS23" s="16">
        <f>('Weights Quality'!CS23/'Weights Quality'!$DS$4)*100</f>
        <v>0</v>
      </c>
      <c r="CT23" s="16">
        <f>('Weights Quality'!CT23/'Weights Quality'!$DS$4)*100</f>
        <v>0</v>
      </c>
      <c r="CU23" s="16">
        <f>('Weights Quality'!CU23/'Weights Quality'!$DS$4)*100</f>
        <v>50</v>
      </c>
      <c r="CV23" s="16">
        <f>('Weights Quality'!CV23/'Weights Quality'!$DS$4)*100</f>
        <v>0</v>
      </c>
      <c r="CW23" s="16">
        <f>('Weights Quality'!CW23/'Weights Quality'!$DS$4)*100</f>
        <v>0</v>
      </c>
      <c r="CX23" s="16">
        <f>('Weights Quality'!CX23/'Weights Quality'!$DS$4)*100</f>
        <v>0</v>
      </c>
      <c r="CY23" s="16">
        <f>('Weights Quality'!CY23/'Weights Quality'!$DS$4)*100</f>
        <v>0</v>
      </c>
      <c r="CZ23" s="16">
        <f>('Weights Quality'!CZ23/'Weights Quality'!$DS$4)*100</f>
        <v>0</v>
      </c>
      <c r="DA23" s="16">
        <f>('Weights Quality'!DA23/'Weights Quality'!$DS$4)*100</f>
        <v>0</v>
      </c>
      <c r="DB23" s="16">
        <f>('Weights Quality'!DB23/'Weights Quality'!$DS$4)*100</f>
        <v>0</v>
      </c>
      <c r="DC23" s="16">
        <f>('Weights Quality'!DC23/'Weights Quality'!$DS$4)*100</f>
        <v>0</v>
      </c>
      <c r="DD23" s="16">
        <f>('Weights Quality'!DD23/'Weights Quality'!$DS$4)*100</f>
        <v>0</v>
      </c>
      <c r="DE23" s="16">
        <f>('Weights Quality'!DE23/'Weights Quality'!$DS$4)*100</f>
        <v>0</v>
      </c>
      <c r="DF23" s="16">
        <f>('Weights Quality'!DF23/'Weights Quality'!$DS$4)*100</f>
        <v>0</v>
      </c>
      <c r="DG23" s="16">
        <f>('Weights Quality'!DG23/'Weights Quality'!$DS$4)*100</f>
        <v>0</v>
      </c>
      <c r="DH23" s="16">
        <f>('Weights Quality'!DH23/'Weights Quality'!$DS$4)*100</f>
        <v>0</v>
      </c>
      <c r="DI23" s="16">
        <f>('Weights Quality'!DI23/'Weights Quality'!$DS$4)*100</f>
        <v>0</v>
      </c>
      <c r="DJ23" s="16">
        <f>('Weights Quality'!DJ23/'Weights Quality'!$DS$4)*100</f>
        <v>0</v>
      </c>
      <c r="DK23" s="16">
        <f>('Weights Quality'!DK23/'Weights Quality'!$DS$4)*100</f>
        <v>0</v>
      </c>
      <c r="DL23" s="16">
        <f>('Weights Quality'!DL23/'Weights Quality'!$DS$4)*100</f>
        <v>0</v>
      </c>
      <c r="DM23" s="16">
        <f>('Weights Quality'!DM23/'Weights Quality'!$DS$4)*100</f>
        <v>0</v>
      </c>
      <c r="DN23" s="16">
        <f>('Weights Quality'!DN23/'Weights Quality'!$DS$4)*100</f>
        <v>0</v>
      </c>
      <c r="DO23" s="16">
        <f>('Weights Quality'!DO23/'Weights Quality'!$DS$4)*100</f>
        <v>0</v>
      </c>
      <c r="DP23" s="16">
        <f>('Weights Quality'!DP23/'Weights Quality'!$DS$4)*100</f>
        <v>0</v>
      </c>
      <c r="DQ23" s="16">
        <f>('Weights Quality'!DQ23/'Weights Quality'!$DS$4)*100</f>
        <v>0</v>
      </c>
      <c r="DR23" s="16">
        <f>('Weights Quality'!DR23/'Weights Quality'!$DS$4)*100</f>
        <v>0</v>
      </c>
      <c r="DS23" s="16">
        <v>16</v>
      </c>
    </row>
    <row r="24" spans="1:123" x14ac:dyDescent="0.55000000000000004">
      <c r="A24" s="16" t="s">
        <v>27</v>
      </c>
      <c r="B24" s="16">
        <f>('Weights Quality'!B24/'Weights Quality'!$DS$4)*100</f>
        <v>50</v>
      </c>
      <c r="C24" s="16">
        <f>('Weights Quality'!C24/'Weights Quality'!$DS$4)*100</f>
        <v>50</v>
      </c>
      <c r="D24" s="16">
        <f>('Weights Quality'!D24/'Weights Quality'!$DS$4)*100</f>
        <v>0</v>
      </c>
      <c r="E24" s="16">
        <f>('Weights Quality'!E24/'Weights Quality'!$DS$4)*100</f>
        <v>0</v>
      </c>
      <c r="F24" s="16">
        <f>('Weights Quality'!F24/'Weights Quality'!$DS$4)*100</f>
        <v>0</v>
      </c>
      <c r="G24" s="16">
        <f>('Weights Quality'!G24/'Weights Quality'!$DS$4)*100</f>
        <v>0</v>
      </c>
      <c r="H24" s="16">
        <f>('Weights Quality'!H24/'Weights Quality'!$DS$4)*100</f>
        <v>0</v>
      </c>
      <c r="I24" s="16">
        <f>('Weights Quality'!I24/'Weights Quality'!$DS$4)*100</f>
        <v>0</v>
      </c>
      <c r="J24" s="16">
        <f>('Weights Quality'!J24/'Weights Quality'!$DS$4)*100</f>
        <v>0</v>
      </c>
      <c r="K24" s="16">
        <f>('Weights Quality'!K24/'Weights Quality'!$DS$4)*100</f>
        <v>0</v>
      </c>
      <c r="L24" s="16">
        <f>('Weights Quality'!L24/'Weights Quality'!$DS$4)*100</f>
        <v>0</v>
      </c>
      <c r="M24" s="16">
        <f>('Weights Quality'!M24/'Weights Quality'!$DS$4)*100</f>
        <v>0</v>
      </c>
      <c r="N24" s="16">
        <f>('Weights Quality'!N24/'Weights Quality'!$DS$4)*100</f>
        <v>0</v>
      </c>
      <c r="O24" s="16">
        <f>('Weights Quality'!O24/'Weights Quality'!$DS$4)*100</f>
        <v>0</v>
      </c>
      <c r="P24" s="16">
        <f>('Weights Quality'!P24/'Weights Quality'!$DS$4)*100</f>
        <v>0</v>
      </c>
      <c r="Q24" s="16">
        <f>('Weights Quality'!Q24/'Weights Quality'!$DS$4)*100</f>
        <v>0</v>
      </c>
      <c r="R24" s="16">
        <f>('Weights Quality'!R24/'Weights Quality'!$DS$4)*100</f>
        <v>0</v>
      </c>
      <c r="S24" s="16">
        <f>('Weights Quality'!S24/'Weights Quality'!$DS$4)*100</f>
        <v>0</v>
      </c>
      <c r="T24" s="16">
        <f>('Weights Quality'!T24/'Weights Quality'!$DS$4)*100</f>
        <v>0</v>
      </c>
      <c r="U24" s="16">
        <f>('Weights Quality'!U24/'Weights Quality'!$DS$4)*100</f>
        <v>0</v>
      </c>
      <c r="V24" s="16">
        <f>('Weights Quality'!V24/'Weights Quality'!$DS$4)*100</f>
        <v>0</v>
      </c>
      <c r="W24" s="16">
        <f>('Weights Quality'!W24/'Weights Quality'!$DS$4)*100</f>
        <v>0</v>
      </c>
      <c r="X24" s="16">
        <f>('Weights Quality'!X24/'Weights Quality'!$DS$4)*100</f>
        <v>0</v>
      </c>
      <c r="Y24" s="16">
        <f>('Weights Quality'!Y24/'Weights Quality'!$DS$4)*100</f>
        <v>0</v>
      </c>
      <c r="Z24" s="16">
        <f>('Weights Quality'!Z24/'Weights Quality'!$DS$4)*100</f>
        <v>0</v>
      </c>
      <c r="AA24" s="16">
        <f>('Weights Quality'!AA24/'Weights Quality'!$DS$4)*100</f>
        <v>0</v>
      </c>
      <c r="AB24" s="16">
        <f>('Weights Quality'!AB24/'Weights Quality'!$DS$4)*100</f>
        <v>0</v>
      </c>
      <c r="AC24" s="16">
        <f>('Weights Quality'!AC24/'Weights Quality'!$DS$4)*100</f>
        <v>0</v>
      </c>
      <c r="AD24" s="16">
        <f>('Weights Quality'!AD24/'Weights Quality'!$DS$4)*100</f>
        <v>0</v>
      </c>
      <c r="AE24" s="16">
        <f>('Weights Quality'!AE24/'Weights Quality'!$DS$4)*100</f>
        <v>0</v>
      </c>
      <c r="AF24" s="16">
        <f>('Weights Quality'!AF24/'Weights Quality'!$DS$4)*100</f>
        <v>0</v>
      </c>
      <c r="AG24" s="16">
        <f>('Weights Quality'!AG24/'Weights Quality'!$DS$4)*100</f>
        <v>0</v>
      </c>
      <c r="AH24" s="16">
        <f>('Weights Quality'!AH24/'Weights Quality'!$DS$4)*100</f>
        <v>0</v>
      </c>
      <c r="AI24" s="16">
        <f>('Weights Quality'!AI24/'Weights Quality'!$DS$4)*100</f>
        <v>0</v>
      </c>
      <c r="AJ24" s="16">
        <f>('Weights Quality'!AJ24/'Weights Quality'!$DS$4)*100</f>
        <v>0</v>
      </c>
      <c r="AK24" s="16">
        <f>('Weights Quality'!AK24/'Weights Quality'!$DS$4)*100</f>
        <v>0</v>
      </c>
      <c r="AL24" s="16">
        <f>('Weights Quality'!AL24/'Weights Quality'!$DS$4)*100</f>
        <v>0</v>
      </c>
      <c r="AM24" s="16">
        <f>('Weights Quality'!AM24/'Weights Quality'!$DS$4)*100</f>
        <v>0</v>
      </c>
      <c r="AN24" s="16">
        <f>('Weights Quality'!AN24/'Weights Quality'!$DS$4)*100</f>
        <v>0</v>
      </c>
      <c r="AO24" s="16">
        <f>('Weights Quality'!AO24/'Weights Quality'!$DS$4)*100</f>
        <v>0</v>
      </c>
      <c r="AP24" s="16">
        <f>('Weights Quality'!AP24/'Weights Quality'!$DS$4)*100</f>
        <v>0</v>
      </c>
      <c r="AQ24" s="16">
        <f>('Weights Quality'!AQ24/'Weights Quality'!$DS$4)*100</f>
        <v>0</v>
      </c>
      <c r="AR24" s="16">
        <f>('Weights Quality'!AR24/'Weights Quality'!$DS$4)*100</f>
        <v>0</v>
      </c>
      <c r="AS24" s="16">
        <f>('Weights Quality'!AS24/'Weights Quality'!$DS$4)*100</f>
        <v>0</v>
      </c>
      <c r="AT24" s="16">
        <f>('Weights Quality'!AT24/'Weights Quality'!$DS$4)*100</f>
        <v>0</v>
      </c>
      <c r="AU24" s="16">
        <f>('Weights Quality'!AU24/'Weights Quality'!$DS$4)*100</f>
        <v>0</v>
      </c>
      <c r="AV24" s="16">
        <f>('Weights Quality'!AV24/'Weights Quality'!$DS$4)*100</f>
        <v>0</v>
      </c>
      <c r="AW24" s="16">
        <f>('Weights Quality'!AW24/'Weights Quality'!$DS$4)*100</f>
        <v>0</v>
      </c>
      <c r="AX24" s="16">
        <f>('Weights Quality'!AX24/'Weights Quality'!$DS$4)*100</f>
        <v>0</v>
      </c>
      <c r="AY24" s="16">
        <f>('Weights Quality'!AY24/'Weights Quality'!$DS$4)*100</f>
        <v>0</v>
      </c>
      <c r="AZ24" s="16">
        <f>('Weights Quality'!AZ24/'Weights Quality'!$DS$4)*100</f>
        <v>0</v>
      </c>
      <c r="BA24" s="16">
        <f>('Weights Quality'!BA24/'Weights Quality'!$DS$4)*100</f>
        <v>0</v>
      </c>
      <c r="BB24" s="16">
        <f>('Weights Quality'!BB24/'Weights Quality'!$DS$4)*100</f>
        <v>0</v>
      </c>
      <c r="BC24" s="16">
        <f>('Weights Quality'!BC24/'Weights Quality'!$DS$4)*100</f>
        <v>0</v>
      </c>
      <c r="BD24" s="16">
        <f>('Weights Quality'!BD24/'Weights Quality'!$DS$4)*100</f>
        <v>0</v>
      </c>
      <c r="BE24" s="16">
        <f>('Weights Quality'!BE24/'Weights Quality'!$DS$4)*100</f>
        <v>0</v>
      </c>
      <c r="BF24" s="16">
        <f>('Weights Quality'!BF24/'Weights Quality'!$DS$4)*100</f>
        <v>0</v>
      </c>
      <c r="BG24" s="16">
        <f>('Weights Quality'!BG24/'Weights Quality'!$DS$4)*100</f>
        <v>0</v>
      </c>
      <c r="BH24" s="16">
        <f>('Weights Quality'!BH24/'Weights Quality'!$DS$4)*100</f>
        <v>0</v>
      </c>
      <c r="BI24" s="16">
        <f>('Weights Quality'!BI24/'Weights Quality'!$DS$4)*100</f>
        <v>0</v>
      </c>
      <c r="BJ24" s="16">
        <f>('Weights Quality'!BJ24/'Weights Quality'!$DS$4)*100</f>
        <v>0</v>
      </c>
      <c r="BK24" s="16">
        <f>('Weights Quality'!BK24/'Weights Quality'!$DS$4)*100</f>
        <v>0</v>
      </c>
      <c r="BL24" s="16">
        <f>('Weights Quality'!BL24/'Weights Quality'!$DS$4)*100</f>
        <v>0</v>
      </c>
      <c r="BM24" s="16">
        <f>('Weights Quality'!BM24/'Weights Quality'!$DS$4)*100</f>
        <v>0</v>
      </c>
      <c r="BN24" s="16">
        <f>('Weights Quality'!BN24/'Weights Quality'!$DS$4)*100</f>
        <v>0</v>
      </c>
      <c r="BO24" s="16">
        <f>('Weights Quality'!BO24/'Weights Quality'!$DS$4)*100</f>
        <v>0</v>
      </c>
      <c r="BP24" s="16">
        <f>('Weights Quality'!BP24/'Weights Quality'!$DS$4)*100</f>
        <v>0</v>
      </c>
      <c r="BQ24" s="16">
        <f>('Weights Quality'!BQ24/'Weights Quality'!$DS$4)*100</f>
        <v>0</v>
      </c>
      <c r="BR24" s="16">
        <f>('Weights Quality'!BR24/'Weights Quality'!$DS$4)*100</f>
        <v>0</v>
      </c>
      <c r="BS24" s="16">
        <f>('Weights Quality'!BS24/'Weights Quality'!$DS$4)*100</f>
        <v>0</v>
      </c>
      <c r="BT24" s="16">
        <f>('Weights Quality'!BT24/'Weights Quality'!$DS$4)*100</f>
        <v>0</v>
      </c>
      <c r="BU24" s="16">
        <f>('Weights Quality'!BU24/'Weights Quality'!$DS$4)*100</f>
        <v>0</v>
      </c>
      <c r="BV24" s="16">
        <f>('Weights Quality'!BV24/'Weights Quality'!$DS$4)*100</f>
        <v>0</v>
      </c>
      <c r="BW24" s="16">
        <f>('Weights Quality'!BW24/'Weights Quality'!$DS$4)*100</f>
        <v>0</v>
      </c>
      <c r="BX24" s="16">
        <f>('Weights Quality'!BX24/'Weights Quality'!$DS$4)*100</f>
        <v>0</v>
      </c>
      <c r="BY24" s="16">
        <f>('Weights Quality'!BY24/'Weights Quality'!$DS$4)*100</f>
        <v>0</v>
      </c>
      <c r="BZ24" s="16">
        <f>('Weights Quality'!BZ24/'Weights Quality'!$DS$4)*100</f>
        <v>0</v>
      </c>
      <c r="CA24" s="16">
        <f>('Weights Quality'!CA24/'Weights Quality'!$DS$4)*100</f>
        <v>0</v>
      </c>
      <c r="CB24" s="16">
        <f>('Weights Quality'!CB24/'Weights Quality'!$DS$4)*100</f>
        <v>0</v>
      </c>
      <c r="CC24" s="16">
        <f>('Weights Quality'!CC24/'Weights Quality'!$DS$4)*100</f>
        <v>0</v>
      </c>
      <c r="CD24" s="16">
        <f>('Weights Quality'!CD24/'Weights Quality'!$DS$4)*100</f>
        <v>0</v>
      </c>
      <c r="CE24" s="16">
        <f>('Weights Quality'!CE24/'Weights Quality'!$DS$4)*100</f>
        <v>0</v>
      </c>
      <c r="CF24" s="16">
        <f>('Weights Quality'!CF24/'Weights Quality'!$DS$4)*100</f>
        <v>0</v>
      </c>
      <c r="CG24" s="16">
        <f>('Weights Quality'!CG24/'Weights Quality'!$DS$4)*100</f>
        <v>0</v>
      </c>
      <c r="CH24" s="16">
        <f>('Weights Quality'!CH24/'Weights Quality'!$DS$4)*100</f>
        <v>0</v>
      </c>
      <c r="CI24" s="16">
        <f>('Weights Quality'!CI24/'Weights Quality'!$DS$4)*100</f>
        <v>0</v>
      </c>
      <c r="CJ24" s="16">
        <f>('Weights Quality'!CJ24/'Weights Quality'!$DS$4)*100</f>
        <v>0</v>
      </c>
      <c r="CK24" s="16">
        <f>('Weights Quality'!CK24/'Weights Quality'!$DS$4)*100</f>
        <v>0</v>
      </c>
      <c r="CL24" s="16">
        <f>('Weights Quality'!CL24/'Weights Quality'!$DS$4)*100</f>
        <v>0</v>
      </c>
      <c r="CM24" s="16">
        <f>('Weights Quality'!CM24/'Weights Quality'!$DS$4)*100</f>
        <v>0</v>
      </c>
      <c r="CN24" s="16">
        <f>('Weights Quality'!CN24/'Weights Quality'!$DS$4)*100</f>
        <v>0</v>
      </c>
      <c r="CO24" s="16">
        <f>('Weights Quality'!CO24/'Weights Quality'!$DS$4)*100</f>
        <v>0</v>
      </c>
      <c r="CP24" s="16">
        <f>('Weights Quality'!CP24/'Weights Quality'!$DS$4)*100</f>
        <v>0</v>
      </c>
      <c r="CQ24" s="16">
        <f>('Weights Quality'!CQ24/'Weights Quality'!$DS$4)*100</f>
        <v>0</v>
      </c>
      <c r="CR24" s="16">
        <f>('Weights Quality'!CR24/'Weights Quality'!$DS$4)*100</f>
        <v>0</v>
      </c>
      <c r="CS24" s="16">
        <f>('Weights Quality'!CS24/'Weights Quality'!$DS$4)*100</f>
        <v>0</v>
      </c>
      <c r="CT24" s="16">
        <f>('Weights Quality'!CT24/'Weights Quality'!$DS$4)*100</f>
        <v>0</v>
      </c>
      <c r="CU24" s="16">
        <f>('Weights Quality'!CU24/'Weights Quality'!$DS$4)*100</f>
        <v>0</v>
      </c>
      <c r="CV24" s="16">
        <f>('Weights Quality'!CV24/'Weights Quality'!$DS$4)*100</f>
        <v>0</v>
      </c>
      <c r="CW24" s="16">
        <f>('Weights Quality'!CW24/'Weights Quality'!$DS$4)*100</f>
        <v>0</v>
      </c>
      <c r="CX24" s="16">
        <f>('Weights Quality'!CX24/'Weights Quality'!$DS$4)*100</f>
        <v>0</v>
      </c>
      <c r="CY24" s="16">
        <f>('Weights Quality'!CY24/'Weights Quality'!$DS$4)*100</f>
        <v>0</v>
      </c>
      <c r="CZ24" s="16">
        <f>('Weights Quality'!CZ24/'Weights Quality'!$DS$4)*100</f>
        <v>0</v>
      </c>
      <c r="DA24" s="16">
        <f>('Weights Quality'!DA24/'Weights Quality'!$DS$4)*100</f>
        <v>0</v>
      </c>
      <c r="DB24" s="16">
        <f>('Weights Quality'!DB24/'Weights Quality'!$DS$4)*100</f>
        <v>0</v>
      </c>
      <c r="DC24" s="16">
        <f>('Weights Quality'!DC24/'Weights Quality'!$DS$4)*100</f>
        <v>0</v>
      </c>
      <c r="DD24" s="16">
        <f>('Weights Quality'!DD24/'Weights Quality'!$DS$4)*100</f>
        <v>0</v>
      </c>
      <c r="DE24" s="16">
        <f>('Weights Quality'!DE24/'Weights Quality'!$DS$4)*100</f>
        <v>0</v>
      </c>
      <c r="DF24" s="16">
        <f>('Weights Quality'!DF24/'Weights Quality'!$DS$4)*100</f>
        <v>0</v>
      </c>
      <c r="DG24" s="16">
        <f>('Weights Quality'!DG24/'Weights Quality'!$DS$4)*100</f>
        <v>0</v>
      </c>
      <c r="DH24" s="16">
        <f>('Weights Quality'!DH24/'Weights Quality'!$DS$4)*100</f>
        <v>0</v>
      </c>
      <c r="DI24" s="16">
        <f>('Weights Quality'!DI24/'Weights Quality'!$DS$4)*100</f>
        <v>0</v>
      </c>
      <c r="DJ24" s="16">
        <f>('Weights Quality'!DJ24/'Weights Quality'!$DS$4)*100</f>
        <v>0</v>
      </c>
      <c r="DK24" s="16">
        <f>('Weights Quality'!DK24/'Weights Quality'!$DS$4)*100</f>
        <v>0</v>
      </c>
      <c r="DL24" s="16">
        <f>('Weights Quality'!DL24/'Weights Quality'!$DS$4)*100</f>
        <v>0</v>
      </c>
      <c r="DM24" s="16">
        <f>('Weights Quality'!DM24/'Weights Quality'!$DS$4)*100</f>
        <v>50</v>
      </c>
      <c r="DN24" s="16">
        <f>('Weights Quality'!DN24/'Weights Quality'!$DS$4)*100</f>
        <v>0</v>
      </c>
      <c r="DO24" s="16">
        <f>('Weights Quality'!DO24/'Weights Quality'!$DS$4)*100</f>
        <v>0</v>
      </c>
      <c r="DP24" s="16">
        <f>('Weights Quality'!DP24/'Weights Quality'!$DS$4)*100</f>
        <v>0</v>
      </c>
      <c r="DQ24" s="16">
        <f>('Weights Quality'!DQ24/'Weights Quality'!$DS$4)*100</f>
        <v>0</v>
      </c>
      <c r="DR24" s="16">
        <f>('Weights Quality'!DR24/'Weights Quality'!$DS$4)*100</f>
        <v>0</v>
      </c>
      <c r="DS24" s="16">
        <v>3</v>
      </c>
    </row>
    <row r="25" spans="1:123" x14ac:dyDescent="0.55000000000000004">
      <c r="A25" s="16" t="s">
        <v>28</v>
      </c>
      <c r="B25" s="16">
        <f>('Weights Quality'!B25/'Weights Quality'!$DS$4)*100</f>
        <v>0</v>
      </c>
      <c r="C25" s="16">
        <f>('Weights Quality'!C25/'Weights Quality'!$DS$4)*100</f>
        <v>0</v>
      </c>
      <c r="D25" s="16">
        <f>('Weights Quality'!D25/'Weights Quality'!$DS$4)*100</f>
        <v>0</v>
      </c>
      <c r="E25" s="16">
        <f>('Weights Quality'!E25/'Weights Quality'!$DS$4)*100</f>
        <v>0</v>
      </c>
      <c r="F25" s="16">
        <f>('Weights Quality'!F25/'Weights Quality'!$DS$4)*100</f>
        <v>0</v>
      </c>
      <c r="G25" s="16">
        <f>('Weights Quality'!G25/'Weights Quality'!$DS$4)*100</f>
        <v>0</v>
      </c>
      <c r="H25" s="16">
        <f>('Weights Quality'!H25/'Weights Quality'!$DS$4)*100</f>
        <v>0</v>
      </c>
      <c r="I25" s="16">
        <f>('Weights Quality'!I25/'Weights Quality'!$DS$4)*100</f>
        <v>0</v>
      </c>
      <c r="J25" s="16">
        <f>('Weights Quality'!J25/'Weights Quality'!$DS$4)*100</f>
        <v>100</v>
      </c>
      <c r="K25" s="16">
        <f>('Weights Quality'!K25/'Weights Quality'!$DS$4)*100</f>
        <v>0</v>
      </c>
      <c r="L25" s="16">
        <f>('Weights Quality'!L25/'Weights Quality'!$DS$4)*100</f>
        <v>0</v>
      </c>
      <c r="M25" s="16">
        <f>('Weights Quality'!M25/'Weights Quality'!$DS$4)*100</f>
        <v>0</v>
      </c>
      <c r="N25" s="16">
        <f>('Weights Quality'!N25/'Weights Quality'!$DS$4)*100</f>
        <v>0</v>
      </c>
      <c r="O25" s="16">
        <f>('Weights Quality'!O25/'Weights Quality'!$DS$4)*100</f>
        <v>0</v>
      </c>
      <c r="P25" s="16">
        <f>('Weights Quality'!P25/'Weights Quality'!$DS$4)*100</f>
        <v>0</v>
      </c>
      <c r="Q25" s="16">
        <f>('Weights Quality'!Q25/'Weights Quality'!$DS$4)*100</f>
        <v>0</v>
      </c>
      <c r="R25" s="16">
        <f>('Weights Quality'!R25/'Weights Quality'!$DS$4)*100</f>
        <v>0</v>
      </c>
      <c r="S25" s="16">
        <f>('Weights Quality'!S25/'Weights Quality'!$DS$4)*100</f>
        <v>0</v>
      </c>
      <c r="T25" s="16">
        <f>('Weights Quality'!T25/'Weights Quality'!$DS$4)*100</f>
        <v>0</v>
      </c>
      <c r="U25" s="16">
        <f>('Weights Quality'!U25/'Weights Quality'!$DS$4)*100</f>
        <v>0</v>
      </c>
      <c r="V25" s="16">
        <f>('Weights Quality'!V25/'Weights Quality'!$DS$4)*100</f>
        <v>0</v>
      </c>
      <c r="W25" s="16">
        <f>('Weights Quality'!W25/'Weights Quality'!$DS$4)*100</f>
        <v>0</v>
      </c>
      <c r="X25" s="16">
        <f>('Weights Quality'!X25/'Weights Quality'!$DS$4)*100</f>
        <v>0</v>
      </c>
      <c r="Y25" s="16">
        <f>('Weights Quality'!Y25/'Weights Quality'!$DS$4)*100</f>
        <v>0</v>
      </c>
      <c r="Z25" s="16">
        <f>('Weights Quality'!Z25/'Weights Quality'!$DS$4)*100</f>
        <v>0</v>
      </c>
      <c r="AA25" s="16">
        <f>('Weights Quality'!AA25/'Weights Quality'!$DS$4)*100</f>
        <v>0</v>
      </c>
      <c r="AB25" s="16">
        <f>('Weights Quality'!AB25/'Weights Quality'!$DS$4)*100</f>
        <v>0</v>
      </c>
      <c r="AC25" s="16">
        <f>('Weights Quality'!AC25/'Weights Quality'!$DS$4)*100</f>
        <v>0</v>
      </c>
      <c r="AD25" s="16">
        <f>('Weights Quality'!AD25/'Weights Quality'!$DS$4)*100</f>
        <v>0</v>
      </c>
      <c r="AE25" s="16">
        <f>('Weights Quality'!AE25/'Weights Quality'!$DS$4)*100</f>
        <v>0</v>
      </c>
      <c r="AF25" s="16">
        <f>('Weights Quality'!AF25/'Weights Quality'!$DS$4)*100</f>
        <v>0</v>
      </c>
      <c r="AG25" s="16">
        <f>('Weights Quality'!AG25/'Weights Quality'!$DS$4)*100</f>
        <v>0</v>
      </c>
      <c r="AH25" s="16">
        <f>('Weights Quality'!AH25/'Weights Quality'!$DS$4)*100</f>
        <v>0</v>
      </c>
      <c r="AI25" s="16">
        <f>('Weights Quality'!AI25/'Weights Quality'!$DS$4)*100</f>
        <v>0</v>
      </c>
      <c r="AJ25" s="16">
        <f>('Weights Quality'!AJ25/'Weights Quality'!$DS$4)*100</f>
        <v>0</v>
      </c>
      <c r="AK25" s="16">
        <f>('Weights Quality'!AK25/'Weights Quality'!$DS$4)*100</f>
        <v>0</v>
      </c>
      <c r="AL25" s="16">
        <f>('Weights Quality'!AL25/'Weights Quality'!$DS$4)*100</f>
        <v>0</v>
      </c>
      <c r="AM25" s="16">
        <f>('Weights Quality'!AM25/'Weights Quality'!$DS$4)*100</f>
        <v>0</v>
      </c>
      <c r="AN25" s="16">
        <f>('Weights Quality'!AN25/'Weights Quality'!$DS$4)*100</f>
        <v>0</v>
      </c>
      <c r="AO25" s="16">
        <f>('Weights Quality'!AO25/'Weights Quality'!$DS$4)*100</f>
        <v>0</v>
      </c>
      <c r="AP25" s="16">
        <f>('Weights Quality'!AP25/'Weights Quality'!$DS$4)*100</f>
        <v>0</v>
      </c>
      <c r="AQ25" s="16">
        <f>('Weights Quality'!AQ25/'Weights Quality'!$DS$4)*100</f>
        <v>0</v>
      </c>
      <c r="AR25" s="16">
        <f>('Weights Quality'!AR25/'Weights Quality'!$DS$4)*100</f>
        <v>50</v>
      </c>
      <c r="AS25" s="16">
        <f>('Weights Quality'!AS25/'Weights Quality'!$DS$4)*100</f>
        <v>0</v>
      </c>
      <c r="AT25" s="16">
        <f>('Weights Quality'!AT25/'Weights Quality'!$DS$4)*100</f>
        <v>0</v>
      </c>
      <c r="AU25" s="16">
        <f>('Weights Quality'!AU25/'Weights Quality'!$DS$4)*100</f>
        <v>0</v>
      </c>
      <c r="AV25" s="16">
        <f>('Weights Quality'!AV25/'Weights Quality'!$DS$4)*100</f>
        <v>50</v>
      </c>
      <c r="AW25" s="16">
        <f>('Weights Quality'!AW25/'Weights Quality'!$DS$4)*100</f>
        <v>0</v>
      </c>
      <c r="AX25" s="16">
        <f>('Weights Quality'!AX25/'Weights Quality'!$DS$4)*100</f>
        <v>0</v>
      </c>
      <c r="AY25" s="16">
        <f>('Weights Quality'!AY25/'Weights Quality'!$DS$4)*100</f>
        <v>200</v>
      </c>
      <c r="AZ25" s="16">
        <f>('Weights Quality'!AZ25/'Weights Quality'!$DS$4)*100</f>
        <v>0</v>
      </c>
      <c r="BA25" s="16">
        <f>('Weights Quality'!BA25/'Weights Quality'!$DS$4)*100</f>
        <v>0</v>
      </c>
      <c r="BB25" s="16">
        <f>('Weights Quality'!BB25/'Weights Quality'!$DS$4)*100</f>
        <v>0</v>
      </c>
      <c r="BC25" s="16">
        <f>('Weights Quality'!BC25/'Weights Quality'!$DS$4)*100</f>
        <v>0</v>
      </c>
      <c r="BD25" s="16">
        <f>('Weights Quality'!BD25/'Weights Quality'!$DS$4)*100</f>
        <v>0</v>
      </c>
      <c r="BE25" s="16">
        <f>('Weights Quality'!BE25/'Weights Quality'!$DS$4)*100</f>
        <v>0</v>
      </c>
      <c r="BF25" s="16">
        <f>('Weights Quality'!BF25/'Weights Quality'!$DS$4)*100</f>
        <v>0</v>
      </c>
      <c r="BG25" s="16">
        <f>('Weights Quality'!BG25/'Weights Quality'!$DS$4)*100</f>
        <v>0</v>
      </c>
      <c r="BH25" s="16">
        <f>('Weights Quality'!BH25/'Weights Quality'!$DS$4)*100</f>
        <v>0</v>
      </c>
      <c r="BI25" s="16">
        <f>('Weights Quality'!BI25/'Weights Quality'!$DS$4)*100</f>
        <v>0</v>
      </c>
      <c r="BJ25" s="16">
        <f>('Weights Quality'!BJ25/'Weights Quality'!$DS$4)*100</f>
        <v>50</v>
      </c>
      <c r="BK25" s="16">
        <f>('Weights Quality'!BK25/'Weights Quality'!$DS$4)*100</f>
        <v>0</v>
      </c>
      <c r="BL25" s="16">
        <f>('Weights Quality'!BL25/'Weights Quality'!$DS$4)*100</f>
        <v>50</v>
      </c>
      <c r="BM25" s="16">
        <f>('Weights Quality'!BM25/'Weights Quality'!$DS$4)*100</f>
        <v>0</v>
      </c>
      <c r="BN25" s="16">
        <f>('Weights Quality'!BN25/'Weights Quality'!$DS$4)*100</f>
        <v>0</v>
      </c>
      <c r="BO25" s="16">
        <f>('Weights Quality'!BO25/'Weights Quality'!$DS$4)*100</f>
        <v>0</v>
      </c>
      <c r="BP25" s="16">
        <f>('Weights Quality'!BP25/'Weights Quality'!$DS$4)*100</f>
        <v>0</v>
      </c>
      <c r="BQ25" s="16">
        <f>('Weights Quality'!BQ25/'Weights Quality'!$DS$4)*100</f>
        <v>50</v>
      </c>
      <c r="BR25" s="16">
        <f>('Weights Quality'!BR25/'Weights Quality'!$DS$4)*100</f>
        <v>0</v>
      </c>
      <c r="BS25" s="16">
        <f>('Weights Quality'!BS25/'Weights Quality'!$DS$4)*100</f>
        <v>100</v>
      </c>
      <c r="BT25" s="16">
        <f>('Weights Quality'!BT25/'Weights Quality'!$DS$4)*100</f>
        <v>50</v>
      </c>
      <c r="BU25" s="16">
        <f>('Weights Quality'!BU25/'Weights Quality'!$DS$4)*100</f>
        <v>50</v>
      </c>
      <c r="BV25" s="16">
        <f>('Weights Quality'!BV25/'Weights Quality'!$DS$4)*100</f>
        <v>0</v>
      </c>
      <c r="BW25" s="16">
        <f>('Weights Quality'!BW25/'Weights Quality'!$DS$4)*100</f>
        <v>0</v>
      </c>
      <c r="BX25" s="16">
        <f>('Weights Quality'!BX25/'Weights Quality'!$DS$4)*100</f>
        <v>0</v>
      </c>
      <c r="BY25" s="16">
        <f>('Weights Quality'!BY25/'Weights Quality'!$DS$4)*100</f>
        <v>50</v>
      </c>
      <c r="BZ25" s="16">
        <f>('Weights Quality'!BZ25/'Weights Quality'!$DS$4)*100</f>
        <v>0</v>
      </c>
      <c r="CA25" s="16">
        <f>('Weights Quality'!CA25/'Weights Quality'!$DS$4)*100</f>
        <v>0</v>
      </c>
      <c r="CB25" s="16">
        <f>('Weights Quality'!CB25/'Weights Quality'!$DS$4)*100</f>
        <v>50</v>
      </c>
      <c r="CC25" s="16">
        <f>('Weights Quality'!CC25/'Weights Quality'!$DS$4)*100</f>
        <v>0</v>
      </c>
      <c r="CD25" s="16">
        <f>('Weights Quality'!CD25/'Weights Quality'!$DS$4)*100</f>
        <v>0</v>
      </c>
      <c r="CE25" s="16">
        <f>('Weights Quality'!CE25/'Weights Quality'!$DS$4)*100</f>
        <v>0</v>
      </c>
      <c r="CF25" s="16">
        <f>('Weights Quality'!CF25/'Weights Quality'!$DS$4)*100</f>
        <v>0</v>
      </c>
      <c r="CG25" s="16">
        <f>('Weights Quality'!CG25/'Weights Quality'!$DS$4)*100</f>
        <v>0</v>
      </c>
      <c r="CH25" s="16">
        <f>('Weights Quality'!CH25/'Weights Quality'!$DS$4)*100</f>
        <v>50</v>
      </c>
      <c r="CI25" s="16">
        <f>('Weights Quality'!CI25/'Weights Quality'!$DS$4)*100</f>
        <v>0</v>
      </c>
      <c r="CJ25" s="16">
        <f>('Weights Quality'!CJ25/'Weights Quality'!$DS$4)*100</f>
        <v>0</v>
      </c>
      <c r="CK25" s="16">
        <f>('Weights Quality'!CK25/'Weights Quality'!$DS$4)*100</f>
        <v>0</v>
      </c>
      <c r="CL25" s="16">
        <f>('Weights Quality'!CL25/'Weights Quality'!$DS$4)*100</f>
        <v>0</v>
      </c>
      <c r="CM25" s="16">
        <f>('Weights Quality'!CM25/'Weights Quality'!$DS$4)*100</f>
        <v>0</v>
      </c>
      <c r="CN25" s="16">
        <f>('Weights Quality'!CN25/'Weights Quality'!$DS$4)*100</f>
        <v>0</v>
      </c>
      <c r="CO25" s="16">
        <f>('Weights Quality'!CO25/'Weights Quality'!$DS$4)*100</f>
        <v>0</v>
      </c>
      <c r="CP25" s="16">
        <f>('Weights Quality'!CP25/'Weights Quality'!$DS$4)*100</f>
        <v>0</v>
      </c>
      <c r="CQ25" s="16">
        <f>('Weights Quality'!CQ25/'Weights Quality'!$DS$4)*100</f>
        <v>0</v>
      </c>
      <c r="CR25" s="16">
        <f>('Weights Quality'!CR25/'Weights Quality'!$DS$4)*100</f>
        <v>50</v>
      </c>
      <c r="CS25" s="16">
        <f>('Weights Quality'!CS25/'Weights Quality'!$DS$4)*100</f>
        <v>50</v>
      </c>
      <c r="CT25" s="16">
        <f>('Weights Quality'!CT25/'Weights Quality'!$DS$4)*100</f>
        <v>0</v>
      </c>
      <c r="CU25" s="16">
        <f>('Weights Quality'!CU25/'Weights Quality'!$DS$4)*100</f>
        <v>0</v>
      </c>
      <c r="CV25" s="16">
        <f>('Weights Quality'!CV25/'Weights Quality'!$DS$4)*100</f>
        <v>0</v>
      </c>
      <c r="CW25" s="16">
        <f>('Weights Quality'!CW25/'Weights Quality'!$DS$4)*100</f>
        <v>0</v>
      </c>
      <c r="CX25" s="16">
        <f>('Weights Quality'!CX25/'Weights Quality'!$DS$4)*100</f>
        <v>0</v>
      </c>
      <c r="CY25" s="16">
        <f>('Weights Quality'!CY25/'Weights Quality'!$DS$4)*100</f>
        <v>0</v>
      </c>
      <c r="CZ25" s="16">
        <f>('Weights Quality'!CZ25/'Weights Quality'!$DS$4)*100</f>
        <v>0</v>
      </c>
      <c r="DA25" s="16">
        <f>('Weights Quality'!DA25/'Weights Quality'!$DS$4)*100</f>
        <v>50</v>
      </c>
      <c r="DB25" s="16">
        <f>('Weights Quality'!DB25/'Weights Quality'!$DS$4)*100</f>
        <v>100</v>
      </c>
      <c r="DC25" s="16">
        <f>('Weights Quality'!DC25/'Weights Quality'!$DS$4)*100</f>
        <v>50</v>
      </c>
      <c r="DD25" s="16">
        <f>('Weights Quality'!DD25/'Weights Quality'!$DS$4)*100</f>
        <v>0</v>
      </c>
      <c r="DE25" s="16">
        <f>('Weights Quality'!DE25/'Weights Quality'!$DS$4)*100</f>
        <v>50</v>
      </c>
      <c r="DF25" s="16">
        <f>('Weights Quality'!DF25/'Weights Quality'!$DS$4)*100</f>
        <v>0</v>
      </c>
      <c r="DG25" s="16">
        <f>('Weights Quality'!DG25/'Weights Quality'!$DS$4)*100</f>
        <v>0</v>
      </c>
      <c r="DH25" s="16">
        <f>('Weights Quality'!DH25/'Weights Quality'!$DS$4)*100</f>
        <v>0</v>
      </c>
      <c r="DI25" s="16">
        <f>('Weights Quality'!DI25/'Weights Quality'!$DS$4)*100</f>
        <v>50</v>
      </c>
      <c r="DJ25" s="16">
        <f>('Weights Quality'!DJ25/'Weights Quality'!$DS$4)*100</f>
        <v>50</v>
      </c>
      <c r="DK25" s="16">
        <f>('Weights Quality'!DK25/'Weights Quality'!$DS$4)*100</f>
        <v>50</v>
      </c>
      <c r="DL25" s="16">
        <f>('Weights Quality'!DL25/'Weights Quality'!$DS$4)*100</f>
        <v>0</v>
      </c>
      <c r="DM25" s="16">
        <f>('Weights Quality'!DM25/'Weights Quality'!$DS$4)*100</f>
        <v>0</v>
      </c>
      <c r="DN25" s="16">
        <f>('Weights Quality'!DN25/'Weights Quality'!$DS$4)*100</f>
        <v>0</v>
      </c>
      <c r="DO25" s="16">
        <f>('Weights Quality'!DO25/'Weights Quality'!$DS$4)*100</f>
        <v>0</v>
      </c>
      <c r="DP25" s="16">
        <f>('Weights Quality'!DP25/'Weights Quality'!$DS$4)*100</f>
        <v>0</v>
      </c>
      <c r="DQ25" s="16">
        <f>('Weights Quality'!DQ25/'Weights Quality'!$DS$4)*100</f>
        <v>0</v>
      </c>
      <c r="DR25" s="16">
        <f>('Weights Quality'!DR25/'Weights Quality'!$DS$4)*100</f>
        <v>0</v>
      </c>
      <c r="DS25" s="16">
        <v>28</v>
      </c>
    </row>
    <row r="26" spans="1:123" x14ac:dyDescent="0.55000000000000004">
      <c r="A26" s="16" t="s">
        <v>29</v>
      </c>
      <c r="B26" s="16">
        <f>('Weights Quality'!B26/'Weights Quality'!$DS$4)*100</f>
        <v>0</v>
      </c>
      <c r="C26" s="16">
        <f>('Weights Quality'!C26/'Weights Quality'!$DS$4)*100</f>
        <v>0</v>
      </c>
      <c r="D26" s="16">
        <f>('Weights Quality'!D26/'Weights Quality'!$DS$4)*100</f>
        <v>0</v>
      </c>
      <c r="E26" s="16">
        <f>('Weights Quality'!E26/'Weights Quality'!$DS$4)*100</f>
        <v>0</v>
      </c>
      <c r="F26" s="16">
        <f>('Weights Quality'!F26/'Weights Quality'!$DS$4)*100</f>
        <v>0</v>
      </c>
      <c r="G26" s="16">
        <f>('Weights Quality'!G26/'Weights Quality'!$DS$4)*100</f>
        <v>0</v>
      </c>
      <c r="H26" s="16">
        <f>('Weights Quality'!H26/'Weights Quality'!$DS$4)*100</f>
        <v>0</v>
      </c>
      <c r="I26" s="16">
        <f>('Weights Quality'!I26/'Weights Quality'!$DS$4)*100</f>
        <v>0</v>
      </c>
      <c r="J26" s="16">
        <f>('Weights Quality'!J26/'Weights Quality'!$DS$4)*100</f>
        <v>0</v>
      </c>
      <c r="K26" s="16">
        <f>('Weights Quality'!K26/'Weights Quality'!$DS$4)*100</f>
        <v>0</v>
      </c>
      <c r="L26" s="16">
        <f>('Weights Quality'!L26/'Weights Quality'!$DS$4)*100</f>
        <v>0</v>
      </c>
      <c r="M26" s="16">
        <f>('Weights Quality'!M26/'Weights Quality'!$DS$4)*100</f>
        <v>0</v>
      </c>
      <c r="N26" s="16">
        <f>('Weights Quality'!N26/'Weights Quality'!$DS$4)*100</f>
        <v>0</v>
      </c>
      <c r="O26" s="16">
        <f>('Weights Quality'!O26/'Weights Quality'!$DS$4)*100</f>
        <v>0</v>
      </c>
      <c r="P26" s="16">
        <f>('Weights Quality'!P26/'Weights Quality'!$DS$4)*100</f>
        <v>0</v>
      </c>
      <c r="Q26" s="16">
        <f>('Weights Quality'!Q26/'Weights Quality'!$DS$4)*100</f>
        <v>0</v>
      </c>
      <c r="R26" s="16">
        <f>('Weights Quality'!R26/'Weights Quality'!$DS$4)*100</f>
        <v>0</v>
      </c>
      <c r="S26" s="16">
        <f>('Weights Quality'!S26/'Weights Quality'!$DS$4)*100</f>
        <v>0</v>
      </c>
      <c r="T26" s="16">
        <f>('Weights Quality'!T26/'Weights Quality'!$DS$4)*100</f>
        <v>0</v>
      </c>
      <c r="U26" s="16">
        <f>('Weights Quality'!U26/'Weights Quality'!$DS$4)*100</f>
        <v>0</v>
      </c>
      <c r="V26" s="16">
        <f>('Weights Quality'!V26/'Weights Quality'!$DS$4)*100</f>
        <v>0</v>
      </c>
      <c r="W26" s="16">
        <f>('Weights Quality'!W26/'Weights Quality'!$DS$4)*100</f>
        <v>0</v>
      </c>
      <c r="X26" s="16">
        <f>('Weights Quality'!X26/'Weights Quality'!$DS$4)*100</f>
        <v>0</v>
      </c>
      <c r="Y26" s="16">
        <f>('Weights Quality'!Y26/'Weights Quality'!$DS$4)*100</f>
        <v>0</v>
      </c>
      <c r="Z26" s="16">
        <f>('Weights Quality'!Z26/'Weights Quality'!$DS$4)*100</f>
        <v>0</v>
      </c>
      <c r="AA26" s="16">
        <f>('Weights Quality'!AA26/'Weights Quality'!$DS$4)*100</f>
        <v>0</v>
      </c>
      <c r="AB26" s="16">
        <f>('Weights Quality'!AB26/'Weights Quality'!$DS$4)*100</f>
        <v>0</v>
      </c>
      <c r="AC26" s="16">
        <f>('Weights Quality'!AC26/'Weights Quality'!$DS$4)*100</f>
        <v>0</v>
      </c>
      <c r="AD26" s="16">
        <f>('Weights Quality'!AD26/'Weights Quality'!$DS$4)*100</f>
        <v>0</v>
      </c>
      <c r="AE26" s="16">
        <f>('Weights Quality'!AE26/'Weights Quality'!$DS$4)*100</f>
        <v>0</v>
      </c>
      <c r="AF26" s="16">
        <f>('Weights Quality'!AF26/'Weights Quality'!$DS$4)*100</f>
        <v>0</v>
      </c>
      <c r="AG26" s="16">
        <f>('Weights Quality'!AG26/'Weights Quality'!$DS$4)*100</f>
        <v>0</v>
      </c>
      <c r="AH26" s="16">
        <f>('Weights Quality'!AH26/'Weights Quality'!$DS$4)*100</f>
        <v>0</v>
      </c>
      <c r="AI26" s="16">
        <f>('Weights Quality'!AI26/'Weights Quality'!$DS$4)*100</f>
        <v>0</v>
      </c>
      <c r="AJ26" s="16">
        <f>('Weights Quality'!AJ26/'Weights Quality'!$DS$4)*100</f>
        <v>0</v>
      </c>
      <c r="AK26" s="16">
        <f>('Weights Quality'!AK26/'Weights Quality'!$DS$4)*100</f>
        <v>0</v>
      </c>
      <c r="AL26" s="16">
        <f>('Weights Quality'!AL26/'Weights Quality'!$DS$4)*100</f>
        <v>0</v>
      </c>
      <c r="AM26" s="16">
        <f>('Weights Quality'!AM26/'Weights Quality'!$DS$4)*100</f>
        <v>0</v>
      </c>
      <c r="AN26" s="16">
        <f>('Weights Quality'!AN26/'Weights Quality'!$DS$4)*100</f>
        <v>0</v>
      </c>
      <c r="AO26" s="16">
        <f>('Weights Quality'!AO26/'Weights Quality'!$DS$4)*100</f>
        <v>0</v>
      </c>
      <c r="AP26" s="16">
        <f>('Weights Quality'!AP26/'Weights Quality'!$DS$4)*100</f>
        <v>0</v>
      </c>
      <c r="AQ26" s="16">
        <f>('Weights Quality'!AQ26/'Weights Quality'!$DS$4)*100</f>
        <v>0</v>
      </c>
      <c r="AR26" s="16">
        <f>('Weights Quality'!AR26/'Weights Quality'!$DS$4)*100</f>
        <v>0</v>
      </c>
      <c r="AS26" s="16">
        <f>('Weights Quality'!AS26/'Weights Quality'!$DS$4)*100</f>
        <v>0</v>
      </c>
      <c r="AT26" s="16">
        <f>('Weights Quality'!AT26/'Weights Quality'!$DS$4)*100</f>
        <v>0</v>
      </c>
      <c r="AU26" s="16">
        <f>('Weights Quality'!AU26/'Weights Quality'!$DS$4)*100</f>
        <v>0</v>
      </c>
      <c r="AV26" s="16">
        <f>('Weights Quality'!AV26/'Weights Quality'!$DS$4)*100</f>
        <v>0</v>
      </c>
      <c r="AW26" s="16">
        <f>('Weights Quality'!AW26/'Weights Quality'!$DS$4)*100</f>
        <v>0</v>
      </c>
      <c r="AX26" s="16">
        <f>('Weights Quality'!AX26/'Weights Quality'!$DS$4)*100</f>
        <v>0</v>
      </c>
      <c r="AY26" s="16">
        <f>('Weights Quality'!AY26/'Weights Quality'!$DS$4)*100</f>
        <v>0</v>
      </c>
      <c r="AZ26" s="16">
        <f>('Weights Quality'!AZ26/'Weights Quality'!$DS$4)*100</f>
        <v>0</v>
      </c>
      <c r="BA26" s="16">
        <f>('Weights Quality'!BA26/'Weights Quality'!$DS$4)*100</f>
        <v>0</v>
      </c>
      <c r="BB26" s="16">
        <f>('Weights Quality'!BB26/'Weights Quality'!$DS$4)*100</f>
        <v>0</v>
      </c>
      <c r="BC26" s="16">
        <f>('Weights Quality'!BC26/'Weights Quality'!$DS$4)*100</f>
        <v>0</v>
      </c>
      <c r="BD26" s="16">
        <f>('Weights Quality'!BD26/'Weights Quality'!$DS$4)*100</f>
        <v>0</v>
      </c>
      <c r="BE26" s="16">
        <f>('Weights Quality'!BE26/'Weights Quality'!$DS$4)*100</f>
        <v>0</v>
      </c>
      <c r="BF26" s="16">
        <f>('Weights Quality'!BF26/'Weights Quality'!$DS$4)*100</f>
        <v>0</v>
      </c>
      <c r="BG26" s="16">
        <f>('Weights Quality'!BG26/'Weights Quality'!$DS$4)*100</f>
        <v>0</v>
      </c>
      <c r="BH26" s="16">
        <f>('Weights Quality'!BH26/'Weights Quality'!$DS$4)*100</f>
        <v>0</v>
      </c>
      <c r="BI26" s="16">
        <f>('Weights Quality'!BI26/'Weights Quality'!$DS$4)*100</f>
        <v>0</v>
      </c>
      <c r="BJ26" s="16">
        <f>('Weights Quality'!BJ26/'Weights Quality'!$DS$4)*100</f>
        <v>0</v>
      </c>
      <c r="BK26" s="16">
        <f>('Weights Quality'!BK26/'Weights Quality'!$DS$4)*100</f>
        <v>0</v>
      </c>
      <c r="BL26" s="16">
        <f>('Weights Quality'!BL26/'Weights Quality'!$DS$4)*100</f>
        <v>0</v>
      </c>
      <c r="BM26" s="16">
        <f>('Weights Quality'!BM26/'Weights Quality'!$DS$4)*100</f>
        <v>50</v>
      </c>
      <c r="BN26" s="16">
        <f>('Weights Quality'!BN26/'Weights Quality'!$DS$4)*100</f>
        <v>0</v>
      </c>
      <c r="BO26" s="16">
        <f>('Weights Quality'!BO26/'Weights Quality'!$DS$4)*100</f>
        <v>0</v>
      </c>
      <c r="BP26" s="16">
        <f>('Weights Quality'!BP26/'Weights Quality'!$DS$4)*100</f>
        <v>0</v>
      </c>
      <c r="BQ26" s="16">
        <f>('Weights Quality'!BQ26/'Weights Quality'!$DS$4)*100</f>
        <v>0</v>
      </c>
      <c r="BR26" s="16">
        <f>('Weights Quality'!BR26/'Weights Quality'!$DS$4)*100</f>
        <v>0</v>
      </c>
      <c r="BS26" s="16">
        <f>('Weights Quality'!BS26/'Weights Quality'!$DS$4)*100</f>
        <v>0</v>
      </c>
      <c r="BT26" s="16">
        <f>('Weights Quality'!BT26/'Weights Quality'!$DS$4)*100</f>
        <v>0</v>
      </c>
      <c r="BU26" s="16">
        <f>('Weights Quality'!BU26/'Weights Quality'!$DS$4)*100</f>
        <v>0</v>
      </c>
      <c r="BV26" s="16">
        <f>('Weights Quality'!BV26/'Weights Quality'!$DS$4)*100</f>
        <v>0</v>
      </c>
      <c r="BW26" s="16">
        <f>('Weights Quality'!BW26/'Weights Quality'!$DS$4)*100</f>
        <v>0</v>
      </c>
      <c r="BX26" s="16">
        <f>('Weights Quality'!BX26/'Weights Quality'!$DS$4)*100</f>
        <v>0</v>
      </c>
      <c r="BY26" s="16">
        <f>('Weights Quality'!BY26/'Weights Quality'!$DS$4)*100</f>
        <v>0</v>
      </c>
      <c r="BZ26" s="16">
        <f>('Weights Quality'!BZ26/'Weights Quality'!$DS$4)*100</f>
        <v>0</v>
      </c>
      <c r="CA26" s="16">
        <f>('Weights Quality'!CA26/'Weights Quality'!$DS$4)*100</f>
        <v>0</v>
      </c>
      <c r="CB26" s="16">
        <f>('Weights Quality'!CB26/'Weights Quality'!$DS$4)*100</f>
        <v>0</v>
      </c>
      <c r="CC26" s="16">
        <f>('Weights Quality'!CC26/'Weights Quality'!$DS$4)*100</f>
        <v>0</v>
      </c>
      <c r="CD26" s="16">
        <f>('Weights Quality'!CD26/'Weights Quality'!$DS$4)*100</f>
        <v>0</v>
      </c>
      <c r="CE26" s="16">
        <f>('Weights Quality'!CE26/'Weights Quality'!$DS$4)*100</f>
        <v>0</v>
      </c>
      <c r="CF26" s="16">
        <f>('Weights Quality'!CF26/'Weights Quality'!$DS$4)*100</f>
        <v>0</v>
      </c>
      <c r="CG26" s="16">
        <f>('Weights Quality'!CG26/'Weights Quality'!$DS$4)*100</f>
        <v>0</v>
      </c>
      <c r="CH26" s="16">
        <f>('Weights Quality'!CH26/'Weights Quality'!$DS$4)*100</f>
        <v>0</v>
      </c>
      <c r="CI26" s="16">
        <f>('Weights Quality'!CI26/'Weights Quality'!$DS$4)*100</f>
        <v>0</v>
      </c>
      <c r="CJ26" s="16">
        <f>('Weights Quality'!CJ26/'Weights Quality'!$DS$4)*100</f>
        <v>0</v>
      </c>
      <c r="CK26" s="16">
        <f>('Weights Quality'!CK26/'Weights Quality'!$DS$4)*100</f>
        <v>0</v>
      </c>
      <c r="CL26" s="16">
        <f>('Weights Quality'!CL26/'Weights Quality'!$DS$4)*100</f>
        <v>0</v>
      </c>
      <c r="CM26" s="16">
        <f>('Weights Quality'!CM26/'Weights Quality'!$DS$4)*100</f>
        <v>0</v>
      </c>
      <c r="CN26" s="16">
        <f>('Weights Quality'!CN26/'Weights Quality'!$DS$4)*100</f>
        <v>0</v>
      </c>
      <c r="CO26" s="16">
        <f>('Weights Quality'!CO26/'Weights Quality'!$DS$4)*100</f>
        <v>0</v>
      </c>
      <c r="CP26" s="16">
        <f>('Weights Quality'!CP26/'Weights Quality'!$DS$4)*100</f>
        <v>0</v>
      </c>
      <c r="CQ26" s="16">
        <f>('Weights Quality'!CQ26/'Weights Quality'!$DS$4)*100</f>
        <v>0</v>
      </c>
      <c r="CR26" s="16">
        <f>('Weights Quality'!CR26/'Weights Quality'!$DS$4)*100</f>
        <v>0</v>
      </c>
      <c r="CS26" s="16">
        <f>('Weights Quality'!CS26/'Weights Quality'!$DS$4)*100</f>
        <v>0</v>
      </c>
      <c r="CT26" s="16">
        <f>('Weights Quality'!CT26/'Weights Quality'!$DS$4)*100</f>
        <v>0</v>
      </c>
      <c r="CU26" s="16">
        <f>('Weights Quality'!CU26/'Weights Quality'!$DS$4)*100</f>
        <v>0</v>
      </c>
      <c r="CV26" s="16">
        <f>('Weights Quality'!CV26/'Weights Quality'!$DS$4)*100</f>
        <v>0</v>
      </c>
      <c r="CW26" s="16">
        <f>('Weights Quality'!CW26/'Weights Quality'!$DS$4)*100</f>
        <v>0</v>
      </c>
      <c r="CX26" s="16">
        <f>('Weights Quality'!CX26/'Weights Quality'!$DS$4)*100</f>
        <v>0</v>
      </c>
      <c r="CY26" s="16">
        <f>('Weights Quality'!CY26/'Weights Quality'!$DS$4)*100</f>
        <v>0</v>
      </c>
      <c r="CZ26" s="16">
        <f>('Weights Quality'!CZ26/'Weights Quality'!$DS$4)*100</f>
        <v>0</v>
      </c>
      <c r="DA26" s="16">
        <f>('Weights Quality'!DA26/'Weights Quality'!$DS$4)*100</f>
        <v>0</v>
      </c>
      <c r="DB26" s="16">
        <f>('Weights Quality'!DB26/'Weights Quality'!$DS$4)*100</f>
        <v>0</v>
      </c>
      <c r="DC26" s="16">
        <f>('Weights Quality'!DC26/'Weights Quality'!$DS$4)*100</f>
        <v>0</v>
      </c>
      <c r="DD26" s="16">
        <f>('Weights Quality'!DD26/'Weights Quality'!$DS$4)*100</f>
        <v>0</v>
      </c>
      <c r="DE26" s="16">
        <f>('Weights Quality'!DE26/'Weights Quality'!$DS$4)*100</f>
        <v>0</v>
      </c>
      <c r="DF26" s="16">
        <f>('Weights Quality'!DF26/'Weights Quality'!$DS$4)*100</f>
        <v>0</v>
      </c>
      <c r="DG26" s="16">
        <f>('Weights Quality'!DG26/'Weights Quality'!$DS$4)*100</f>
        <v>0</v>
      </c>
      <c r="DH26" s="16">
        <f>('Weights Quality'!DH26/'Weights Quality'!$DS$4)*100</f>
        <v>0</v>
      </c>
      <c r="DI26" s="16">
        <f>('Weights Quality'!DI26/'Weights Quality'!$DS$4)*100</f>
        <v>0</v>
      </c>
      <c r="DJ26" s="16">
        <f>('Weights Quality'!DJ26/'Weights Quality'!$DS$4)*100</f>
        <v>0</v>
      </c>
      <c r="DK26" s="16">
        <f>('Weights Quality'!DK26/'Weights Quality'!$DS$4)*100</f>
        <v>0</v>
      </c>
      <c r="DL26" s="16">
        <f>('Weights Quality'!DL26/'Weights Quality'!$DS$4)*100</f>
        <v>0</v>
      </c>
      <c r="DM26" s="16">
        <f>('Weights Quality'!DM26/'Weights Quality'!$DS$4)*100</f>
        <v>0</v>
      </c>
      <c r="DN26" s="16">
        <f>('Weights Quality'!DN26/'Weights Quality'!$DS$4)*100</f>
        <v>0</v>
      </c>
      <c r="DO26" s="16">
        <f>('Weights Quality'!DO26/'Weights Quality'!$DS$4)*100</f>
        <v>0</v>
      </c>
      <c r="DP26" s="16">
        <f>('Weights Quality'!DP26/'Weights Quality'!$DS$4)*100</f>
        <v>0</v>
      </c>
      <c r="DQ26" s="16">
        <f>('Weights Quality'!DQ26/'Weights Quality'!$DS$4)*100</f>
        <v>0</v>
      </c>
      <c r="DR26" s="16">
        <f>('Weights Quality'!DR26/'Weights Quality'!$DS$4)*100</f>
        <v>0</v>
      </c>
      <c r="DS26" s="16">
        <v>1</v>
      </c>
    </row>
    <row r="27" spans="1:123" x14ac:dyDescent="0.55000000000000004">
      <c r="A27" s="16" t="s">
        <v>30</v>
      </c>
      <c r="B27" s="16">
        <f>('Weights Quality'!B27/'Weights Quality'!$DS$4)*100</f>
        <v>0</v>
      </c>
      <c r="C27" s="16">
        <f>('Weights Quality'!C27/'Weights Quality'!$DS$4)*100</f>
        <v>0</v>
      </c>
      <c r="D27" s="16">
        <f>('Weights Quality'!D27/'Weights Quality'!$DS$4)*100</f>
        <v>0</v>
      </c>
      <c r="E27" s="16">
        <f>('Weights Quality'!E27/'Weights Quality'!$DS$4)*100</f>
        <v>0</v>
      </c>
      <c r="F27" s="16">
        <f>('Weights Quality'!F27/'Weights Quality'!$DS$4)*100</f>
        <v>0</v>
      </c>
      <c r="G27" s="16">
        <f>('Weights Quality'!G27/'Weights Quality'!$DS$4)*100</f>
        <v>0</v>
      </c>
      <c r="H27" s="16">
        <f>('Weights Quality'!H27/'Weights Quality'!$DS$4)*100</f>
        <v>0</v>
      </c>
      <c r="I27" s="16">
        <f>('Weights Quality'!I27/'Weights Quality'!$DS$4)*100</f>
        <v>0</v>
      </c>
      <c r="J27" s="16">
        <f>('Weights Quality'!J27/'Weights Quality'!$DS$4)*100</f>
        <v>0</v>
      </c>
      <c r="K27" s="16">
        <f>('Weights Quality'!K27/'Weights Quality'!$DS$4)*100</f>
        <v>0</v>
      </c>
      <c r="L27" s="16">
        <f>('Weights Quality'!L27/'Weights Quality'!$DS$4)*100</f>
        <v>0</v>
      </c>
      <c r="M27" s="16">
        <f>('Weights Quality'!M27/'Weights Quality'!$DS$4)*100</f>
        <v>0</v>
      </c>
      <c r="N27" s="16">
        <f>('Weights Quality'!N27/'Weights Quality'!$DS$4)*100</f>
        <v>0</v>
      </c>
      <c r="O27" s="16">
        <f>('Weights Quality'!O27/'Weights Quality'!$DS$4)*100</f>
        <v>0</v>
      </c>
      <c r="P27" s="16">
        <f>('Weights Quality'!P27/'Weights Quality'!$DS$4)*100</f>
        <v>0</v>
      </c>
      <c r="Q27" s="16">
        <f>('Weights Quality'!Q27/'Weights Quality'!$DS$4)*100</f>
        <v>100</v>
      </c>
      <c r="R27" s="16">
        <f>('Weights Quality'!R27/'Weights Quality'!$DS$4)*100</f>
        <v>0</v>
      </c>
      <c r="S27" s="16">
        <f>('Weights Quality'!S27/'Weights Quality'!$DS$4)*100</f>
        <v>0</v>
      </c>
      <c r="T27" s="16">
        <f>('Weights Quality'!T27/'Weights Quality'!$DS$4)*100</f>
        <v>0</v>
      </c>
      <c r="U27" s="16">
        <f>('Weights Quality'!U27/'Weights Quality'!$DS$4)*100</f>
        <v>0</v>
      </c>
      <c r="V27" s="16">
        <f>('Weights Quality'!V27/'Weights Quality'!$DS$4)*100</f>
        <v>0</v>
      </c>
      <c r="W27" s="16">
        <f>('Weights Quality'!W27/'Weights Quality'!$DS$4)*100</f>
        <v>0</v>
      </c>
      <c r="X27" s="16">
        <f>('Weights Quality'!X27/'Weights Quality'!$DS$4)*100</f>
        <v>0</v>
      </c>
      <c r="Y27" s="16">
        <f>('Weights Quality'!Y27/'Weights Quality'!$DS$4)*100</f>
        <v>0</v>
      </c>
      <c r="Z27" s="16">
        <f>('Weights Quality'!Z27/'Weights Quality'!$DS$4)*100</f>
        <v>0</v>
      </c>
      <c r="AA27" s="16">
        <f>('Weights Quality'!AA27/'Weights Quality'!$DS$4)*100</f>
        <v>0</v>
      </c>
      <c r="AB27" s="16">
        <f>('Weights Quality'!AB27/'Weights Quality'!$DS$4)*100</f>
        <v>0</v>
      </c>
      <c r="AC27" s="16">
        <f>('Weights Quality'!AC27/'Weights Quality'!$DS$4)*100</f>
        <v>0</v>
      </c>
      <c r="AD27" s="16">
        <f>('Weights Quality'!AD27/'Weights Quality'!$DS$4)*100</f>
        <v>0</v>
      </c>
      <c r="AE27" s="16">
        <f>('Weights Quality'!AE27/'Weights Quality'!$DS$4)*100</f>
        <v>0</v>
      </c>
      <c r="AF27" s="16">
        <f>('Weights Quality'!AF27/'Weights Quality'!$DS$4)*100</f>
        <v>0</v>
      </c>
      <c r="AG27" s="16">
        <f>('Weights Quality'!AG27/'Weights Quality'!$DS$4)*100</f>
        <v>0</v>
      </c>
      <c r="AH27" s="16">
        <f>('Weights Quality'!AH27/'Weights Quality'!$DS$4)*100</f>
        <v>0</v>
      </c>
      <c r="AI27" s="16">
        <f>('Weights Quality'!AI27/'Weights Quality'!$DS$4)*100</f>
        <v>0</v>
      </c>
      <c r="AJ27" s="16">
        <f>('Weights Quality'!AJ27/'Weights Quality'!$DS$4)*100</f>
        <v>0</v>
      </c>
      <c r="AK27" s="16">
        <f>('Weights Quality'!AK27/'Weights Quality'!$DS$4)*100</f>
        <v>0</v>
      </c>
      <c r="AL27" s="16">
        <f>('Weights Quality'!AL27/'Weights Quality'!$DS$4)*100</f>
        <v>0</v>
      </c>
      <c r="AM27" s="16">
        <f>('Weights Quality'!AM27/'Weights Quality'!$DS$4)*100</f>
        <v>0</v>
      </c>
      <c r="AN27" s="16">
        <f>('Weights Quality'!AN27/'Weights Quality'!$DS$4)*100</f>
        <v>0</v>
      </c>
      <c r="AO27" s="16">
        <f>('Weights Quality'!AO27/'Weights Quality'!$DS$4)*100</f>
        <v>0</v>
      </c>
      <c r="AP27" s="16">
        <f>('Weights Quality'!AP27/'Weights Quality'!$DS$4)*100</f>
        <v>0</v>
      </c>
      <c r="AQ27" s="16">
        <f>('Weights Quality'!AQ27/'Weights Quality'!$DS$4)*100</f>
        <v>0</v>
      </c>
      <c r="AR27" s="16">
        <f>('Weights Quality'!AR27/'Weights Quality'!$DS$4)*100</f>
        <v>0</v>
      </c>
      <c r="AS27" s="16">
        <f>('Weights Quality'!AS27/'Weights Quality'!$DS$4)*100</f>
        <v>0</v>
      </c>
      <c r="AT27" s="16">
        <f>('Weights Quality'!AT27/'Weights Quality'!$DS$4)*100</f>
        <v>0</v>
      </c>
      <c r="AU27" s="16">
        <f>('Weights Quality'!AU27/'Weights Quality'!$DS$4)*100</f>
        <v>0</v>
      </c>
      <c r="AV27" s="16">
        <f>('Weights Quality'!AV27/'Weights Quality'!$DS$4)*100</f>
        <v>0</v>
      </c>
      <c r="AW27" s="16">
        <f>('Weights Quality'!AW27/'Weights Quality'!$DS$4)*100</f>
        <v>0</v>
      </c>
      <c r="AX27" s="16">
        <f>('Weights Quality'!AX27/'Weights Quality'!$DS$4)*100</f>
        <v>0</v>
      </c>
      <c r="AY27" s="16">
        <f>('Weights Quality'!AY27/'Weights Quality'!$DS$4)*100</f>
        <v>50</v>
      </c>
      <c r="AZ27" s="16">
        <f>('Weights Quality'!AZ27/'Weights Quality'!$DS$4)*100</f>
        <v>0</v>
      </c>
      <c r="BA27" s="16">
        <f>('Weights Quality'!BA27/'Weights Quality'!$DS$4)*100</f>
        <v>0</v>
      </c>
      <c r="BB27" s="16">
        <f>('Weights Quality'!BB27/'Weights Quality'!$DS$4)*100</f>
        <v>0</v>
      </c>
      <c r="BC27" s="16">
        <f>('Weights Quality'!BC27/'Weights Quality'!$DS$4)*100</f>
        <v>0</v>
      </c>
      <c r="BD27" s="16">
        <f>('Weights Quality'!BD27/'Weights Quality'!$DS$4)*100</f>
        <v>0</v>
      </c>
      <c r="BE27" s="16">
        <f>('Weights Quality'!BE27/'Weights Quality'!$DS$4)*100</f>
        <v>0</v>
      </c>
      <c r="BF27" s="16">
        <f>('Weights Quality'!BF27/'Weights Quality'!$DS$4)*100</f>
        <v>0</v>
      </c>
      <c r="BG27" s="16">
        <f>('Weights Quality'!BG27/'Weights Quality'!$DS$4)*100</f>
        <v>0</v>
      </c>
      <c r="BH27" s="16">
        <f>('Weights Quality'!BH27/'Weights Quality'!$DS$4)*100</f>
        <v>0</v>
      </c>
      <c r="BI27" s="16">
        <f>('Weights Quality'!BI27/'Weights Quality'!$DS$4)*100</f>
        <v>0</v>
      </c>
      <c r="BJ27" s="16">
        <f>('Weights Quality'!BJ27/'Weights Quality'!$DS$4)*100</f>
        <v>0</v>
      </c>
      <c r="BK27" s="16">
        <f>('Weights Quality'!BK27/'Weights Quality'!$DS$4)*100</f>
        <v>0</v>
      </c>
      <c r="BL27" s="16">
        <f>('Weights Quality'!BL27/'Weights Quality'!$DS$4)*100</f>
        <v>0</v>
      </c>
      <c r="BM27" s="16">
        <f>('Weights Quality'!BM27/'Weights Quality'!$DS$4)*100</f>
        <v>0</v>
      </c>
      <c r="BN27" s="16">
        <f>('Weights Quality'!BN27/'Weights Quality'!$DS$4)*100</f>
        <v>0</v>
      </c>
      <c r="BO27" s="16">
        <f>('Weights Quality'!BO27/'Weights Quality'!$DS$4)*100</f>
        <v>0</v>
      </c>
      <c r="BP27" s="16">
        <f>('Weights Quality'!BP27/'Weights Quality'!$DS$4)*100</f>
        <v>0</v>
      </c>
      <c r="BQ27" s="16">
        <f>('Weights Quality'!BQ27/'Weights Quality'!$DS$4)*100</f>
        <v>0</v>
      </c>
      <c r="BR27" s="16">
        <f>('Weights Quality'!BR27/'Weights Quality'!$DS$4)*100</f>
        <v>0</v>
      </c>
      <c r="BS27" s="16">
        <f>('Weights Quality'!BS27/'Weights Quality'!$DS$4)*100</f>
        <v>0</v>
      </c>
      <c r="BT27" s="16">
        <f>('Weights Quality'!BT27/'Weights Quality'!$DS$4)*100</f>
        <v>0</v>
      </c>
      <c r="BU27" s="16">
        <f>('Weights Quality'!BU27/'Weights Quality'!$DS$4)*100</f>
        <v>0</v>
      </c>
      <c r="BV27" s="16">
        <f>('Weights Quality'!BV27/'Weights Quality'!$DS$4)*100</f>
        <v>0</v>
      </c>
      <c r="BW27" s="16">
        <f>('Weights Quality'!BW27/'Weights Quality'!$DS$4)*100</f>
        <v>0</v>
      </c>
      <c r="BX27" s="16">
        <f>('Weights Quality'!BX27/'Weights Quality'!$DS$4)*100</f>
        <v>0</v>
      </c>
      <c r="BY27" s="16">
        <f>('Weights Quality'!BY27/'Weights Quality'!$DS$4)*100</f>
        <v>0</v>
      </c>
      <c r="BZ27" s="16">
        <f>('Weights Quality'!BZ27/'Weights Quality'!$DS$4)*100</f>
        <v>0</v>
      </c>
      <c r="CA27" s="16">
        <f>('Weights Quality'!CA27/'Weights Quality'!$DS$4)*100</f>
        <v>0</v>
      </c>
      <c r="CB27" s="16">
        <f>('Weights Quality'!CB27/'Weights Quality'!$DS$4)*100</f>
        <v>0</v>
      </c>
      <c r="CC27" s="16">
        <f>('Weights Quality'!CC27/'Weights Quality'!$DS$4)*100</f>
        <v>0</v>
      </c>
      <c r="CD27" s="16">
        <f>('Weights Quality'!CD27/'Weights Quality'!$DS$4)*100</f>
        <v>0</v>
      </c>
      <c r="CE27" s="16">
        <f>('Weights Quality'!CE27/'Weights Quality'!$DS$4)*100</f>
        <v>0</v>
      </c>
      <c r="CF27" s="16">
        <f>('Weights Quality'!CF27/'Weights Quality'!$DS$4)*100</f>
        <v>0</v>
      </c>
      <c r="CG27" s="16">
        <f>('Weights Quality'!CG27/'Weights Quality'!$DS$4)*100</f>
        <v>0</v>
      </c>
      <c r="CH27" s="16">
        <f>('Weights Quality'!CH27/'Weights Quality'!$DS$4)*100</f>
        <v>0</v>
      </c>
      <c r="CI27" s="16">
        <f>('Weights Quality'!CI27/'Weights Quality'!$DS$4)*100</f>
        <v>0</v>
      </c>
      <c r="CJ27" s="16">
        <f>('Weights Quality'!CJ27/'Weights Quality'!$DS$4)*100</f>
        <v>0</v>
      </c>
      <c r="CK27" s="16">
        <f>('Weights Quality'!CK27/'Weights Quality'!$DS$4)*100</f>
        <v>0</v>
      </c>
      <c r="CL27" s="16">
        <f>('Weights Quality'!CL27/'Weights Quality'!$DS$4)*100</f>
        <v>0</v>
      </c>
      <c r="CM27" s="16">
        <f>('Weights Quality'!CM27/'Weights Quality'!$DS$4)*100</f>
        <v>0</v>
      </c>
      <c r="CN27" s="16">
        <f>('Weights Quality'!CN27/'Weights Quality'!$DS$4)*100</f>
        <v>0</v>
      </c>
      <c r="CO27" s="16">
        <f>('Weights Quality'!CO27/'Weights Quality'!$DS$4)*100</f>
        <v>0</v>
      </c>
      <c r="CP27" s="16">
        <f>('Weights Quality'!CP27/'Weights Quality'!$DS$4)*100</f>
        <v>0</v>
      </c>
      <c r="CQ27" s="16">
        <f>('Weights Quality'!CQ27/'Weights Quality'!$DS$4)*100</f>
        <v>0</v>
      </c>
      <c r="CR27" s="16">
        <f>('Weights Quality'!CR27/'Weights Quality'!$DS$4)*100</f>
        <v>0</v>
      </c>
      <c r="CS27" s="16">
        <f>('Weights Quality'!CS27/'Weights Quality'!$DS$4)*100</f>
        <v>0</v>
      </c>
      <c r="CT27" s="16">
        <f>('Weights Quality'!CT27/'Weights Quality'!$DS$4)*100</f>
        <v>50</v>
      </c>
      <c r="CU27" s="16">
        <f>('Weights Quality'!CU27/'Weights Quality'!$DS$4)*100</f>
        <v>0</v>
      </c>
      <c r="CV27" s="16">
        <f>('Weights Quality'!CV27/'Weights Quality'!$DS$4)*100</f>
        <v>0</v>
      </c>
      <c r="CW27" s="16">
        <f>('Weights Quality'!CW27/'Weights Quality'!$DS$4)*100</f>
        <v>0</v>
      </c>
      <c r="CX27" s="16">
        <f>('Weights Quality'!CX27/'Weights Quality'!$DS$4)*100</f>
        <v>0</v>
      </c>
      <c r="CY27" s="16">
        <f>('Weights Quality'!CY27/'Weights Quality'!$DS$4)*100</f>
        <v>0</v>
      </c>
      <c r="CZ27" s="16">
        <f>('Weights Quality'!CZ27/'Weights Quality'!$DS$4)*100</f>
        <v>0</v>
      </c>
      <c r="DA27" s="16">
        <f>('Weights Quality'!DA27/'Weights Quality'!$DS$4)*100</f>
        <v>0</v>
      </c>
      <c r="DB27" s="16">
        <f>('Weights Quality'!DB27/'Weights Quality'!$DS$4)*100</f>
        <v>0</v>
      </c>
      <c r="DC27" s="16">
        <f>('Weights Quality'!DC27/'Weights Quality'!$DS$4)*100</f>
        <v>0</v>
      </c>
      <c r="DD27" s="16">
        <f>('Weights Quality'!DD27/'Weights Quality'!$DS$4)*100</f>
        <v>0</v>
      </c>
      <c r="DE27" s="16">
        <f>('Weights Quality'!DE27/'Weights Quality'!$DS$4)*100</f>
        <v>0</v>
      </c>
      <c r="DF27" s="16">
        <f>('Weights Quality'!DF27/'Weights Quality'!$DS$4)*100</f>
        <v>0</v>
      </c>
      <c r="DG27" s="16">
        <f>('Weights Quality'!DG27/'Weights Quality'!$DS$4)*100</f>
        <v>0</v>
      </c>
      <c r="DH27" s="16">
        <f>('Weights Quality'!DH27/'Weights Quality'!$DS$4)*100</f>
        <v>0</v>
      </c>
      <c r="DI27" s="16">
        <f>('Weights Quality'!DI27/'Weights Quality'!$DS$4)*100</f>
        <v>0</v>
      </c>
      <c r="DJ27" s="16">
        <f>('Weights Quality'!DJ27/'Weights Quality'!$DS$4)*100</f>
        <v>0</v>
      </c>
      <c r="DK27" s="16">
        <f>('Weights Quality'!DK27/'Weights Quality'!$DS$4)*100</f>
        <v>0</v>
      </c>
      <c r="DL27" s="16">
        <f>('Weights Quality'!DL27/'Weights Quality'!$DS$4)*100</f>
        <v>0</v>
      </c>
      <c r="DM27" s="16">
        <f>('Weights Quality'!DM27/'Weights Quality'!$DS$4)*100</f>
        <v>0</v>
      </c>
      <c r="DN27" s="16">
        <f>('Weights Quality'!DN27/'Weights Quality'!$DS$4)*100</f>
        <v>0</v>
      </c>
      <c r="DO27" s="16">
        <f>('Weights Quality'!DO27/'Weights Quality'!$DS$4)*100</f>
        <v>0</v>
      </c>
      <c r="DP27" s="16">
        <f>('Weights Quality'!DP27/'Weights Quality'!$DS$4)*100</f>
        <v>0</v>
      </c>
      <c r="DQ27" s="16">
        <f>('Weights Quality'!DQ27/'Weights Quality'!$DS$4)*100</f>
        <v>0</v>
      </c>
      <c r="DR27" s="16">
        <f>('Weights Quality'!DR27/'Weights Quality'!$DS$4)*100</f>
        <v>0</v>
      </c>
      <c r="DS27" s="16">
        <v>4</v>
      </c>
    </row>
    <row r="28" spans="1:123" x14ac:dyDescent="0.55000000000000004">
      <c r="A28" s="16" t="s">
        <v>31</v>
      </c>
      <c r="B28" s="16">
        <f>('Weights Quality'!B28/'Weights Quality'!$DS$4)*100</f>
        <v>0</v>
      </c>
      <c r="C28" s="16">
        <f>('Weights Quality'!C28/'Weights Quality'!$DS$4)*100</f>
        <v>0</v>
      </c>
      <c r="D28" s="16">
        <f>('Weights Quality'!D28/'Weights Quality'!$DS$4)*100</f>
        <v>0</v>
      </c>
      <c r="E28" s="16">
        <f>('Weights Quality'!E28/'Weights Quality'!$DS$4)*100</f>
        <v>0</v>
      </c>
      <c r="F28" s="16">
        <f>('Weights Quality'!F28/'Weights Quality'!$DS$4)*100</f>
        <v>0</v>
      </c>
      <c r="G28" s="16">
        <f>('Weights Quality'!G28/'Weights Quality'!$DS$4)*100</f>
        <v>0</v>
      </c>
      <c r="H28" s="16">
        <f>('Weights Quality'!H28/'Weights Quality'!$DS$4)*100</f>
        <v>0</v>
      </c>
      <c r="I28" s="16">
        <f>('Weights Quality'!I28/'Weights Quality'!$DS$4)*100</f>
        <v>0</v>
      </c>
      <c r="J28" s="16">
        <f>('Weights Quality'!J28/'Weights Quality'!$DS$4)*100</f>
        <v>0</v>
      </c>
      <c r="K28" s="16">
        <f>('Weights Quality'!K28/'Weights Quality'!$DS$4)*100</f>
        <v>0</v>
      </c>
      <c r="L28" s="16">
        <f>('Weights Quality'!L28/'Weights Quality'!$DS$4)*100</f>
        <v>0</v>
      </c>
      <c r="M28" s="16">
        <f>('Weights Quality'!M28/'Weights Quality'!$DS$4)*100</f>
        <v>0</v>
      </c>
      <c r="N28" s="16">
        <f>('Weights Quality'!N28/'Weights Quality'!$DS$4)*100</f>
        <v>0</v>
      </c>
      <c r="O28" s="16">
        <f>('Weights Quality'!O28/'Weights Quality'!$DS$4)*100</f>
        <v>0</v>
      </c>
      <c r="P28" s="16">
        <f>('Weights Quality'!P28/'Weights Quality'!$DS$4)*100</f>
        <v>0</v>
      </c>
      <c r="Q28" s="16">
        <f>('Weights Quality'!Q28/'Weights Quality'!$DS$4)*100</f>
        <v>0</v>
      </c>
      <c r="R28" s="16">
        <f>('Weights Quality'!R28/'Weights Quality'!$DS$4)*100</f>
        <v>0</v>
      </c>
      <c r="S28" s="16">
        <f>('Weights Quality'!S28/'Weights Quality'!$DS$4)*100</f>
        <v>0</v>
      </c>
      <c r="T28" s="16">
        <f>('Weights Quality'!T28/'Weights Quality'!$DS$4)*100</f>
        <v>0</v>
      </c>
      <c r="U28" s="16">
        <f>('Weights Quality'!U28/'Weights Quality'!$DS$4)*100</f>
        <v>0</v>
      </c>
      <c r="V28" s="16">
        <f>('Weights Quality'!V28/'Weights Quality'!$DS$4)*100</f>
        <v>0</v>
      </c>
      <c r="W28" s="16">
        <f>('Weights Quality'!W28/'Weights Quality'!$DS$4)*100</f>
        <v>0</v>
      </c>
      <c r="X28" s="16">
        <f>('Weights Quality'!X28/'Weights Quality'!$DS$4)*100</f>
        <v>0</v>
      </c>
      <c r="Y28" s="16">
        <f>('Weights Quality'!Y28/'Weights Quality'!$DS$4)*100</f>
        <v>0</v>
      </c>
      <c r="Z28" s="16">
        <f>('Weights Quality'!Z28/'Weights Quality'!$DS$4)*100</f>
        <v>0</v>
      </c>
      <c r="AA28" s="16">
        <f>('Weights Quality'!AA28/'Weights Quality'!$DS$4)*100</f>
        <v>0</v>
      </c>
      <c r="AB28" s="16">
        <f>('Weights Quality'!AB28/'Weights Quality'!$DS$4)*100</f>
        <v>0</v>
      </c>
      <c r="AC28" s="16">
        <f>('Weights Quality'!AC28/'Weights Quality'!$DS$4)*100</f>
        <v>0</v>
      </c>
      <c r="AD28" s="16">
        <f>('Weights Quality'!AD28/'Weights Quality'!$DS$4)*100</f>
        <v>0</v>
      </c>
      <c r="AE28" s="16">
        <f>('Weights Quality'!AE28/'Weights Quality'!$DS$4)*100</f>
        <v>50</v>
      </c>
      <c r="AF28" s="16">
        <f>('Weights Quality'!AF28/'Weights Quality'!$DS$4)*100</f>
        <v>0</v>
      </c>
      <c r="AG28" s="16">
        <f>('Weights Quality'!AG28/'Weights Quality'!$DS$4)*100</f>
        <v>0</v>
      </c>
      <c r="AH28" s="16">
        <f>('Weights Quality'!AH28/'Weights Quality'!$DS$4)*100</f>
        <v>0</v>
      </c>
      <c r="AI28" s="16">
        <f>('Weights Quality'!AI28/'Weights Quality'!$DS$4)*100</f>
        <v>0</v>
      </c>
      <c r="AJ28" s="16">
        <f>('Weights Quality'!AJ28/'Weights Quality'!$DS$4)*100</f>
        <v>0</v>
      </c>
      <c r="AK28" s="16">
        <f>('Weights Quality'!AK28/'Weights Quality'!$DS$4)*100</f>
        <v>0</v>
      </c>
      <c r="AL28" s="16">
        <f>('Weights Quality'!AL28/'Weights Quality'!$DS$4)*100</f>
        <v>0</v>
      </c>
      <c r="AM28" s="16">
        <f>('Weights Quality'!AM28/'Weights Quality'!$DS$4)*100</f>
        <v>0</v>
      </c>
      <c r="AN28" s="16">
        <f>('Weights Quality'!AN28/'Weights Quality'!$DS$4)*100</f>
        <v>50</v>
      </c>
      <c r="AO28" s="16">
        <f>('Weights Quality'!AO28/'Weights Quality'!$DS$4)*100</f>
        <v>0</v>
      </c>
      <c r="AP28" s="16">
        <f>('Weights Quality'!AP28/'Weights Quality'!$DS$4)*100</f>
        <v>0</v>
      </c>
      <c r="AQ28" s="16">
        <f>('Weights Quality'!AQ28/'Weights Quality'!$DS$4)*100</f>
        <v>0</v>
      </c>
      <c r="AR28" s="16">
        <f>('Weights Quality'!AR28/'Weights Quality'!$DS$4)*100</f>
        <v>0</v>
      </c>
      <c r="AS28" s="16">
        <f>('Weights Quality'!AS28/'Weights Quality'!$DS$4)*100</f>
        <v>0</v>
      </c>
      <c r="AT28" s="16">
        <f>('Weights Quality'!AT28/'Weights Quality'!$DS$4)*100</f>
        <v>0</v>
      </c>
      <c r="AU28" s="16">
        <f>('Weights Quality'!AU28/'Weights Quality'!$DS$4)*100</f>
        <v>0</v>
      </c>
      <c r="AV28" s="16">
        <f>('Weights Quality'!AV28/'Weights Quality'!$DS$4)*100</f>
        <v>0</v>
      </c>
      <c r="AW28" s="16">
        <f>('Weights Quality'!AW28/'Weights Quality'!$DS$4)*100</f>
        <v>0</v>
      </c>
      <c r="AX28" s="16">
        <f>('Weights Quality'!AX28/'Weights Quality'!$DS$4)*100</f>
        <v>0</v>
      </c>
      <c r="AY28" s="16">
        <f>('Weights Quality'!AY28/'Weights Quality'!$DS$4)*100</f>
        <v>50</v>
      </c>
      <c r="AZ28" s="16">
        <f>('Weights Quality'!AZ28/'Weights Quality'!$DS$4)*100</f>
        <v>0</v>
      </c>
      <c r="BA28" s="16">
        <f>('Weights Quality'!BA28/'Weights Quality'!$DS$4)*100</f>
        <v>0</v>
      </c>
      <c r="BB28" s="16">
        <f>('Weights Quality'!BB28/'Weights Quality'!$DS$4)*100</f>
        <v>0</v>
      </c>
      <c r="BC28" s="16">
        <f>('Weights Quality'!BC28/'Weights Quality'!$DS$4)*100</f>
        <v>0</v>
      </c>
      <c r="BD28" s="16">
        <f>('Weights Quality'!BD28/'Weights Quality'!$DS$4)*100</f>
        <v>0</v>
      </c>
      <c r="BE28" s="16">
        <f>('Weights Quality'!BE28/'Weights Quality'!$DS$4)*100</f>
        <v>0</v>
      </c>
      <c r="BF28" s="16">
        <f>('Weights Quality'!BF28/'Weights Quality'!$DS$4)*100</f>
        <v>0</v>
      </c>
      <c r="BG28" s="16">
        <f>('Weights Quality'!BG28/'Weights Quality'!$DS$4)*100</f>
        <v>0</v>
      </c>
      <c r="BH28" s="16">
        <f>('Weights Quality'!BH28/'Weights Quality'!$DS$4)*100</f>
        <v>0</v>
      </c>
      <c r="BI28" s="16">
        <f>('Weights Quality'!BI28/'Weights Quality'!$DS$4)*100</f>
        <v>0</v>
      </c>
      <c r="BJ28" s="16">
        <f>('Weights Quality'!BJ28/'Weights Quality'!$DS$4)*100</f>
        <v>50</v>
      </c>
      <c r="BK28" s="16">
        <f>('Weights Quality'!BK28/'Weights Quality'!$DS$4)*100</f>
        <v>0</v>
      </c>
      <c r="BL28" s="16">
        <f>('Weights Quality'!BL28/'Weights Quality'!$DS$4)*100</f>
        <v>0</v>
      </c>
      <c r="BM28" s="16">
        <f>('Weights Quality'!BM28/'Weights Quality'!$DS$4)*100</f>
        <v>0</v>
      </c>
      <c r="BN28" s="16">
        <f>('Weights Quality'!BN28/'Weights Quality'!$DS$4)*100</f>
        <v>0</v>
      </c>
      <c r="BO28" s="16">
        <f>('Weights Quality'!BO28/'Weights Quality'!$DS$4)*100</f>
        <v>0</v>
      </c>
      <c r="BP28" s="16">
        <f>('Weights Quality'!BP28/'Weights Quality'!$DS$4)*100</f>
        <v>0</v>
      </c>
      <c r="BQ28" s="16">
        <f>('Weights Quality'!BQ28/'Weights Quality'!$DS$4)*100</f>
        <v>0</v>
      </c>
      <c r="BR28" s="16">
        <f>('Weights Quality'!BR28/'Weights Quality'!$DS$4)*100</f>
        <v>0</v>
      </c>
      <c r="BS28" s="16">
        <f>('Weights Quality'!BS28/'Weights Quality'!$DS$4)*100</f>
        <v>0</v>
      </c>
      <c r="BT28" s="16">
        <f>('Weights Quality'!BT28/'Weights Quality'!$DS$4)*100</f>
        <v>0</v>
      </c>
      <c r="BU28" s="16">
        <f>('Weights Quality'!BU28/'Weights Quality'!$DS$4)*100</f>
        <v>0</v>
      </c>
      <c r="BV28" s="16">
        <f>('Weights Quality'!BV28/'Weights Quality'!$DS$4)*100</f>
        <v>0</v>
      </c>
      <c r="BW28" s="16">
        <f>('Weights Quality'!BW28/'Weights Quality'!$DS$4)*100</f>
        <v>0</v>
      </c>
      <c r="BX28" s="16">
        <f>('Weights Quality'!BX28/'Weights Quality'!$DS$4)*100</f>
        <v>0</v>
      </c>
      <c r="BY28" s="16">
        <f>('Weights Quality'!BY28/'Weights Quality'!$DS$4)*100</f>
        <v>0</v>
      </c>
      <c r="BZ28" s="16">
        <f>('Weights Quality'!BZ28/'Weights Quality'!$DS$4)*100</f>
        <v>0</v>
      </c>
      <c r="CA28" s="16">
        <f>('Weights Quality'!CA28/'Weights Quality'!$DS$4)*100</f>
        <v>0</v>
      </c>
      <c r="CB28" s="16">
        <f>('Weights Quality'!CB28/'Weights Quality'!$DS$4)*100</f>
        <v>0</v>
      </c>
      <c r="CC28" s="16">
        <f>('Weights Quality'!CC28/'Weights Quality'!$DS$4)*100</f>
        <v>0</v>
      </c>
      <c r="CD28" s="16">
        <f>('Weights Quality'!CD28/'Weights Quality'!$DS$4)*100</f>
        <v>0</v>
      </c>
      <c r="CE28" s="16">
        <f>('Weights Quality'!CE28/'Weights Quality'!$DS$4)*100</f>
        <v>0</v>
      </c>
      <c r="CF28" s="16">
        <f>('Weights Quality'!CF28/'Weights Quality'!$DS$4)*100</f>
        <v>0</v>
      </c>
      <c r="CG28" s="16">
        <f>('Weights Quality'!CG28/'Weights Quality'!$DS$4)*100</f>
        <v>0</v>
      </c>
      <c r="CH28" s="16">
        <f>('Weights Quality'!CH28/'Weights Quality'!$DS$4)*100</f>
        <v>0</v>
      </c>
      <c r="CI28" s="16">
        <f>('Weights Quality'!CI28/'Weights Quality'!$DS$4)*100</f>
        <v>0</v>
      </c>
      <c r="CJ28" s="16">
        <f>('Weights Quality'!CJ28/'Weights Quality'!$DS$4)*100</f>
        <v>0</v>
      </c>
      <c r="CK28" s="16">
        <f>('Weights Quality'!CK28/'Weights Quality'!$DS$4)*100</f>
        <v>0</v>
      </c>
      <c r="CL28" s="16">
        <f>('Weights Quality'!CL28/'Weights Quality'!$DS$4)*100</f>
        <v>0</v>
      </c>
      <c r="CM28" s="16">
        <f>('Weights Quality'!CM28/'Weights Quality'!$DS$4)*100</f>
        <v>0</v>
      </c>
      <c r="CN28" s="16">
        <f>('Weights Quality'!CN28/'Weights Quality'!$DS$4)*100</f>
        <v>0</v>
      </c>
      <c r="CO28" s="16">
        <f>('Weights Quality'!CO28/'Weights Quality'!$DS$4)*100</f>
        <v>0</v>
      </c>
      <c r="CP28" s="16">
        <f>('Weights Quality'!CP28/'Weights Quality'!$DS$4)*100</f>
        <v>0</v>
      </c>
      <c r="CQ28" s="16">
        <f>('Weights Quality'!CQ28/'Weights Quality'!$DS$4)*100</f>
        <v>0</v>
      </c>
      <c r="CR28" s="16">
        <f>('Weights Quality'!CR28/'Weights Quality'!$DS$4)*100</f>
        <v>0</v>
      </c>
      <c r="CS28" s="16">
        <f>('Weights Quality'!CS28/'Weights Quality'!$DS$4)*100</f>
        <v>0</v>
      </c>
      <c r="CT28" s="16">
        <f>('Weights Quality'!CT28/'Weights Quality'!$DS$4)*100</f>
        <v>0</v>
      </c>
      <c r="CU28" s="16">
        <f>('Weights Quality'!CU28/'Weights Quality'!$DS$4)*100</f>
        <v>0</v>
      </c>
      <c r="CV28" s="16">
        <f>('Weights Quality'!CV28/'Weights Quality'!$DS$4)*100</f>
        <v>0</v>
      </c>
      <c r="CW28" s="16">
        <f>('Weights Quality'!CW28/'Weights Quality'!$DS$4)*100</f>
        <v>0</v>
      </c>
      <c r="CX28" s="16">
        <f>('Weights Quality'!CX28/'Weights Quality'!$DS$4)*100</f>
        <v>0</v>
      </c>
      <c r="CY28" s="16">
        <f>('Weights Quality'!CY28/'Weights Quality'!$DS$4)*100</f>
        <v>0</v>
      </c>
      <c r="CZ28" s="16">
        <f>('Weights Quality'!CZ28/'Weights Quality'!$DS$4)*100</f>
        <v>0</v>
      </c>
      <c r="DA28" s="16">
        <f>('Weights Quality'!DA28/'Weights Quality'!$DS$4)*100</f>
        <v>0</v>
      </c>
      <c r="DB28" s="16">
        <f>('Weights Quality'!DB28/'Weights Quality'!$DS$4)*100</f>
        <v>50</v>
      </c>
      <c r="DC28" s="16">
        <f>('Weights Quality'!DC28/'Weights Quality'!$DS$4)*100</f>
        <v>0</v>
      </c>
      <c r="DD28" s="16">
        <f>('Weights Quality'!DD28/'Weights Quality'!$DS$4)*100</f>
        <v>0</v>
      </c>
      <c r="DE28" s="16">
        <f>('Weights Quality'!DE28/'Weights Quality'!$DS$4)*100</f>
        <v>0</v>
      </c>
      <c r="DF28" s="16">
        <f>('Weights Quality'!DF28/'Weights Quality'!$DS$4)*100</f>
        <v>0</v>
      </c>
      <c r="DG28" s="16">
        <f>('Weights Quality'!DG28/'Weights Quality'!$DS$4)*100</f>
        <v>0</v>
      </c>
      <c r="DH28" s="16">
        <f>('Weights Quality'!DH28/'Weights Quality'!$DS$4)*100</f>
        <v>0</v>
      </c>
      <c r="DI28" s="16">
        <f>('Weights Quality'!DI28/'Weights Quality'!$DS$4)*100</f>
        <v>0</v>
      </c>
      <c r="DJ28" s="16">
        <f>('Weights Quality'!DJ28/'Weights Quality'!$DS$4)*100</f>
        <v>0</v>
      </c>
      <c r="DK28" s="16">
        <f>('Weights Quality'!DK28/'Weights Quality'!$DS$4)*100</f>
        <v>0</v>
      </c>
      <c r="DL28" s="16">
        <f>('Weights Quality'!DL28/'Weights Quality'!$DS$4)*100</f>
        <v>0</v>
      </c>
      <c r="DM28" s="16">
        <f>('Weights Quality'!DM28/'Weights Quality'!$DS$4)*100</f>
        <v>50</v>
      </c>
      <c r="DN28" s="16">
        <f>('Weights Quality'!DN28/'Weights Quality'!$DS$4)*100</f>
        <v>0</v>
      </c>
      <c r="DO28" s="16">
        <f>('Weights Quality'!DO28/'Weights Quality'!$DS$4)*100</f>
        <v>0</v>
      </c>
      <c r="DP28" s="16">
        <f>('Weights Quality'!DP28/'Weights Quality'!$DS$4)*100</f>
        <v>0</v>
      </c>
      <c r="DQ28" s="16">
        <f>('Weights Quality'!DQ28/'Weights Quality'!$DS$4)*100</f>
        <v>0</v>
      </c>
      <c r="DR28" s="16">
        <f>('Weights Quality'!DR28/'Weights Quality'!$DS$4)*100</f>
        <v>0</v>
      </c>
      <c r="DS28" s="16">
        <v>6</v>
      </c>
    </row>
    <row r="29" spans="1:123" x14ac:dyDescent="0.55000000000000004">
      <c r="A29" s="16" t="s">
        <v>32</v>
      </c>
      <c r="B29" s="16">
        <f>('Weights Quality'!B29/'Weights Quality'!$DS$4)*100</f>
        <v>0</v>
      </c>
      <c r="C29" s="16">
        <f>('Weights Quality'!C29/'Weights Quality'!$DS$4)*100</f>
        <v>0</v>
      </c>
      <c r="D29" s="16">
        <f>('Weights Quality'!D29/'Weights Quality'!$DS$4)*100</f>
        <v>0</v>
      </c>
      <c r="E29" s="16">
        <f>('Weights Quality'!E29/'Weights Quality'!$DS$4)*100</f>
        <v>0</v>
      </c>
      <c r="F29" s="16">
        <f>('Weights Quality'!F29/'Weights Quality'!$DS$4)*100</f>
        <v>0</v>
      </c>
      <c r="G29" s="16">
        <f>('Weights Quality'!G29/'Weights Quality'!$DS$4)*100</f>
        <v>0</v>
      </c>
      <c r="H29" s="16">
        <f>('Weights Quality'!H29/'Weights Quality'!$DS$4)*100</f>
        <v>0</v>
      </c>
      <c r="I29" s="16">
        <f>('Weights Quality'!I29/'Weights Quality'!$DS$4)*100</f>
        <v>0</v>
      </c>
      <c r="J29" s="16">
        <f>('Weights Quality'!J29/'Weights Quality'!$DS$4)*100</f>
        <v>0</v>
      </c>
      <c r="K29" s="16">
        <f>('Weights Quality'!K29/'Weights Quality'!$DS$4)*100</f>
        <v>0</v>
      </c>
      <c r="L29" s="16">
        <f>('Weights Quality'!L29/'Weights Quality'!$DS$4)*100</f>
        <v>0</v>
      </c>
      <c r="M29" s="16">
        <f>('Weights Quality'!M29/'Weights Quality'!$DS$4)*100</f>
        <v>0</v>
      </c>
      <c r="N29" s="16">
        <f>('Weights Quality'!N29/'Weights Quality'!$DS$4)*100</f>
        <v>0</v>
      </c>
      <c r="O29" s="16">
        <f>('Weights Quality'!O29/'Weights Quality'!$DS$4)*100</f>
        <v>0</v>
      </c>
      <c r="P29" s="16">
        <f>('Weights Quality'!P29/'Weights Quality'!$DS$4)*100</f>
        <v>0</v>
      </c>
      <c r="Q29" s="16">
        <f>('Weights Quality'!Q29/'Weights Quality'!$DS$4)*100</f>
        <v>50</v>
      </c>
      <c r="R29" s="16">
        <f>('Weights Quality'!R29/'Weights Quality'!$DS$4)*100</f>
        <v>0</v>
      </c>
      <c r="S29" s="16">
        <f>('Weights Quality'!S29/'Weights Quality'!$DS$4)*100</f>
        <v>0</v>
      </c>
      <c r="T29" s="16">
        <f>('Weights Quality'!T29/'Weights Quality'!$DS$4)*100</f>
        <v>0</v>
      </c>
      <c r="U29" s="16">
        <f>('Weights Quality'!U29/'Weights Quality'!$DS$4)*100</f>
        <v>0</v>
      </c>
      <c r="V29" s="16">
        <f>('Weights Quality'!V29/'Weights Quality'!$DS$4)*100</f>
        <v>0</v>
      </c>
      <c r="W29" s="16">
        <f>('Weights Quality'!W29/'Weights Quality'!$DS$4)*100</f>
        <v>0</v>
      </c>
      <c r="X29" s="16">
        <f>('Weights Quality'!X29/'Weights Quality'!$DS$4)*100</f>
        <v>0</v>
      </c>
      <c r="Y29" s="16">
        <f>('Weights Quality'!Y29/'Weights Quality'!$DS$4)*100</f>
        <v>0</v>
      </c>
      <c r="Z29" s="16">
        <f>('Weights Quality'!Z29/'Weights Quality'!$DS$4)*100</f>
        <v>0</v>
      </c>
      <c r="AA29" s="16">
        <f>('Weights Quality'!AA29/'Weights Quality'!$DS$4)*100</f>
        <v>0</v>
      </c>
      <c r="AB29" s="16">
        <f>('Weights Quality'!AB29/'Weights Quality'!$DS$4)*100</f>
        <v>0</v>
      </c>
      <c r="AC29" s="16">
        <f>('Weights Quality'!AC29/'Weights Quality'!$DS$4)*100</f>
        <v>0</v>
      </c>
      <c r="AD29" s="16">
        <f>('Weights Quality'!AD29/'Weights Quality'!$DS$4)*100</f>
        <v>0</v>
      </c>
      <c r="AE29" s="16">
        <f>('Weights Quality'!AE29/'Weights Quality'!$DS$4)*100</f>
        <v>0</v>
      </c>
      <c r="AF29" s="16">
        <f>('Weights Quality'!AF29/'Weights Quality'!$DS$4)*100</f>
        <v>0</v>
      </c>
      <c r="AG29" s="16">
        <f>('Weights Quality'!AG29/'Weights Quality'!$DS$4)*100</f>
        <v>0</v>
      </c>
      <c r="AH29" s="16">
        <f>('Weights Quality'!AH29/'Weights Quality'!$DS$4)*100</f>
        <v>0</v>
      </c>
      <c r="AI29" s="16">
        <f>('Weights Quality'!AI29/'Weights Quality'!$DS$4)*100</f>
        <v>0</v>
      </c>
      <c r="AJ29" s="16">
        <f>('Weights Quality'!AJ29/'Weights Quality'!$DS$4)*100</f>
        <v>0</v>
      </c>
      <c r="AK29" s="16">
        <f>('Weights Quality'!AK29/'Weights Quality'!$DS$4)*100</f>
        <v>0</v>
      </c>
      <c r="AL29" s="16">
        <f>('Weights Quality'!AL29/'Weights Quality'!$DS$4)*100</f>
        <v>0</v>
      </c>
      <c r="AM29" s="16">
        <f>('Weights Quality'!AM29/'Weights Quality'!$DS$4)*100</f>
        <v>0</v>
      </c>
      <c r="AN29" s="16">
        <f>('Weights Quality'!AN29/'Weights Quality'!$DS$4)*100</f>
        <v>0</v>
      </c>
      <c r="AO29" s="16">
        <f>('Weights Quality'!AO29/'Weights Quality'!$DS$4)*100</f>
        <v>0</v>
      </c>
      <c r="AP29" s="16">
        <f>('Weights Quality'!AP29/'Weights Quality'!$DS$4)*100</f>
        <v>0</v>
      </c>
      <c r="AQ29" s="16">
        <f>('Weights Quality'!AQ29/'Weights Quality'!$DS$4)*100</f>
        <v>0</v>
      </c>
      <c r="AR29" s="16">
        <f>('Weights Quality'!AR29/'Weights Quality'!$DS$4)*100</f>
        <v>0</v>
      </c>
      <c r="AS29" s="16">
        <f>('Weights Quality'!AS29/'Weights Quality'!$DS$4)*100</f>
        <v>0</v>
      </c>
      <c r="AT29" s="16">
        <f>('Weights Quality'!AT29/'Weights Quality'!$DS$4)*100</f>
        <v>0</v>
      </c>
      <c r="AU29" s="16">
        <f>('Weights Quality'!AU29/'Weights Quality'!$DS$4)*100</f>
        <v>0</v>
      </c>
      <c r="AV29" s="16">
        <f>('Weights Quality'!AV29/'Weights Quality'!$DS$4)*100</f>
        <v>0</v>
      </c>
      <c r="AW29" s="16">
        <f>('Weights Quality'!AW29/'Weights Quality'!$DS$4)*100</f>
        <v>0</v>
      </c>
      <c r="AX29" s="16">
        <f>('Weights Quality'!AX29/'Weights Quality'!$DS$4)*100</f>
        <v>0</v>
      </c>
      <c r="AY29" s="16">
        <f>('Weights Quality'!AY29/'Weights Quality'!$DS$4)*100</f>
        <v>0</v>
      </c>
      <c r="AZ29" s="16">
        <f>('Weights Quality'!AZ29/'Weights Quality'!$DS$4)*100</f>
        <v>0</v>
      </c>
      <c r="BA29" s="16">
        <f>('Weights Quality'!BA29/'Weights Quality'!$DS$4)*100</f>
        <v>0</v>
      </c>
      <c r="BB29" s="16">
        <f>('Weights Quality'!BB29/'Weights Quality'!$DS$4)*100</f>
        <v>0</v>
      </c>
      <c r="BC29" s="16">
        <f>('Weights Quality'!BC29/'Weights Quality'!$DS$4)*100</f>
        <v>0</v>
      </c>
      <c r="BD29" s="16">
        <f>('Weights Quality'!BD29/'Weights Quality'!$DS$4)*100</f>
        <v>0</v>
      </c>
      <c r="BE29" s="16">
        <f>('Weights Quality'!BE29/'Weights Quality'!$DS$4)*100</f>
        <v>0</v>
      </c>
      <c r="BF29" s="16">
        <f>('Weights Quality'!BF29/'Weights Quality'!$DS$4)*100</f>
        <v>0</v>
      </c>
      <c r="BG29" s="16">
        <f>('Weights Quality'!BG29/'Weights Quality'!$DS$4)*100</f>
        <v>0</v>
      </c>
      <c r="BH29" s="16">
        <f>('Weights Quality'!BH29/'Weights Quality'!$DS$4)*100</f>
        <v>0</v>
      </c>
      <c r="BI29" s="16">
        <f>('Weights Quality'!BI29/'Weights Quality'!$DS$4)*100</f>
        <v>0</v>
      </c>
      <c r="BJ29" s="16">
        <f>('Weights Quality'!BJ29/'Weights Quality'!$DS$4)*100</f>
        <v>0</v>
      </c>
      <c r="BK29" s="16">
        <f>('Weights Quality'!BK29/'Weights Quality'!$DS$4)*100</f>
        <v>0</v>
      </c>
      <c r="BL29" s="16">
        <f>('Weights Quality'!BL29/'Weights Quality'!$DS$4)*100</f>
        <v>0</v>
      </c>
      <c r="BM29" s="16">
        <f>('Weights Quality'!BM29/'Weights Quality'!$DS$4)*100</f>
        <v>0</v>
      </c>
      <c r="BN29" s="16">
        <f>('Weights Quality'!BN29/'Weights Quality'!$DS$4)*100</f>
        <v>0</v>
      </c>
      <c r="BO29" s="16">
        <f>('Weights Quality'!BO29/'Weights Quality'!$DS$4)*100</f>
        <v>0</v>
      </c>
      <c r="BP29" s="16">
        <f>('Weights Quality'!BP29/'Weights Quality'!$DS$4)*100</f>
        <v>0</v>
      </c>
      <c r="BQ29" s="16">
        <f>('Weights Quality'!BQ29/'Weights Quality'!$DS$4)*100</f>
        <v>50</v>
      </c>
      <c r="BR29" s="16">
        <f>('Weights Quality'!BR29/'Weights Quality'!$DS$4)*100</f>
        <v>0</v>
      </c>
      <c r="BS29" s="16">
        <f>('Weights Quality'!BS29/'Weights Quality'!$DS$4)*100</f>
        <v>0</v>
      </c>
      <c r="BT29" s="16">
        <f>('Weights Quality'!BT29/'Weights Quality'!$DS$4)*100</f>
        <v>0</v>
      </c>
      <c r="BU29" s="16">
        <f>('Weights Quality'!BU29/'Weights Quality'!$DS$4)*100</f>
        <v>0</v>
      </c>
      <c r="BV29" s="16">
        <f>('Weights Quality'!BV29/'Weights Quality'!$DS$4)*100</f>
        <v>0</v>
      </c>
      <c r="BW29" s="16">
        <f>('Weights Quality'!BW29/'Weights Quality'!$DS$4)*100</f>
        <v>0</v>
      </c>
      <c r="BX29" s="16">
        <f>('Weights Quality'!BX29/'Weights Quality'!$DS$4)*100</f>
        <v>0</v>
      </c>
      <c r="BY29" s="16">
        <f>('Weights Quality'!BY29/'Weights Quality'!$DS$4)*100</f>
        <v>0</v>
      </c>
      <c r="BZ29" s="16">
        <f>('Weights Quality'!BZ29/'Weights Quality'!$DS$4)*100</f>
        <v>0</v>
      </c>
      <c r="CA29" s="16">
        <f>('Weights Quality'!CA29/'Weights Quality'!$DS$4)*100</f>
        <v>0</v>
      </c>
      <c r="CB29" s="16">
        <f>('Weights Quality'!CB29/'Weights Quality'!$DS$4)*100</f>
        <v>0</v>
      </c>
      <c r="CC29" s="16">
        <f>('Weights Quality'!CC29/'Weights Quality'!$DS$4)*100</f>
        <v>0</v>
      </c>
      <c r="CD29" s="16">
        <f>('Weights Quality'!CD29/'Weights Quality'!$DS$4)*100</f>
        <v>50</v>
      </c>
      <c r="CE29" s="16">
        <f>('Weights Quality'!CE29/'Weights Quality'!$DS$4)*100</f>
        <v>0</v>
      </c>
      <c r="CF29" s="16">
        <f>('Weights Quality'!CF29/'Weights Quality'!$DS$4)*100</f>
        <v>0</v>
      </c>
      <c r="CG29" s="16">
        <f>('Weights Quality'!CG29/'Weights Quality'!$DS$4)*100</f>
        <v>0</v>
      </c>
      <c r="CH29" s="16">
        <f>('Weights Quality'!CH29/'Weights Quality'!$DS$4)*100</f>
        <v>0</v>
      </c>
      <c r="CI29" s="16">
        <f>('Weights Quality'!CI29/'Weights Quality'!$DS$4)*100</f>
        <v>0</v>
      </c>
      <c r="CJ29" s="16">
        <f>('Weights Quality'!CJ29/'Weights Quality'!$DS$4)*100</f>
        <v>0</v>
      </c>
      <c r="CK29" s="16">
        <f>('Weights Quality'!CK29/'Weights Quality'!$DS$4)*100</f>
        <v>0</v>
      </c>
      <c r="CL29" s="16">
        <f>('Weights Quality'!CL29/'Weights Quality'!$DS$4)*100</f>
        <v>0</v>
      </c>
      <c r="CM29" s="16">
        <f>('Weights Quality'!CM29/'Weights Quality'!$DS$4)*100</f>
        <v>0</v>
      </c>
      <c r="CN29" s="16">
        <f>('Weights Quality'!CN29/'Weights Quality'!$DS$4)*100</f>
        <v>0</v>
      </c>
      <c r="CO29" s="16">
        <f>('Weights Quality'!CO29/'Weights Quality'!$DS$4)*100</f>
        <v>0</v>
      </c>
      <c r="CP29" s="16">
        <f>('Weights Quality'!CP29/'Weights Quality'!$DS$4)*100</f>
        <v>0</v>
      </c>
      <c r="CQ29" s="16">
        <f>('Weights Quality'!CQ29/'Weights Quality'!$DS$4)*100</f>
        <v>0</v>
      </c>
      <c r="CR29" s="16">
        <f>('Weights Quality'!CR29/'Weights Quality'!$DS$4)*100</f>
        <v>0</v>
      </c>
      <c r="CS29" s="16">
        <f>('Weights Quality'!CS29/'Weights Quality'!$DS$4)*100</f>
        <v>0</v>
      </c>
      <c r="CT29" s="16">
        <f>('Weights Quality'!CT29/'Weights Quality'!$DS$4)*100</f>
        <v>0</v>
      </c>
      <c r="CU29" s="16">
        <f>('Weights Quality'!CU29/'Weights Quality'!$DS$4)*100</f>
        <v>0</v>
      </c>
      <c r="CV29" s="16">
        <f>('Weights Quality'!CV29/'Weights Quality'!$DS$4)*100</f>
        <v>0</v>
      </c>
      <c r="CW29" s="16">
        <f>('Weights Quality'!CW29/'Weights Quality'!$DS$4)*100</f>
        <v>0</v>
      </c>
      <c r="CX29" s="16">
        <f>('Weights Quality'!CX29/'Weights Quality'!$DS$4)*100</f>
        <v>0</v>
      </c>
      <c r="CY29" s="16">
        <f>('Weights Quality'!CY29/'Weights Quality'!$DS$4)*100</f>
        <v>0</v>
      </c>
      <c r="CZ29" s="16">
        <f>('Weights Quality'!CZ29/'Weights Quality'!$DS$4)*100</f>
        <v>0</v>
      </c>
      <c r="DA29" s="16">
        <f>('Weights Quality'!DA29/'Weights Quality'!$DS$4)*100</f>
        <v>0</v>
      </c>
      <c r="DB29" s="16">
        <f>('Weights Quality'!DB29/'Weights Quality'!$DS$4)*100</f>
        <v>0</v>
      </c>
      <c r="DC29" s="16">
        <f>('Weights Quality'!DC29/'Weights Quality'!$DS$4)*100</f>
        <v>0</v>
      </c>
      <c r="DD29" s="16">
        <f>('Weights Quality'!DD29/'Weights Quality'!$DS$4)*100</f>
        <v>0</v>
      </c>
      <c r="DE29" s="16">
        <f>('Weights Quality'!DE29/'Weights Quality'!$DS$4)*100</f>
        <v>0</v>
      </c>
      <c r="DF29" s="16">
        <f>('Weights Quality'!DF29/'Weights Quality'!$DS$4)*100</f>
        <v>0</v>
      </c>
      <c r="DG29" s="16">
        <f>('Weights Quality'!DG29/'Weights Quality'!$DS$4)*100</f>
        <v>0</v>
      </c>
      <c r="DH29" s="16">
        <f>('Weights Quality'!DH29/'Weights Quality'!$DS$4)*100</f>
        <v>0</v>
      </c>
      <c r="DI29" s="16">
        <f>('Weights Quality'!DI29/'Weights Quality'!$DS$4)*100</f>
        <v>0</v>
      </c>
      <c r="DJ29" s="16">
        <f>('Weights Quality'!DJ29/'Weights Quality'!$DS$4)*100</f>
        <v>0</v>
      </c>
      <c r="DK29" s="16">
        <f>('Weights Quality'!DK29/'Weights Quality'!$DS$4)*100</f>
        <v>0</v>
      </c>
      <c r="DL29" s="16">
        <f>('Weights Quality'!DL29/'Weights Quality'!$DS$4)*100</f>
        <v>0</v>
      </c>
      <c r="DM29" s="16">
        <f>('Weights Quality'!DM29/'Weights Quality'!$DS$4)*100</f>
        <v>0</v>
      </c>
      <c r="DN29" s="16">
        <f>('Weights Quality'!DN29/'Weights Quality'!$DS$4)*100</f>
        <v>0</v>
      </c>
      <c r="DO29" s="16">
        <f>('Weights Quality'!DO29/'Weights Quality'!$DS$4)*100</f>
        <v>0</v>
      </c>
      <c r="DP29" s="16">
        <f>('Weights Quality'!DP29/'Weights Quality'!$DS$4)*100</f>
        <v>0</v>
      </c>
      <c r="DQ29" s="16">
        <f>('Weights Quality'!DQ29/'Weights Quality'!$DS$4)*100</f>
        <v>0</v>
      </c>
      <c r="DR29" s="16">
        <f>('Weights Quality'!DR29/'Weights Quality'!$DS$4)*100</f>
        <v>0</v>
      </c>
      <c r="DS29" s="16">
        <v>3</v>
      </c>
    </row>
    <row r="30" spans="1:123" x14ac:dyDescent="0.55000000000000004">
      <c r="A30" s="16" t="s">
        <v>33</v>
      </c>
      <c r="B30" s="16">
        <f>('Weights Quality'!B30/'Weights Quality'!$DS$4)*100</f>
        <v>0</v>
      </c>
      <c r="C30" s="16">
        <f>('Weights Quality'!C30/'Weights Quality'!$DS$4)*100</f>
        <v>0</v>
      </c>
      <c r="D30" s="16">
        <f>('Weights Quality'!D30/'Weights Quality'!$DS$4)*100</f>
        <v>0</v>
      </c>
      <c r="E30" s="16">
        <f>('Weights Quality'!E30/'Weights Quality'!$DS$4)*100</f>
        <v>0</v>
      </c>
      <c r="F30" s="16">
        <f>('Weights Quality'!F30/'Weights Quality'!$DS$4)*100</f>
        <v>0</v>
      </c>
      <c r="G30" s="16">
        <f>('Weights Quality'!G30/'Weights Quality'!$DS$4)*100</f>
        <v>0</v>
      </c>
      <c r="H30" s="16">
        <f>('Weights Quality'!H30/'Weights Quality'!$DS$4)*100</f>
        <v>0</v>
      </c>
      <c r="I30" s="16">
        <f>('Weights Quality'!I30/'Weights Quality'!$DS$4)*100</f>
        <v>0</v>
      </c>
      <c r="J30" s="16">
        <f>('Weights Quality'!J30/'Weights Quality'!$DS$4)*100</f>
        <v>0</v>
      </c>
      <c r="K30" s="16">
        <f>('Weights Quality'!K30/'Weights Quality'!$DS$4)*100</f>
        <v>0</v>
      </c>
      <c r="L30" s="16">
        <f>('Weights Quality'!L30/'Weights Quality'!$DS$4)*100</f>
        <v>0</v>
      </c>
      <c r="M30" s="16">
        <f>('Weights Quality'!M30/'Weights Quality'!$DS$4)*100</f>
        <v>0</v>
      </c>
      <c r="N30" s="16">
        <f>('Weights Quality'!N30/'Weights Quality'!$DS$4)*100</f>
        <v>0</v>
      </c>
      <c r="O30" s="16">
        <f>('Weights Quality'!O30/'Weights Quality'!$DS$4)*100</f>
        <v>0</v>
      </c>
      <c r="P30" s="16">
        <f>('Weights Quality'!P30/'Weights Quality'!$DS$4)*100</f>
        <v>0</v>
      </c>
      <c r="Q30" s="16">
        <f>('Weights Quality'!Q30/'Weights Quality'!$DS$4)*100</f>
        <v>150</v>
      </c>
      <c r="R30" s="16">
        <f>('Weights Quality'!R30/'Weights Quality'!$DS$4)*100</f>
        <v>0</v>
      </c>
      <c r="S30" s="16">
        <f>('Weights Quality'!S30/'Weights Quality'!$DS$4)*100</f>
        <v>0</v>
      </c>
      <c r="T30" s="16">
        <f>('Weights Quality'!T30/'Weights Quality'!$DS$4)*100</f>
        <v>0</v>
      </c>
      <c r="U30" s="16">
        <f>('Weights Quality'!U30/'Weights Quality'!$DS$4)*100</f>
        <v>0</v>
      </c>
      <c r="V30" s="16">
        <f>('Weights Quality'!V30/'Weights Quality'!$DS$4)*100</f>
        <v>0</v>
      </c>
      <c r="W30" s="16">
        <f>('Weights Quality'!W30/'Weights Quality'!$DS$4)*100</f>
        <v>0</v>
      </c>
      <c r="X30" s="16">
        <f>('Weights Quality'!X30/'Weights Quality'!$DS$4)*100</f>
        <v>0</v>
      </c>
      <c r="Y30" s="16">
        <f>('Weights Quality'!Y30/'Weights Quality'!$DS$4)*100</f>
        <v>0</v>
      </c>
      <c r="Z30" s="16">
        <f>('Weights Quality'!Z30/'Weights Quality'!$DS$4)*100</f>
        <v>0</v>
      </c>
      <c r="AA30" s="16">
        <f>('Weights Quality'!AA30/'Weights Quality'!$DS$4)*100</f>
        <v>0</v>
      </c>
      <c r="AB30" s="16">
        <f>('Weights Quality'!AB30/'Weights Quality'!$DS$4)*100</f>
        <v>0</v>
      </c>
      <c r="AC30" s="16">
        <f>('Weights Quality'!AC30/'Weights Quality'!$DS$4)*100</f>
        <v>0</v>
      </c>
      <c r="AD30" s="16">
        <f>('Weights Quality'!AD30/'Weights Quality'!$DS$4)*100</f>
        <v>0</v>
      </c>
      <c r="AE30" s="16">
        <f>('Weights Quality'!AE30/'Weights Quality'!$DS$4)*100</f>
        <v>0</v>
      </c>
      <c r="AF30" s="16">
        <f>('Weights Quality'!AF30/'Weights Quality'!$DS$4)*100</f>
        <v>0</v>
      </c>
      <c r="AG30" s="16">
        <f>('Weights Quality'!AG30/'Weights Quality'!$DS$4)*100</f>
        <v>0</v>
      </c>
      <c r="AH30" s="16">
        <f>('Weights Quality'!AH30/'Weights Quality'!$DS$4)*100</f>
        <v>0</v>
      </c>
      <c r="AI30" s="16">
        <f>('Weights Quality'!AI30/'Weights Quality'!$DS$4)*100</f>
        <v>0</v>
      </c>
      <c r="AJ30" s="16">
        <f>('Weights Quality'!AJ30/'Weights Quality'!$DS$4)*100</f>
        <v>0</v>
      </c>
      <c r="AK30" s="16">
        <f>('Weights Quality'!AK30/'Weights Quality'!$DS$4)*100</f>
        <v>0</v>
      </c>
      <c r="AL30" s="16">
        <f>('Weights Quality'!AL30/'Weights Quality'!$DS$4)*100</f>
        <v>0</v>
      </c>
      <c r="AM30" s="16">
        <f>('Weights Quality'!AM30/'Weights Quality'!$DS$4)*100</f>
        <v>0</v>
      </c>
      <c r="AN30" s="16">
        <f>('Weights Quality'!AN30/'Weights Quality'!$DS$4)*100</f>
        <v>0</v>
      </c>
      <c r="AO30" s="16">
        <f>('Weights Quality'!AO30/'Weights Quality'!$DS$4)*100</f>
        <v>0</v>
      </c>
      <c r="AP30" s="16">
        <f>('Weights Quality'!AP30/'Weights Quality'!$DS$4)*100</f>
        <v>0</v>
      </c>
      <c r="AQ30" s="16">
        <f>('Weights Quality'!AQ30/'Weights Quality'!$DS$4)*100</f>
        <v>0</v>
      </c>
      <c r="AR30" s="16">
        <f>('Weights Quality'!AR30/'Weights Quality'!$DS$4)*100</f>
        <v>0</v>
      </c>
      <c r="AS30" s="16">
        <f>('Weights Quality'!AS30/'Weights Quality'!$DS$4)*100</f>
        <v>50</v>
      </c>
      <c r="AT30" s="16">
        <f>('Weights Quality'!AT30/'Weights Quality'!$DS$4)*100</f>
        <v>0</v>
      </c>
      <c r="AU30" s="16">
        <f>('Weights Quality'!AU30/'Weights Quality'!$DS$4)*100</f>
        <v>0</v>
      </c>
      <c r="AV30" s="16">
        <f>('Weights Quality'!AV30/'Weights Quality'!$DS$4)*100</f>
        <v>0</v>
      </c>
      <c r="AW30" s="16">
        <f>('Weights Quality'!AW30/'Weights Quality'!$DS$4)*100</f>
        <v>0</v>
      </c>
      <c r="AX30" s="16">
        <f>('Weights Quality'!AX30/'Weights Quality'!$DS$4)*100</f>
        <v>50</v>
      </c>
      <c r="AY30" s="16">
        <f>('Weights Quality'!AY30/'Weights Quality'!$DS$4)*100</f>
        <v>0</v>
      </c>
      <c r="AZ30" s="16">
        <f>('Weights Quality'!AZ30/'Weights Quality'!$DS$4)*100</f>
        <v>0</v>
      </c>
      <c r="BA30" s="16">
        <f>('Weights Quality'!BA30/'Weights Quality'!$DS$4)*100</f>
        <v>0</v>
      </c>
      <c r="BB30" s="16">
        <f>('Weights Quality'!BB30/'Weights Quality'!$DS$4)*100</f>
        <v>0</v>
      </c>
      <c r="BC30" s="16">
        <f>('Weights Quality'!BC30/'Weights Quality'!$DS$4)*100</f>
        <v>50</v>
      </c>
      <c r="BD30" s="16">
        <f>('Weights Quality'!BD30/'Weights Quality'!$DS$4)*100</f>
        <v>100</v>
      </c>
      <c r="BE30" s="16">
        <f>('Weights Quality'!BE30/'Weights Quality'!$DS$4)*100</f>
        <v>0</v>
      </c>
      <c r="BF30" s="16">
        <f>('Weights Quality'!BF30/'Weights Quality'!$DS$4)*100</f>
        <v>0</v>
      </c>
      <c r="BG30" s="16">
        <f>('Weights Quality'!BG30/'Weights Quality'!$DS$4)*100</f>
        <v>0</v>
      </c>
      <c r="BH30" s="16">
        <f>('Weights Quality'!BH30/'Weights Quality'!$DS$4)*100</f>
        <v>0</v>
      </c>
      <c r="BI30" s="16">
        <f>('Weights Quality'!BI30/'Weights Quality'!$DS$4)*100</f>
        <v>0</v>
      </c>
      <c r="BJ30" s="16">
        <f>('Weights Quality'!BJ30/'Weights Quality'!$DS$4)*100</f>
        <v>0</v>
      </c>
      <c r="BK30" s="16">
        <f>('Weights Quality'!BK30/'Weights Quality'!$DS$4)*100</f>
        <v>0</v>
      </c>
      <c r="BL30" s="16">
        <f>('Weights Quality'!BL30/'Weights Quality'!$DS$4)*100</f>
        <v>0</v>
      </c>
      <c r="BM30" s="16">
        <f>('Weights Quality'!BM30/'Weights Quality'!$DS$4)*100</f>
        <v>0</v>
      </c>
      <c r="BN30" s="16">
        <f>('Weights Quality'!BN30/'Weights Quality'!$DS$4)*100</f>
        <v>0</v>
      </c>
      <c r="BO30" s="16">
        <f>('Weights Quality'!BO30/'Weights Quality'!$DS$4)*100</f>
        <v>0</v>
      </c>
      <c r="BP30" s="16">
        <f>('Weights Quality'!BP30/'Weights Quality'!$DS$4)*100</f>
        <v>0</v>
      </c>
      <c r="BQ30" s="16">
        <f>('Weights Quality'!BQ30/'Weights Quality'!$DS$4)*100</f>
        <v>0</v>
      </c>
      <c r="BR30" s="16">
        <f>('Weights Quality'!BR30/'Weights Quality'!$DS$4)*100</f>
        <v>0</v>
      </c>
      <c r="BS30" s="16">
        <f>('Weights Quality'!BS30/'Weights Quality'!$DS$4)*100</f>
        <v>0</v>
      </c>
      <c r="BT30" s="16">
        <f>('Weights Quality'!BT30/'Weights Quality'!$DS$4)*100</f>
        <v>0</v>
      </c>
      <c r="BU30" s="16">
        <f>('Weights Quality'!BU30/'Weights Quality'!$DS$4)*100</f>
        <v>0</v>
      </c>
      <c r="BV30" s="16">
        <f>('Weights Quality'!BV30/'Weights Quality'!$DS$4)*100</f>
        <v>0</v>
      </c>
      <c r="BW30" s="16">
        <f>('Weights Quality'!BW30/'Weights Quality'!$DS$4)*100</f>
        <v>0</v>
      </c>
      <c r="BX30" s="16">
        <f>('Weights Quality'!BX30/'Weights Quality'!$DS$4)*100</f>
        <v>0</v>
      </c>
      <c r="BY30" s="16">
        <f>('Weights Quality'!BY30/'Weights Quality'!$DS$4)*100</f>
        <v>0</v>
      </c>
      <c r="BZ30" s="16">
        <f>('Weights Quality'!BZ30/'Weights Quality'!$DS$4)*100</f>
        <v>0</v>
      </c>
      <c r="CA30" s="16">
        <f>('Weights Quality'!CA30/'Weights Quality'!$DS$4)*100</f>
        <v>0</v>
      </c>
      <c r="CB30" s="16">
        <f>('Weights Quality'!CB30/'Weights Quality'!$DS$4)*100</f>
        <v>0</v>
      </c>
      <c r="CC30" s="16">
        <f>('Weights Quality'!CC30/'Weights Quality'!$DS$4)*100</f>
        <v>0</v>
      </c>
      <c r="CD30" s="16">
        <f>('Weights Quality'!CD30/'Weights Quality'!$DS$4)*100</f>
        <v>0</v>
      </c>
      <c r="CE30" s="16">
        <f>('Weights Quality'!CE30/'Weights Quality'!$DS$4)*100</f>
        <v>0</v>
      </c>
      <c r="CF30" s="16">
        <f>('Weights Quality'!CF30/'Weights Quality'!$DS$4)*100</f>
        <v>0</v>
      </c>
      <c r="CG30" s="16">
        <f>('Weights Quality'!CG30/'Weights Quality'!$DS$4)*100</f>
        <v>0</v>
      </c>
      <c r="CH30" s="16">
        <f>('Weights Quality'!CH30/'Weights Quality'!$DS$4)*100</f>
        <v>0</v>
      </c>
      <c r="CI30" s="16">
        <f>('Weights Quality'!CI30/'Weights Quality'!$DS$4)*100</f>
        <v>0</v>
      </c>
      <c r="CJ30" s="16">
        <f>('Weights Quality'!CJ30/'Weights Quality'!$DS$4)*100</f>
        <v>0</v>
      </c>
      <c r="CK30" s="16">
        <f>('Weights Quality'!CK30/'Weights Quality'!$DS$4)*100</f>
        <v>0</v>
      </c>
      <c r="CL30" s="16">
        <f>('Weights Quality'!CL30/'Weights Quality'!$DS$4)*100</f>
        <v>0</v>
      </c>
      <c r="CM30" s="16">
        <f>('Weights Quality'!CM30/'Weights Quality'!$DS$4)*100</f>
        <v>0</v>
      </c>
      <c r="CN30" s="16">
        <f>('Weights Quality'!CN30/'Weights Quality'!$DS$4)*100</f>
        <v>0</v>
      </c>
      <c r="CO30" s="16">
        <f>('Weights Quality'!CO30/'Weights Quality'!$DS$4)*100</f>
        <v>0</v>
      </c>
      <c r="CP30" s="16">
        <f>('Weights Quality'!CP30/'Weights Quality'!$DS$4)*100</f>
        <v>0</v>
      </c>
      <c r="CQ30" s="16">
        <f>('Weights Quality'!CQ30/'Weights Quality'!$DS$4)*100</f>
        <v>0</v>
      </c>
      <c r="CR30" s="16">
        <f>('Weights Quality'!CR30/'Weights Quality'!$DS$4)*100</f>
        <v>0</v>
      </c>
      <c r="CS30" s="16">
        <f>('Weights Quality'!CS30/'Weights Quality'!$DS$4)*100</f>
        <v>0</v>
      </c>
      <c r="CT30" s="16">
        <f>('Weights Quality'!CT30/'Weights Quality'!$DS$4)*100</f>
        <v>0</v>
      </c>
      <c r="CU30" s="16">
        <f>('Weights Quality'!CU30/'Weights Quality'!$DS$4)*100</f>
        <v>0</v>
      </c>
      <c r="CV30" s="16">
        <f>('Weights Quality'!CV30/'Weights Quality'!$DS$4)*100</f>
        <v>0</v>
      </c>
      <c r="CW30" s="16">
        <f>('Weights Quality'!CW30/'Weights Quality'!$DS$4)*100</f>
        <v>0</v>
      </c>
      <c r="CX30" s="16">
        <f>('Weights Quality'!CX30/'Weights Quality'!$DS$4)*100</f>
        <v>0</v>
      </c>
      <c r="CY30" s="16">
        <f>('Weights Quality'!CY30/'Weights Quality'!$DS$4)*100</f>
        <v>0</v>
      </c>
      <c r="CZ30" s="16">
        <f>('Weights Quality'!CZ30/'Weights Quality'!$DS$4)*100</f>
        <v>0</v>
      </c>
      <c r="DA30" s="16">
        <f>('Weights Quality'!DA30/'Weights Quality'!$DS$4)*100</f>
        <v>0</v>
      </c>
      <c r="DB30" s="16">
        <f>('Weights Quality'!DB30/'Weights Quality'!$DS$4)*100</f>
        <v>0</v>
      </c>
      <c r="DC30" s="16">
        <f>('Weights Quality'!DC30/'Weights Quality'!$DS$4)*100</f>
        <v>0</v>
      </c>
      <c r="DD30" s="16">
        <f>('Weights Quality'!DD30/'Weights Quality'!$DS$4)*100</f>
        <v>0</v>
      </c>
      <c r="DE30" s="16">
        <f>('Weights Quality'!DE30/'Weights Quality'!$DS$4)*100</f>
        <v>0</v>
      </c>
      <c r="DF30" s="16">
        <f>('Weights Quality'!DF30/'Weights Quality'!$DS$4)*100</f>
        <v>0</v>
      </c>
      <c r="DG30" s="16">
        <f>('Weights Quality'!DG30/'Weights Quality'!$DS$4)*100</f>
        <v>0</v>
      </c>
      <c r="DH30" s="16">
        <f>('Weights Quality'!DH30/'Weights Quality'!$DS$4)*100</f>
        <v>0</v>
      </c>
      <c r="DI30" s="16">
        <f>('Weights Quality'!DI30/'Weights Quality'!$DS$4)*100</f>
        <v>0</v>
      </c>
      <c r="DJ30" s="16">
        <f>('Weights Quality'!DJ30/'Weights Quality'!$DS$4)*100</f>
        <v>0</v>
      </c>
      <c r="DK30" s="16">
        <f>('Weights Quality'!DK30/'Weights Quality'!$DS$4)*100</f>
        <v>0</v>
      </c>
      <c r="DL30" s="16">
        <f>('Weights Quality'!DL30/'Weights Quality'!$DS$4)*100</f>
        <v>0</v>
      </c>
      <c r="DM30" s="16">
        <f>('Weights Quality'!DM30/'Weights Quality'!$DS$4)*100</f>
        <v>0</v>
      </c>
      <c r="DN30" s="16">
        <f>('Weights Quality'!DN30/'Weights Quality'!$DS$4)*100</f>
        <v>0</v>
      </c>
      <c r="DO30" s="16">
        <f>('Weights Quality'!DO30/'Weights Quality'!$DS$4)*100</f>
        <v>50</v>
      </c>
      <c r="DP30" s="16">
        <f>('Weights Quality'!DP30/'Weights Quality'!$DS$4)*100</f>
        <v>0</v>
      </c>
      <c r="DQ30" s="16">
        <f>('Weights Quality'!DQ30/'Weights Quality'!$DS$4)*100</f>
        <v>100</v>
      </c>
      <c r="DR30" s="16">
        <f>('Weights Quality'!DR30/'Weights Quality'!$DS$4)*100</f>
        <v>0</v>
      </c>
      <c r="DS30" s="16">
        <v>11</v>
      </c>
    </row>
    <row r="31" spans="1:123" x14ac:dyDescent="0.55000000000000004">
      <c r="A31" s="16" t="s">
        <v>34</v>
      </c>
      <c r="B31" s="16">
        <f>('Weights Quality'!B31/'Weights Quality'!$DS$4)*100</f>
        <v>0</v>
      </c>
      <c r="C31" s="16">
        <f>('Weights Quality'!C31/'Weights Quality'!$DS$4)*100</f>
        <v>0</v>
      </c>
      <c r="D31" s="16">
        <f>('Weights Quality'!D31/'Weights Quality'!$DS$4)*100</f>
        <v>0</v>
      </c>
      <c r="E31" s="16">
        <f>('Weights Quality'!E31/'Weights Quality'!$DS$4)*100</f>
        <v>0</v>
      </c>
      <c r="F31" s="16">
        <f>('Weights Quality'!F31/'Weights Quality'!$DS$4)*100</f>
        <v>0</v>
      </c>
      <c r="G31" s="16">
        <f>('Weights Quality'!G31/'Weights Quality'!$DS$4)*100</f>
        <v>0</v>
      </c>
      <c r="H31" s="16">
        <f>('Weights Quality'!H31/'Weights Quality'!$DS$4)*100</f>
        <v>0</v>
      </c>
      <c r="I31" s="16">
        <f>('Weights Quality'!I31/'Weights Quality'!$DS$4)*100</f>
        <v>0</v>
      </c>
      <c r="J31" s="16">
        <f>('Weights Quality'!J31/'Weights Quality'!$DS$4)*100</f>
        <v>0</v>
      </c>
      <c r="K31" s="16">
        <f>('Weights Quality'!K31/'Weights Quality'!$DS$4)*100</f>
        <v>0</v>
      </c>
      <c r="L31" s="16">
        <f>('Weights Quality'!L31/'Weights Quality'!$DS$4)*100</f>
        <v>0</v>
      </c>
      <c r="M31" s="16">
        <f>('Weights Quality'!M31/'Weights Quality'!$DS$4)*100</f>
        <v>50</v>
      </c>
      <c r="N31" s="16">
        <f>('Weights Quality'!N31/'Weights Quality'!$DS$4)*100</f>
        <v>0</v>
      </c>
      <c r="O31" s="16">
        <f>('Weights Quality'!O31/'Weights Quality'!$DS$4)*100</f>
        <v>0</v>
      </c>
      <c r="P31" s="16">
        <f>('Weights Quality'!P31/'Weights Quality'!$DS$4)*100</f>
        <v>0</v>
      </c>
      <c r="Q31" s="16">
        <f>('Weights Quality'!Q31/'Weights Quality'!$DS$4)*100</f>
        <v>200</v>
      </c>
      <c r="R31" s="16">
        <f>('Weights Quality'!R31/'Weights Quality'!$DS$4)*100</f>
        <v>0</v>
      </c>
      <c r="S31" s="16">
        <f>('Weights Quality'!S31/'Weights Quality'!$DS$4)*100</f>
        <v>0</v>
      </c>
      <c r="T31" s="16">
        <f>('Weights Quality'!T31/'Weights Quality'!$DS$4)*100</f>
        <v>0</v>
      </c>
      <c r="U31" s="16">
        <f>('Weights Quality'!U31/'Weights Quality'!$DS$4)*100</f>
        <v>0</v>
      </c>
      <c r="V31" s="16">
        <f>('Weights Quality'!V31/'Weights Quality'!$DS$4)*100</f>
        <v>0</v>
      </c>
      <c r="W31" s="16">
        <f>('Weights Quality'!W31/'Weights Quality'!$DS$4)*100</f>
        <v>0</v>
      </c>
      <c r="X31" s="16">
        <f>('Weights Quality'!X31/'Weights Quality'!$DS$4)*100</f>
        <v>0</v>
      </c>
      <c r="Y31" s="16">
        <f>('Weights Quality'!Y31/'Weights Quality'!$DS$4)*100</f>
        <v>0</v>
      </c>
      <c r="Z31" s="16">
        <f>('Weights Quality'!Z31/'Weights Quality'!$DS$4)*100</f>
        <v>0</v>
      </c>
      <c r="AA31" s="16">
        <f>('Weights Quality'!AA31/'Weights Quality'!$DS$4)*100</f>
        <v>0</v>
      </c>
      <c r="AB31" s="16">
        <f>('Weights Quality'!AB31/'Weights Quality'!$DS$4)*100</f>
        <v>0</v>
      </c>
      <c r="AC31" s="16">
        <f>('Weights Quality'!AC31/'Weights Quality'!$DS$4)*100</f>
        <v>50</v>
      </c>
      <c r="AD31" s="16">
        <f>('Weights Quality'!AD31/'Weights Quality'!$DS$4)*100</f>
        <v>0</v>
      </c>
      <c r="AE31" s="16">
        <f>('Weights Quality'!AE31/'Weights Quality'!$DS$4)*100</f>
        <v>0</v>
      </c>
      <c r="AF31" s="16">
        <f>('Weights Quality'!AF31/'Weights Quality'!$DS$4)*100</f>
        <v>0</v>
      </c>
      <c r="AG31" s="16">
        <f>('Weights Quality'!AG31/'Weights Quality'!$DS$4)*100</f>
        <v>0</v>
      </c>
      <c r="AH31" s="16">
        <f>('Weights Quality'!AH31/'Weights Quality'!$DS$4)*100</f>
        <v>0</v>
      </c>
      <c r="AI31" s="16">
        <f>('Weights Quality'!AI31/'Weights Quality'!$DS$4)*100</f>
        <v>0</v>
      </c>
      <c r="AJ31" s="16">
        <f>('Weights Quality'!AJ31/'Weights Quality'!$DS$4)*100</f>
        <v>0</v>
      </c>
      <c r="AK31" s="16">
        <f>('Weights Quality'!AK31/'Weights Quality'!$DS$4)*100</f>
        <v>0</v>
      </c>
      <c r="AL31" s="16">
        <f>('Weights Quality'!AL31/'Weights Quality'!$DS$4)*100</f>
        <v>0</v>
      </c>
      <c r="AM31" s="16">
        <f>('Weights Quality'!AM31/'Weights Quality'!$DS$4)*100</f>
        <v>0</v>
      </c>
      <c r="AN31" s="16">
        <f>('Weights Quality'!AN31/'Weights Quality'!$DS$4)*100</f>
        <v>0</v>
      </c>
      <c r="AO31" s="16">
        <f>('Weights Quality'!AO31/'Weights Quality'!$DS$4)*100</f>
        <v>0</v>
      </c>
      <c r="AP31" s="16">
        <f>('Weights Quality'!AP31/'Weights Quality'!$DS$4)*100</f>
        <v>0</v>
      </c>
      <c r="AQ31" s="16">
        <f>('Weights Quality'!AQ31/'Weights Quality'!$DS$4)*100</f>
        <v>0</v>
      </c>
      <c r="AR31" s="16">
        <f>('Weights Quality'!AR31/'Weights Quality'!$DS$4)*100</f>
        <v>0</v>
      </c>
      <c r="AS31" s="16">
        <f>('Weights Quality'!AS31/'Weights Quality'!$DS$4)*100</f>
        <v>0</v>
      </c>
      <c r="AT31" s="16">
        <f>('Weights Quality'!AT31/'Weights Quality'!$DS$4)*100</f>
        <v>0</v>
      </c>
      <c r="AU31" s="16">
        <f>('Weights Quality'!AU31/'Weights Quality'!$DS$4)*100</f>
        <v>0</v>
      </c>
      <c r="AV31" s="16">
        <f>('Weights Quality'!AV31/'Weights Quality'!$DS$4)*100</f>
        <v>0</v>
      </c>
      <c r="AW31" s="16">
        <f>('Weights Quality'!AW31/'Weights Quality'!$DS$4)*100</f>
        <v>0</v>
      </c>
      <c r="AX31" s="16">
        <f>('Weights Quality'!AX31/'Weights Quality'!$DS$4)*100</f>
        <v>0</v>
      </c>
      <c r="AY31" s="16">
        <f>('Weights Quality'!AY31/'Weights Quality'!$DS$4)*100</f>
        <v>0</v>
      </c>
      <c r="AZ31" s="16">
        <f>('Weights Quality'!AZ31/'Weights Quality'!$DS$4)*100</f>
        <v>0</v>
      </c>
      <c r="BA31" s="16">
        <f>('Weights Quality'!BA31/'Weights Quality'!$DS$4)*100</f>
        <v>0</v>
      </c>
      <c r="BB31" s="16">
        <f>('Weights Quality'!BB31/'Weights Quality'!$DS$4)*100</f>
        <v>0</v>
      </c>
      <c r="BC31" s="16">
        <f>('Weights Quality'!BC31/'Weights Quality'!$DS$4)*100</f>
        <v>0</v>
      </c>
      <c r="BD31" s="16">
        <f>('Weights Quality'!BD31/'Weights Quality'!$DS$4)*100</f>
        <v>100</v>
      </c>
      <c r="BE31" s="16">
        <f>('Weights Quality'!BE31/'Weights Quality'!$DS$4)*100</f>
        <v>0</v>
      </c>
      <c r="BF31" s="16">
        <f>('Weights Quality'!BF31/'Weights Quality'!$DS$4)*100</f>
        <v>0</v>
      </c>
      <c r="BG31" s="16">
        <f>('Weights Quality'!BG31/'Weights Quality'!$DS$4)*100</f>
        <v>0</v>
      </c>
      <c r="BH31" s="16">
        <f>('Weights Quality'!BH31/'Weights Quality'!$DS$4)*100</f>
        <v>50</v>
      </c>
      <c r="BI31" s="16">
        <f>('Weights Quality'!BI31/'Weights Quality'!$DS$4)*100</f>
        <v>0</v>
      </c>
      <c r="BJ31" s="16">
        <f>('Weights Quality'!BJ31/'Weights Quality'!$DS$4)*100</f>
        <v>0</v>
      </c>
      <c r="BK31" s="16">
        <f>('Weights Quality'!BK31/'Weights Quality'!$DS$4)*100</f>
        <v>0</v>
      </c>
      <c r="BL31" s="16">
        <f>('Weights Quality'!BL31/'Weights Quality'!$DS$4)*100</f>
        <v>0</v>
      </c>
      <c r="BM31" s="16">
        <f>('Weights Quality'!BM31/'Weights Quality'!$DS$4)*100</f>
        <v>0</v>
      </c>
      <c r="BN31" s="16">
        <f>('Weights Quality'!BN31/'Weights Quality'!$DS$4)*100</f>
        <v>0</v>
      </c>
      <c r="BO31" s="16">
        <f>('Weights Quality'!BO31/'Weights Quality'!$DS$4)*100</f>
        <v>0</v>
      </c>
      <c r="BP31" s="16">
        <f>('Weights Quality'!BP31/'Weights Quality'!$DS$4)*100</f>
        <v>0</v>
      </c>
      <c r="BQ31" s="16">
        <f>('Weights Quality'!BQ31/'Weights Quality'!$DS$4)*100</f>
        <v>50</v>
      </c>
      <c r="BR31" s="16">
        <f>('Weights Quality'!BR31/'Weights Quality'!$DS$4)*100</f>
        <v>0</v>
      </c>
      <c r="BS31" s="16">
        <f>('Weights Quality'!BS31/'Weights Quality'!$DS$4)*100</f>
        <v>0</v>
      </c>
      <c r="BT31" s="16">
        <f>('Weights Quality'!BT31/'Weights Quality'!$DS$4)*100</f>
        <v>0</v>
      </c>
      <c r="BU31" s="16">
        <f>('Weights Quality'!BU31/'Weights Quality'!$DS$4)*100</f>
        <v>0</v>
      </c>
      <c r="BV31" s="16">
        <f>('Weights Quality'!BV31/'Weights Quality'!$DS$4)*100</f>
        <v>0</v>
      </c>
      <c r="BW31" s="16">
        <f>('Weights Quality'!BW31/'Weights Quality'!$DS$4)*100</f>
        <v>0</v>
      </c>
      <c r="BX31" s="16">
        <f>('Weights Quality'!BX31/'Weights Quality'!$DS$4)*100</f>
        <v>0</v>
      </c>
      <c r="BY31" s="16">
        <f>('Weights Quality'!BY31/'Weights Quality'!$DS$4)*100</f>
        <v>0</v>
      </c>
      <c r="BZ31" s="16">
        <f>('Weights Quality'!BZ31/'Weights Quality'!$DS$4)*100</f>
        <v>0</v>
      </c>
      <c r="CA31" s="16">
        <f>('Weights Quality'!CA31/'Weights Quality'!$DS$4)*100</f>
        <v>0</v>
      </c>
      <c r="CB31" s="16">
        <f>('Weights Quality'!CB31/'Weights Quality'!$DS$4)*100</f>
        <v>0</v>
      </c>
      <c r="CC31" s="16">
        <f>('Weights Quality'!CC31/'Weights Quality'!$DS$4)*100</f>
        <v>0</v>
      </c>
      <c r="CD31" s="16">
        <f>('Weights Quality'!CD31/'Weights Quality'!$DS$4)*100</f>
        <v>0</v>
      </c>
      <c r="CE31" s="16">
        <f>('Weights Quality'!CE31/'Weights Quality'!$DS$4)*100</f>
        <v>0</v>
      </c>
      <c r="CF31" s="16">
        <f>('Weights Quality'!CF31/'Weights Quality'!$DS$4)*100</f>
        <v>0</v>
      </c>
      <c r="CG31" s="16">
        <f>('Weights Quality'!CG31/'Weights Quality'!$DS$4)*100</f>
        <v>0</v>
      </c>
      <c r="CH31" s="16">
        <f>('Weights Quality'!CH31/'Weights Quality'!$DS$4)*100</f>
        <v>0</v>
      </c>
      <c r="CI31" s="16">
        <f>('Weights Quality'!CI31/'Weights Quality'!$DS$4)*100</f>
        <v>0</v>
      </c>
      <c r="CJ31" s="16">
        <f>('Weights Quality'!CJ31/'Weights Quality'!$DS$4)*100</f>
        <v>0</v>
      </c>
      <c r="CK31" s="16">
        <f>('Weights Quality'!CK31/'Weights Quality'!$DS$4)*100</f>
        <v>0</v>
      </c>
      <c r="CL31" s="16">
        <f>('Weights Quality'!CL31/'Weights Quality'!$DS$4)*100</f>
        <v>0</v>
      </c>
      <c r="CM31" s="16">
        <f>('Weights Quality'!CM31/'Weights Quality'!$DS$4)*100</f>
        <v>0</v>
      </c>
      <c r="CN31" s="16">
        <f>('Weights Quality'!CN31/'Weights Quality'!$DS$4)*100</f>
        <v>0</v>
      </c>
      <c r="CO31" s="16">
        <f>('Weights Quality'!CO31/'Weights Quality'!$DS$4)*100</f>
        <v>0</v>
      </c>
      <c r="CP31" s="16">
        <f>('Weights Quality'!CP31/'Weights Quality'!$DS$4)*100</f>
        <v>0</v>
      </c>
      <c r="CQ31" s="16">
        <f>('Weights Quality'!CQ31/'Weights Quality'!$DS$4)*100</f>
        <v>0</v>
      </c>
      <c r="CR31" s="16">
        <f>('Weights Quality'!CR31/'Weights Quality'!$DS$4)*100</f>
        <v>0</v>
      </c>
      <c r="CS31" s="16">
        <f>('Weights Quality'!CS31/'Weights Quality'!$DS$4)*100</f>
        <v>0</v>
      </c>
      <c r="CT31" s="16">
        <f>('Weights Quality'!CT31/'Weights Quality'!$DS$4)*100</f>
        <v>0</v>
      </c>
      <c r="CU31" s="16">
        <f>('Weights Quality'!CU31/'Weights Quality'!$DS$4)*100</f>
        <v>0</v>
      </c>
      <c r="CV31" s="16">
        <f>('Weights Quality'!CV31/'Weights Quality'!$DS$4)*100</f>
        <v>0</v>
      </c>
      <c r="CW31" s="16">
        <f>('Weights Quality'!CW31/'Weights Quality'!$DS$4)*100</f>
        <v>0</v>
      </c>
      <c r="CX31" s="16">
        <f>('Weights Quality'!CX31/'Weights Quality'!$DS$4)*100</f>
        <v>0</v>
      </c>
      <c r="CY31" s="16">
        <f>('Weights Quality'!CY31/'Weights Quality'!$DS$4)*100</f>
        <v>0</v>
      </c>
      <c r="CZ31" s="16">
        <f>('Weights Quality'!CZ31/'Weights Quality'!$DS$4)*100</f>
        <v>0</v>
      </c>
      <c r="DA31" s="16">
        <f>('Weights Quality'!DA31/'Weights Quality'!$DS$4)*100</f>
        <v>0</v>
      </c>
      <c r="DB31" s="16">
        <f>('Weights Quality'!DB31/'Weights Quality'!$DS$4)*100</f>
        <v>0</v>
      </c>
      <c r="DC31" s="16">
        <f>('Weights Quality'!DC31/'Weights Quality'!$DS$4)*100</f>
        <v>0</v>
      </c>
      <c r="DD31" s="16">
        <f>('Weights Quality'!DD31/'Weights Quality'!$DS$4)*100</f>
        <v>0</v>
      </c>
      <c r="DE31" s="16">
        <f>('Weights Quality'!DE31/'Weights Quality'!$DS$4)*100</f>
        <v>0</v>
      </c>
      <c r="DF31" s="16">
        <f>('Weights Quality'!DF31/'Weights Quality'!$DS$4)*100</f>
        <v>0</v>
      </c>
      <c r="DG31" s="16">
        <f>('Weights Quality'!DG31/'Weights Quality'!$DS$4)*100</f>
        <v>50</v>
      </c>
      <c r="DH31" s="16">
        <f>('Weights Quality'!DH31/'Weights Quality'!$DS$4)*100</f>
        <v>0</v>
      </c>
      <c r="DI31" s="16">
        <f>('Weights Quality'!DI31/'Weights Quality'!$DS$4)*100</f>
        <v>0</v>
      </c>
      <c r="DJ31" s="16">
        <f>('Weights Quality'!DJ31/'Weights Quality'!$DS$4)*100</f>
        <v>0</v>
      </c>
      <c r="DK31" s="16">
        <f>('Weights Quality'!DK31/'Weights Quality'!$DS$4)*100</f>
        <v>0</v>
      </c>
      <c r="DL31" s="16">
        <f>('Weights Quality'!DL31/'Weights Quality'!$DS$4)*100</f>
        <v>0</v>
      </c>
      <c r="DM31" s="16">
        <f>('Weights Quality'!DM31/'Weights Quality'!$DS$4)*100</f>
        <v>0</v>
      </c>
      <c r="DN31" s="16">
        <f>('Weights Quality'!DN31/'Weights Quality'!$DS$4)*100</f>
        <v>0</v>
      </c>
      <c r="DO31" s="16">
        <f>('Weights Quality'!DO31/'Weights Quality'!$DS$4)*100</f>
        <v>0</v>
      </c>
      <c r="DP31" s="16">
        <f>('Weights Quality'!DP31/'Weights Quality'!$DS$4)*100</f>
        <v>0</v>
      </c>
      <c r="DQ31" s="16">
        <f>('Weights Quality'!DQ31/'Weights Quality'!$DS$4)*100</f>
        <v>0</v>
      </c>
      <c r="DR31" s="16">
        <f>('Weights Quality'!DR31/'Weights Quality'!$DS$4)*100</f>
        <v>0</v>
      </c>
      <c r="DS31" s="16">
        <v>11</v>
      </c>
    </row>
    <row r="32" spans="1:123" x14ac:dyDescent="0.55000000000000004">
      <c r="A32" s="16" t="s">
        <v>1249</v>
      </c>
      <c r="B32" s="16">
        <v>2</v>
      </c>
      <c r="C32" s="16">
        <v>1</v>
      </c>
      <c r="D32" s="16">
        <v>1</v>
      </c>
      <c r="E32" s="16">
        <v>1</v>
      </c>
      <c r="F32" s="16">
        <v>1</v>
      </c>
      <c r="G32" s="16">
        <v>3</v>
      </c>
      <c r="H32" s="16">
        <v>1</v>
      </c>
      <c r="I32" s="16">
        <v>1</v>
      </c>
      <c r="J32" s="16">
        <v>4</v>
      </c>
      <c r="K32" s="16">
        <v>1</v>
      </c>
      <c r="L32" s="16">
        <v>1</v>
      </c>
      <c r="M32" s="16">
        <v>1</v>
      </c>
      <c r="N32" s="16">
        <v>1</v>
      </c>
      <c r="O32" s="16">
        <v>1</v>
      </c>
      <c r="P32" s="16">
        <v>1</v>
      </c>
      <c r="Q32" s="16">
        <v>33</v>
      </c>
      <c r="R32" s="16">
        <v>1</v>
      </c>
      <c r="S32" s="16">
        <v>1</v>
      </c>
      <c r="T32" s="16">
        <v>6</v>
      </c>
      <c r="U32" s="16">
        <v>1</v>
      </c>
      <c r="V32" s="16">
        <v>1</v>
      </c>
      <c r="W32" s="16">
        <v>1</v>
      </c>
      <c r="X32" s="16">
        <v>1</v>
      </c>
      <c r="Y32" s="16">
        <v>1</v>
      </c>
      <c r="Z32" s="16">
        <v>1</v>
      </c>
      <c r="AA32" s="16">
        <v>1</v>
      </c>
      <c r="AB32" s="16">
        <v>5</v>
      </c>
      <c r="AC32" s="16">
        <v>16</v>
      </c>
      <c r="AD32" s="16">
        <v>2</v>
      </c>
      <c r="AE32" s="16">
        <v>1</v>
      </c>
      <c r="AF32" s="16">
        <v>1</v>
      </c>
      <c r="AG32" s="16">
        <v>2</v>
      </c>
      <c r="AH32" s="16">
        <v>2</v>
      </c>
      <c r="AI32" s="16">
        <v>1</v>
      </c>
      <c r="AJ32" s="16">
        <v>1</v>
      </c>
      <c r="AK32" s="16">
        <v>1</v>
      </c>
      <c r="AL32" s="16">
        <v>1</v>
      </c>
      <c r="AM32" s="16">
        <v>1</v>
      </c>
      <c r="AN32" s="16">
        <v>3</v>
      </c>
      <c r="AO32" s="16">
        <v>1</v>
      </c>
      <c r="AP32" s="16">
        <v>1</v>
      </c>
      <c r="AQ32" s="16">
        <v>1</v>
      </c>
      <c r="AR32" s="16">
        <v>1</v>
      </c>
      <c r="AS32" s="16">
        <v>1</v>
      </c>
      <c r="AT32" s="16">
        <v>4</v>
      </c>
      <c r="AU32" s="16">
        <v>1</v>
      </c>
      <c r="AV32" s="16">
        <v>1</v>
      </c>
      <c r="AW32" s="16">
        <v>1</v>
      </c>
      <c r="AX32" s="16">
        <v>17</v>
      </c>
      <c r="AY32" s="16">
        <v>17</v>
      </c>
      <c r="AZ32" s="16">
        <v>1</v>
      </c>
      <c r="BA32" s="16">
        <v>1</v>
      </c>
      <c r="BB32" s="16">
        <v>1</v>
      </c>
      <c r="BC32" s="16">
        <v>1</v>
      </c>
      <c r="BD32" s="16">
        <v>8</v>
      </c>
      <c r="BE32" s="16">
        <v>1</v>
      </c>
      <c r="BF32" s="16">
        <v>1</v>
      </c>
      <c r="BG32" s="16">
        <v>1</v>
      </c>
      <c r="BH32" s="16">
        <v>2</v>
      </c>
      <c r="BI32" s="16">
        <v>1</v>
      </c>
      <c r="BJ32" s="16">
        <v>7</v>
      </c>
      <c r="BK32" s="16">
        <v>4</v>
      </c>
      <c r="BL32" s="16">
        <v>1</v>
      </c>
      <c r="BM32" s="16">
        <v>1</v>
      </c>
      <c r="BN32" s="16">
        <v>2</v>
      </c>
      <c r="BO32" s="16">
        <v>1</v>
      </c>
      <c r="BP32" s="16">
        <v>1</v>
      </c>
      <c r="BQ32" s="16">
        <v>8</v>
      </c>
      <c r="BR32" s="16">
        <v>2</v>
      </c>
      <c r="BS32" s="16">
        <v>8</v>
      </c>
      <c r="BT32" s="16">
        <v>1</v>
      </c>
      <c r="BU32" s="16">
        <v>1</v>
      </c>
      <c r="BV32" s="16">
        <v>1</v>
      </c>
      <c r="BW32" s="16">
        <v>2</v>
      </c>
      <c r="BX32" s="16">
        <v>2</v>
      </c>
      <c r="BY32" s="16">
        <v>1</v>
      </c>
      <c r="BZ32" s="16">
        <v>1</v>
      </c>
      <c r="CA32" s="16">
        <v>1</v>
      </c>
      <c r="CB32" s="16">
        <v>1</v>
      </c>
      <c r="CC32" s="16">
        <v>1</v>
      </c>
      <c r="CD32" s="16">
        <v>1</v>
      </c>
      <c r="CE32" s="16">
        <v>1</v>
      </c>
      <c r="CF32" s="16">
        <v>1</v>
      </c>
      <c r="CG32" s="16">
        <v>1</v>
      </c>
      <c r="CH32" s="16">
        <v>1</v>
      </c>
      <c r="CI32" s="16">
        <v>1</v>
      </c>
      <c r="CJ32" s="16">
        <v>2</v>
      </c>
      <c r="CK32" s="16">
        <v>1</v>
      </c>
      <c r="CL32" s="16">
        <v>1</v>
      </c>
      <c r="CM32" s="16">
        <v>1</v>
      </c>
      <c r="CN32" s="16">
        <v>1</v>
      </c>
      <c r="CO32" s="16">
        <v>1</v>
      </c>
      <c r="CP32" s="16">
        <v>1</v>
      </c>
      <c r="CQ32" s="16">
        <v>1</v>
      </c>
      <c r="CR32" s="16">
        <v>1</v>
      </c>
      <c r="CS32" s="16">
        <v>1</v>
      </c>
      <c r="CT32" s="16">
        <v>1</v>
      </c>
      <c r="CU32" s="16">
        <v>1</v>
      </c>
      <c r="CV32" s="16">
        <v>1</v>
      </c>
      <c r="CW32" s="16">
        <v>1</v>
      </c>
      <c r="CX32" s="16">
        <v>1</v>
      </c>
      <c r="CY32" s="16">
        <v>1</v>
      </c>
      <c r="CZ32" s="16">
        <v>1</v>
      </c>
      <c r="DA32" s="16">
        <v>1</v>
      </c>
      <c r="DB32" s="16">
        <v>3</v>
      </c>
      <c r="DC32" s="16">
        <v>1</v>
      </c>
      <c r="DD32" s="16">
        <v>2</v>
      </c>
      <c r="DE32" s="16">
        <v>1</v>
      </c>
      <c r="DF32" s="16">
        <v>1</v>
      </c>
      <c r="DG32" s="16">
        <v>1</v>
      </c>
      <c r="DH32" s="16">
        <v>1</v>
      </c>
      <c r="DI32" s="16">
        <v>2</v>
      </c>
      <c r="DJ32" s="16">
        <v>1</v>
      </c>
      <c r="DK32" s="16">
        <v>1</v>
      </c>
      <c r="DL32" s="16">
        <v>1</v>
      </c>
      <c r="DM32" s="16">
        <v>2</v>
      </c>
      <c r="DN32" s="16">
        <v>3</v>
      </c>
      <c r="DO32" s="16">
        <v>1</v>
      </c>
      <c r="DP32" s="16">
        <v>1</v>
      </c>
      <c r="DQ32" s="16">
        <v>4</v>
      </c>
      <c r="DR32" s="16">
        <v>2</v>
      </c>
      <c r="DS32" s="16">
        <v>270</v>
      </c>
    </row>
  </sheetData>
  <sheetProtection algorithmName="SHA-512" hashValue="Gz3Xp6/jkPdIKAq1lVpUqD8z+lB+l03B3BUcHQ9DK2Dm6ATRSQLYagdT2LtjOSS9ug6bxm2jJjDoi3oeE++Sfg==" saltValue="spD5wML6V+AAr2Tiy+2NfA==" spinCount="100000" sheet="1" objects="1" scenarios="1"/>
  <conditionalFormatting sqref="B4:DR31">
    <cfRule type="cellIs" dxfId="6" priority="1" operator="equal">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FF89A-CD0A-4422-9828-A7F728020D27}">
  <sheetPr codeName="Sheet12"/>
  <dimension ref="A2:DS32"/>
  <sheetViews>
    <sheetView topLeftCell="A3" workbookViewId="0">
      <selection activeCell="AC13" sqref="AC13"/>
    </sheetView>
  </sheetViews>
  <sheetFormatPr defaultColWidth="2.26171875" defaultRowHeight="14.4" x14ac:dyDescent="0.55000000000000004"/>
  <cols>
    <col min="1" max="1" width="24.15625" style="16" bestFit="1" customWidth="1"/>
    <col min="2" max="16384" width="2.26171875" style="16"/>
  </cols>
  <sheetData>
    <row r="2" spans="1:123" x14ac:dyDescent="0.55000000000000004">
      <c r="B2" s="16" t="s">
        <v>1254</v>
      </c>
      <c r="G2" s="16" t="s">
        <v>1253</v>
      </c>
      <c r="H2" s="16" t="s">
        <v>91</v>
      </c>
      <c r="BR2" s="16" t="s">
        <v>99</v>
      </c>
      <c r="BS2" s="16" t="s">
        <v>1252</v>
      </c>
      <c r="CA2" s="16" t="s">
        <v>96</v>
      </c>
      <c r="DB2" s="16" t="s">
        <v>95</v>
      </c>
      <c r="DC2" s="16" t="s">
        <v>102</v>
      </c>
      <c r="DE2" s="16" t="s">
        <v>116</v>
      </c>
      <c r="DG2" s="16" t="s">
        <v>90</v>
      </c>
      <c r="DH2" s="16" t="s">
        <v>1251</v>
      </c>
      <c r="DK2" s="16" t="s">
        <v>1250</v>
      </c>
      <c r="DL2" s="16" t="s">
        <v>104</v>
      </c>
      <c r="DN2" s="16" t="s">
        <v>106</v>
      </c>
      <c r="DS2" s="16" t="s">
        <v>1249</v>
      </c>
    </row>
    <row r="3" spans="1:123" s="22" customFormat="1" ht="180.9" x14ac:dyDescent="0.55000000000000004">
      <c r="A3" s="22" t="s">
        <v>6</v>
      </c>
      <c r="B3" s="22" t="s">
        <v>98</v>
      </c>
      <c r="C3" s="22" t="s">
        <v>187</v>
      </c>
      <c r="D3" s="22" t="s">
        <v>168</v>
      </c>
      <c r="E3" s="22" t="s">
        <v>182</v>
      </c>
      <c r="F3" s="22" t="s">
        <v>177</v>
      </c>
      <c r="G3" s="22" t="s">
        <v>79</v>
      </c>
      <c r="H3" s="22" t="s">
        <v>165</v>
      </c>
      <c r="I3" s="22" t="s">
        <v>151</v>
      </c>
      <c r="J3" s="22" t="s">
        <v>91</v>
      </c>
      <c r="K3" s="22" t="s">
        <v>81</v>
      </c>
      <c r="L3" s="22" t="s">
        <v>128</v>
      </c>
      <c r="M3" s="22" t="s">
        <v>158</v>
      </c>
      <c r="N3" s="22" t="s">
        <v>109</v>
      </c>
      <c r="O3" s="22" t="s">
        <v>111</v>
      </c>
      <c r="P3" s="22" t="s">
        <v>179</v>
      </c>
      <c r="Q3" s="22" t="s">
        <v>73</v>
      </c>
      <c r="R3" s="22" t="s">
        <v>135</v>
      </c>
      <c r="S3" s="22" t="s">
        <v>143</v>
      </c>
      <c r="T3" s="22" t="s">
        <v>88</v>
      </c>
      <c r="U3" s="22" t="s">
        <v>149</v>
      </c>
      <c r="V3" s="22" t="s">
        <v>170</v>
      </c>
      <c r="W3" s="22" t="s">
        <v>172</v>
      </c>
      <c r="X3" s="22" t="s">
        <v>178</v>
      </c>
      <c r="Y3" s="22" t="s">
        <v>142</v>
      </c>
      <c r="Z3" s="22" t="s">
        <v>186</v>
      </c>
      <c r="AA3" s="22" t="s">
        <v>126</v>
      </c>
      <c r="AB3" s="22" t="s">
        <v>89</v>
      </c>
      <c r="AC3" s="22" t="s">
        <v>72</v>
      </c>
      <c r="AD3" s="22" t="s">
        <v>101</v>
      </c>
      <c r="AE3" s="22" t="s">
        <v>133</v>
      </c>
      <c r="AF3" s="22" t="s">
        <v>141</v>
      </c>
      <c r="AG3" s="22" t="s">
        <v>107</v>
      </c>
      <c r="AH3" s="22" t="s">
        <v>96</v>
      </c>
      <c r="AI3" s="22" t="s">
        <v>153</v>
      </c>
      <c r="AJ3" s="22" t="s">
        <v>155</v>
      </c>
      <c r="AK3" s="22" t="s">
        <v>157</v>
      </c>
      <c r="AL3" s="22" t="s">
        <v>159</v>
      </c>
      <c r="AM3" s="22" t="s">
        <v>161</v>
      </c>
      <c r="AN3" s="22" t="s">
        <v>93</v>
      </c>
      <c r="AO3" s="22" t="s">
        <v>189</v>
      </c>
      <c r="AP3" s="22" t="s">
        <v>82</v>
      </c>
      <c r="AQ3" s="22" t="s">
        <v>185</v>
      </c>
      <c r="AR3" s="22" t="s">
        <v>188</v>
      </c>
      <c r="AS3" s="22" t="s">
        <v>150</v>
      </c>
      <c r="AT3" s="22" t="s">
        <v>90</v>
      </c>
      <c r="AU3" s="22" t="s">
        <v>110</v>
      </c>
      <c r="AV3" s="22" t="s">
        <v>130</v>
      </c>
      <c r="AW3" s="22" t="s">
        <v>156</v>
      </c>
      <c r="AX3" s="22" t="s">
        <v>74</v>
      </c>
      <c r="AY3" s="22" t="s">
        <v>76</v>
      </c>
      <c r="AZ3" s="22" t="s">
        <v>162</v>
      </c>
      <c r="BA3" s="22" t="s">
        <v>164</v>
      </c>
      <c r="BB3" s="22" t="s">
        <v>166</v>
      </c>
      <c r="BC3" s="22" t="s">
        <v>136</v>
      </c>
      <c r="BD3" s="22" t="s">
        <v>77</v>
      </c>
      <c r="BE3" s="22" t="s">
        <v>122</v>
      </c>
      <c r="BF3" s="22" t="s">
        <v>174</v>
      </c>
      <c r="BG3" s="22" t="s">
        <v>176</v>
      </c>
      <c r="BH3" s="22" t="s">
        <v>97</v>
      </c>
      <c r="BI3" s="22" t="s">
        <v>80</v>
      </c>
      <c r="BJ3" s="22" t="s">
        <v>87</v>
      </c>
      <c r="BK3" s="22" t="s">
        <v>92</v>
      </c>
      <c r="BL3" s="22" t="s">
        <v>184</v>
      </c>
      <c r="BM3" s="22" t="s">
        <v>146</v>
      </c>
      <c r="BN3" s="22" t="s">
        <v>100</v>
      </c>
      <c r="BO3" s="22" t="s">
        <v>169</v>
      </c>
      <c r="BP3" s="22" t="s">
        <v>163</v>
      </c>
      <c r="BQ3" s="22" t="s">
        <v>86</v>
      </c>
      <c r="BR3" s="22" t="s">
        <v>99</v>
      </c>
      <c r="BS3" s="22" t="s">
        <v>85</v>
      </c>
      <c r="BT3" s="22" t="s">
        <v>125</v>
      </c>
      <c r="BU3" s="22" t="s">
        <v>129</v>
      </c>
      <c r="BV3" s="22" t="s">
        <v>131</v>
      </c>
      <c r="BW3" s="22" t="s">
        <v>103</v>
      </c>
      <c r="BX3" s="22" t="s">
        <v>105</v>
      </c>
      <c r="BY3" s="22" t="s">
        <v>145</v>
      </c>
      <c r="BZ3" s="22" t="s">
        <v>144</v>
      </c>
      <c r="CA3" s="22" t="s">
        <v>115</v>
      </c>
      <c r="CB3" s="22" t="s">
        <v>112</v>
      </c>
      <c r="CC3" s="22" t="s">
        <v>191</v>
      </c>
      <c r="CD3" s="22" t="s">
        <v>147</v>
      </c>
      <c r="CE3" s="22" t="s">
        <v>123</v>
      </c>
      <c r="CF3" s="22" t="s">
        <v>173</v>
      </c>
      <c r="CG3" s="22" t="s">
        <v>113</v>
      </c>
      <c r="CH3" s="22" t="s">
        <v>117</v>
      </c>
      <c r="CI3" s="22" t="s">
        <v>139</v>
      </c>
      <c r="CJ3" s="22" t="s">
        <v>75</v>
      </c>
      <c r="CK3" s="22" t="s">
        <v>193</v>
      </c>
      <c r="CL3" s="22" t="s">
        <v>194</v>
      </c>
      <c r="CM3" s="22" t="s">
        <v>192</v>
      </c>
      <c r="CN3" s="22" t="s">
        <v>171</v>
      </c>
      <c r="CO3" s="22" t="s">
        <v>190</v>
      </c>
      <c r="CP3" s="22" t="s">
        <v>183</v>
      </c>
      <c r="CQ3" s="22" t="s">
        <v>148</v>
      </c>
      <c r="CR3" s="22" t="s">
        <v>152</v>
      </c>
      <c r="CS3" s="22" t="s">
        <v>154</v>
      </c>
      <c r="CT3" s="22" t="s">
        <v>118</v>
      </c>
      <c r="CU3" s="22" t="s">
        <v>132</v>
      </c>
      <c r="CV3" s="22" t="s">
        <v>160</v>
      </c>
      <c r="CW3" s="22" t="s">
        <v>134</v>
      </c>
      <c r="CX3" s="22" t="s">
        <v>120</v>
      </c>
      <c r="CY3" s="22" t="s">
        <v>140</v>
      </c>
      <c r="CZ3" s="22" t="s">
        <v>114</v>
      </c>
      <c r="DA3" s="22" t="s">
        <v>181</v>
      </c>
      <c r="DB3" s="22" t="s">
        <v>95</v>
      </c>
      <c r="DC3" s="22" t="s">
        <v>119</v>
      </c>
      <c r="DD3" s="22" t="s">
        <v>102</v>
      </c>
      <c r="DE3" s="22" t="s">
        <v>124</v>
      </c>
      <c r="DF3" s="22" t="s">
        <v>121</v>
      </c>
      <c r="DG3" s="22" t="s">
        <v>116</v>
      </c>
      <c r="DH3" s="22" t="s">
        <v>180</v>
      </c>
      <c r="DI3" s="22" t="s">
        <v>108</v>
      </c>
      <c r="DJ3" s="22" t="s">
        <v>167</v>
      </c>
      <c r="DK3" s="22" t="s">
        <v>138</v>
      </c>
      <c r="DL3" s="22" t="s">
        <v>127</v>
      </c>
      <c r="DM3" s="22" t="s">
        <v>104</v>
      </c>
      <c r="DN3" s="22" t="s">
        <v>94</v>
      </c>
      <c r="DO3" s="22" t="s">
        <v>137</v>
      </c>
      <c r="DP3" s="22" t="s">
        <v>175</v>
      </c>
      <c r="DQ3" s="22" t="s">
        <v>78</v>
      </c>
      <c r="DR3" s="22" t="s">
        <v>106</v>
      </c>
    </row>
    <row r="4" spans="1:123" x14ac:dyDescent="0.55000000000000004">
      <c r="A4" s="16" t="s">
        <v>7</v>
      </c>
      <c r="B4" s="16">
        <v>1</v>
      </c>
      <c r="BK4" s="16">
        <v>1</v>
      </c>
      <c r="DS4" s="16">
        <v>2</v>
      </c>
    </row>
    <row r="5" spans="1:123" x14ac:dyDescent="0.55000000000000004">
      <c r="A5" s="16" t="s">
        <v>8</v>
      </c>
      <c r="L5" s="16">
        <v>1</v>
      </c>
      <c r="T5" s="16">
        <v>1</v>
      </c>
      <c r="AD5" s="16">
        <v>2</v>
      </c>
      <c r="AN5" s="16">
        <v>1</v>
      </c>
      <c r="AY5" s="16">
        <v>1</v>
      </c>
      <c r="BS5" s="16">
        <v>2</v>
      </c>
      <c r="BX5" s="16">
        <v>1</v>
      </c>
      <c r="CF5" s="16">
        <v>1</v>
      </c>
      <c r="CQ5" s="16">
        <v>1</v>
      </c>
      <c r="DS5" s="16">
        <v>11</v>
      </c>
    </row>
    <row r="6" spans="1:123" x14ac:dyDescent="0.55000000000000004">
      <c r="A6" s="16" t="s">
        <v>9</v>
      </c>
      <c r="J6" s="16">
        <v>1</v>
      </c>
      <c r="T6" s="16">
        <v>2</v>
      </c>
      <c r="AQ6" s="16">
        <v>1</v>
      </c>
      <c r="BB6" s="16">
        <v>1</v>
      </c>
      <c r="DS6" s="16">
        <v>5</v>
      </c>
    </row>
    <row r="7" spans="1:123" x14ac:dyDescent="0.55000000000000004">
      <c r="A7" s="16" t="s">
        <v>10</v>
      </c>
      <c r="I7" s="16">
        <v>1</v>
      </c>
      <c r="O7" s="16">
        <v>1</v>
      </c>
      <c r="Q7" s="16">
        <v>1</v>
      </c>
      <c r="U7" s="16">
        <v>1</v>
      </c>
      <c r="V7" s="16">
        <v>1</v>
      </c>
      <c r="W7" s="16">
        <v>1</v>
      </c>
      <c r="Z7" s="16">
        <v>1</v>
      </c>
      <c r="AC7" s="16">
        <v>1</v>
      </c>
      <c r="AK7" s="16">
        <v>1</v>
      </c>
      <c r="AO7" s="16">
        <v>1</v>
      </c>
      <c r="AW7" s="16">
        <v>1</v>
      </c>
      <c r="AY7" s="16">
        <v>1</v>
      </c>
      <c r="BJ7" s="16">
        <v>2</v>
      </c>
      <c r="CC7" s="16">
        <v>1</v>
      </c>
      <c r="CE7" s="16">
        <v>1</v>
      </c>
      <c r="CW7" s="16">
        <v>1</v>
      </c>
      <c r="DD7" s="16">
        <v>1</v>
      </c>
      <c r="DS7" s="16">
        <v>18</v>
      </c>
    </row>
    <row r="8" spans="1:123" x14ac:dyDescent="0.55000000000000004">
      <c r="A8" s="16" t="s">
        <v>11</v>
      </c>
      <c r="E8" s="16">
        <v>1</v>
      </c>
      <c r="AB8" s="16">
        <v>1</v>
      </c>
      <c r="AT8" s="16">
        <v>1</v>
      </c>
      <c r="AX8" s="16">
        <v>1</v>
      </c>
      <c r="BR8" s="16">
        <v>1</v>
      </c>
      <c r="CK8" s="16">
        <v>1</v>
      </c>
      <c r="CO8" s="16">
        <v>1</v>
      </c>
      <c r="DS8" s="16">
        <v>7</v>
      </c>
    </row>
    <row r="9" spans="1:123" x14ac:dyDescent="0.55000000000000004">
      <c r="A9" s="16" t="s">
        <v>84</v>
      </c>
      <c r="F9" s="16">
        <v>1</v>
      </c>
      <c r="T9" s="16">
        <v>1</v>
      </c>
      <c r="AC9" s="16">
        <v>1</v>
      </c>
      <c r="AT9" s="16">
        <v>1</v>
      </c>
      <c r="AY9" s="16">
        <v>1</v>
      </c>
      <c r="BK9" s="16">
        <v>1</v>
      </c>
      <c r="BW9" s="16">
        <v>1</v>
      </c>
      <c r="BZ9" s="16">
        <v>1</v>
      </c>
      <c r="CA9" s="16">
        <v>1</v>
      </c>
      <c r="CG9" s="16">
        <v>1</v>
      </c>
      <c r="CV9" s="16">
        <v>1</v>
      </c>
      <c r="CX9" s="16">
        <v>1</v>
      </c>
      <c r="DI9" s="16">
        <v>1</v>
      </c>
      <c r="DN9" s="16">
        <v>1</v>
      </c>
      <c r="DR9" s="16">
        <v>1</v>
      </c>
      <c r="DS9" s="16">
        <v>15</v>
      </c>
    </row>
    <row r="10" spans="1:123" x14ac:dyDescent="0.55000000000000004">
      <c r="A10" s="16" t="s">
        <v>13</v>
      </c>
      <c r="AG10" s="16">
        <v>1</v>
      </c>
      <c r="AH10" s="16">
        <v>1</v>
      </c>
      <c r="AI10" s="16">
        <v>1</v>
      </c>
      <c r="AJ10" s="16">
        <v>1</v>
      </c>
      <c r="AM10" s="16">
        <v>1</v>
      </c>
      <c r="AY10" s="16">
        <v>1</v>
      </c>
      <c r="BF10" s="16">
        <v>1</v>
      </c>
      <c r="BJ10" s="16">
        <v>3</v>
      </c>
      <c r="CL10" s="16">
        <v>1</v>
      </c>
      <c r="CY10" s="16">
        <v>1</v>
      </c>
      <c r="DS10" s="16">
        <v>12</v>
      </c>
    </row>
    <row r="11" spans="1:123" x14ac:dyDescent="0.55000000000000004">
      <c r="A11" s="16" t="s">
        <v>14</v>
      </c>
      <c r="AB11" s="16">
        <v>1</v>
      </c>
      <c r="BQ11" s="16">
        <v>1</v>
      </c>
      <c r="BW11" s="16">
        <v>1</v>
      </c>
      <c r="DS11" s="16">
        <v>3</v>
      </c>
    </row>
    <row r="12" spans="1:123" x14ac:dyDescent="0.55000000000000004">
      <c r="A12" s="16" t="s">
        <v>15</v>
      </c>
      <c r="G12" s="16">
        <v>1</v>
      </c>
      <c r="K12" s="16">
        <v>1</v>
      </c>
      <c r="Q12" s="16">
        <v>7</v>
      </c>
      <c r="AC12" s="16">
        <v>8</v>
      </c>
      <c r="AP12" s="16">
        <v>1</v>
      </c>
      <c r="AX12" s="16">
        <v>4</v>
      </c>
      <c r="AY12" s="16">
        <v>1</v>
      </c>
      <c r="BD12" s="16">
        <v>1</v>
      </c>
      <c r="BI12" s="16">
        <v>1</v>
      </c>
      <c r="CJ12" s="16">
        <v>2</v>
      </c>
      <c r="DQ12" s="16">
        <v>1</v>
      </c>
      <c r="DS12" s="16">
        <v>28</v>
      </c>
    </row>
    <row r="13" spans="1:123" x14ac:dyDescent="0.55000000000000004">
      <c r="A13" s="16" t="s">
        <v>16</v>
      </c>
      <c r="D13" s="16">
        <v>1</v>
      </c>
      <c r="J13" s="16">
        <v>1</v>
      </c>
      <c r="N13" s="16">
        <v>1</v>
      </c>
      <c r="X13" s="16">
        <v>1</v>
      </c>
      <c r="AB13" s="16">
        <v>1</v>
      </c>
      <c r="AH13" s="16">
        <v>1</v>
      </c>
      <c r="AL13" s="16">
        <v>1</v>
      </c>
      <c r="AT13" s="16">
        <v>1</v>
      </c>
      <c r="AU13" s="16">
        <v>1</v>
      </c>
      <c r="AY13" s="16">
        <v>2</v>
      </c>
      <c r="BA13" s="16">
        <v>1</v>
      </c>
      <c r="BK13" s="16">
        <v>2</v>
      </c>
      <c r="BN13" s="16">
        <v>2</v>
      </c>
      <c r="BS13" s="16">
        <v>4</v>
      </c>
      <c r="BX13" s="16">
        <v>1</v>
      </c>
      <c r="CM13" s="16">
        <v>1</v>
      </c>
      <c r="CP13" s="16">
        <v>1</v>
      </c>
      <c r="CZ13" s="16">
        <v>1</v>
      </c>
      <c r="DD13" s="16">
        <v>1</v>
      </c>
      <c r="DH13" s="16">
        <v>1</v>
      </c>
      <c r="DN13" s="16">
        <v>1</v>
      </c>
      <c r="DR13" s="16">
        <v>1</v>
      </c>
      <c r="DS13" s="16">
        <v>28</v>
      </c>
    </row>
    <row r="14" spans="1:123" x14ac:dyDescent="0.55000000000000004">
      <c r="A14" s="16" t="s">
        <v>17</v>
      </c>
      <c r="G14" s="16">
        <v>1</v>
      </c>
      <c r="Q14" s="16">
        <v>4</v>
      </c>
      <c r="Y14" s="16">
        <v>1</v>
      </c>
      <c r="AC14" s="16">
        <v>1</v>
      </c>
      <c r="AY14" s="16">
        <v>2</v>
      </c>
      <c r="BQ14" s="16">
        <v>1</v>
      </c>
      <c r="BR14" s="16">
        <v>1</v>
      </c>
      <c r="DF14" s="16">
        <v>1</v>
      </c>
      <c r="DS14" s="16">
        <v>12</v>
      </c>
    </row>
    <row r="15" spans="1:123" x14ac:dyDescent="0.55000000000000004">
      <c r="A15" s="16" t="s">
        <v>18</v>
      </c>
      <c r="T15" s="16">
        <v>1</v>
      </c>
      <c r="CN15" s="16">
        <v>1</v>
      </c>
      <c r="DL15" s="16">
        <v>1</v>
      </c>
      <c r="DS15" s="16">
        <v>3</v>
      </c>
    </row>
    <row r="16" spans="1:123" x14ac:dyDescent="0.55000000000000004">
      <c r="A16" s="16" t="s">
        <v>19</v>
      </c>
      <c r="P16" s="16">
        <v>1</v>
      </c>
      <c r="AA16" s="16">
        <v>1</v>
      </c>
      <c r="BE16" s="16">
        <v>1</v>
      </c>
      <c r="BQ16" s="16">
        <v>2</v>
      </c>
      <c r="BV16" s="16">
        <v>1</v>
      </c>
      <c r="DS16" s="16">
        <v>6</v>
      </c>
    </row>
    <row r="17" spans="1:123" x14ac:dyDescent="0.55000000000000004">
      <c r="A17" s="16" t="s">
        <v>20</v>
      </c>
      <c r="G17" s="16">
        <v>1</v>
      </c>
      <c r="AT17" s="16">
        <v>1</v>
      </c>
      <c r="CI17" s="16">
        <v>1</v>
      </c>
      <c r="DS17" s="16">
        <v>3</v>
      </c>
    </row>
    <row r="18" spans="1:123" x14ac:dyDescent="0.55000000000000004">
      <c r="A18" s="16" t="s">
        <v>21</v>
      </c>
      <c r="S18" s="16">
        <v>1</v>
      </c>
      <c r="AB18" s="16">
        <v>1</v>
      </c>
      <c r="BH18" s="16">
        <v>1</v>
      </c>
      <c r="DS18" s="16">
        <v>3</v>
      </c>
    </row>
    <row r="19" spans="1:123" x14ac:dyDescent="0.55000000000000004">
      <c r="A19" s="16" t="s">
        <v>22</v>
      </c>
      <c r="AY19" s="16">
        <v>1</v>
      </c>
      <c r="AZ19" s="16">
        <v>1</v>
      </c>
      <c r="DS19" s="16">
        <v>2</v>
      </c>
    </row>
    <row r="20" spans="1:123" x14ac:dyDescent="0.55000000000000004">
      <c r="A20" s="16" t="s">
        <v>23</v>
      </c>
      <c r="Q20" s="16">
        <v>2</v>
      </c>
      <c r="AX20" s="16">
        <v>4</v>
      </c>
      <c r="BD20" s="16">
        <v>1</v>
      </c>
      <c r="BO20" s="16">
        <v>1</v>
      </c>
      <c r="BQ20" s="16">
        <v>1</v>
      </c>
      <c r="DN20" s="16">
        <v>1</v>
      </c>
      <c r="DP20" s="16">
        <v>1</v>
      </c>
      <c r="DQ20" s="16">
        <v>1</v>
      </c>
      <c r="DS20" s="16">
        <v>12</v>
      </c>
    </row>
    <row r="21" spans="1:123" x14ac:dyDescent="0.55000000000000004">
      <c r="A21" s="16" t="s">
        <v>24</v>
      </c>
      <c r="Q21" s="16">
        <v>1</v>
      </c>
      <c r="AF21" s="16">
        <v>1</v>
      </c>
      <c r="AX21" s="16">
        <v>1</v>
      </c>
      <c r="BG21" s="16">
        <v>1</v>
      </c>
      <c r="DS21" s="16">
        <v>4</v>
      </c>
    </row>
    <row r="22" spans="1:123" x14ac:dyDescent="0.55000000000000004">
      <c r="A22" s="16" t="s">
        <v>25</v>
      </c>
      <c r="H22" s="16">
        <v>1</v>
      </c>
      <c r="Q22" s="16">
        <v>2</v>
      </c>
      <c r="T22" s="16">
        <v>1</v>
      </c>
      <c r="AC22" s="16">
        <v>4</v>
      </c>
      <c r="AX22" s="16">
        <v>3</v>
      </c>
      <c r="AY22" s="16">
        <v>1</v>
      </c>
      <c r="BD22" s="16">
        <v>1</v>
      </c>
      <c r="DS22" s="16">
        <v>13</v>
      </c>
    </row>
    <row r="23" spans="1:123" x14ac:dyDescent="0.55000000000000004">
      <c r="A23" s="16" t="s">
        <v>26</v>
      </c>
      <c r="Q23" s="16">
        <v>6</v>
      </c>
      <c r="R23" s="16">
        <v>1</v>
      </c>
      <c r="AB23" s="16">
        <v>1</v>
      </c>
      <c r="AG23" s="16">
        <v>1</v>
      </c>
      <c r="AN23" s="16">
        <v>1</v>
      </c>
      <c r="AX23" s="16">
        <v>3</v>
      </c>
      <c r="BD23" s="16">
        <v>1</v>
      </c>
      <c r="BP23" s="16">
        <v>1</v>
      </c>
      <c r="CU23" s="16">
        <v>1</v>
      </c>
      <c r="DS23" s="16">
        <v>16</v>
      </c>
    </row>
    <row r="24" spans="1:123" x14ac:dyDescent="0.55000000000000004">
      <c r="A24" s="16" t="s">
        <v>27</v>
      </c>
      <c r="B24" s="16">
        <v>1</v>
      </c>
      <c r="C24" s="16">
        <v>1</v>
      </c>
      <c r="DM24" s="16">
        <v>1</v>
      </c>
      <c r="DS24" s="16">
        <v>3</v>
      </c>
    </row>
    <row r="25" spans="1:123" x14ac:dyDescent="0.55000000000000004">
      <c r="A25" s="16" t="s">
        <v>28</v>
      </c>
      <c r="J25" s="16">
        <v>2</v>
      </c>
      <c r="AR25" s="16">
        <v>1</v>
      </c>
      <c r="AV25" s="16">
        <v>1</v>
      </c>
      <c r="AY25" s="16">
        <v>4</v>
      </c>
      <c r="BJ25" s="16">
        <v>1</v>
      </c>
      <c r="BL25" s="16">
        <v>1</v>
      </c>
      <c r="BQ25" s="16">
        <v>1</v>
      </c>
      <c r="BS25" s="16">
        <v>2</v>
      </c>
      <c r="BT25" s="16">
        <v>1</v>
      </c>
      <c r="BU25" s="16">
        <v>1</v>
      </c>
      <c r="BY25" s="16">
        <v>1</v>
      </c>
      <c r="CB25" s="16">
        <v>1</v>
      </c>
      <c r="CH25" s="16">
        <v>1</v>
      </c>
      <c r="CR25" s="16">
        <v>1</v>
      </c>
      <c r="CS25" s="16">
        <v>1</v>
      </c>
      <c r="DA25" s="16">
        <v>1</v>
      </c>
      <c r="DB25" s="16">
        <v>2</v>
      </c>
      <c r="DC25" s="16">
        <v>1</v>
      </c>
      <c r="DE25" s="16">
        <v>1</v>
      </c>
      <c r="DI25" s="16">
        <v>1</v>
      </c>
      <c r="DJ25" s="16">
        <v>1</v>
      </c>
      <c r="DK25" s="16">
        <v>1</v>
      </c>
      <c r="DS25" s="16">
        <v>28</v>
      </c>
    </row>
    <row r="26" spans="1:123" x14ac:dyDescent="0.55000000000000004">
      <c r="A26" s="16" t="s">
        <v>29</v>
      </c>
      <c r="BM26" s="16">
        <v>1</v>
      </c>
      <c r="DS26" s="16">
        <v>1</v>
      </c>
    </row>
    <row r="27" spans="1:123" x14ac:dyDescent="0.55000000000000004">
      <c r="A27" s="16" t="s">
        <v>30</v>
      </c>
      <c r="Q27" s="16">
        <v>2</v>
      </c>
      <c r="AY27" s="16">
        <v>1</v>
      </c>
      <c r="CT27" s="16">
        <v>1</v>
      </c>
      <c r="DS27" s="16">
        <v>4</v>
      </c>
    </row>
    <row r="28" spans="1:123" x14ac:dyDescent="0.55000000000000004">
      <c r="A28" s="16" t="s">
        <v>31</v>
      </c>
      <c r="AE28" s="16">
        <v>1</v>
      </c>
      <c r="AN28" s="16">
        <v>1</v>
      </c>
      <c r="AY28" s="16">
        <v>1</v>
      </c>
      <c r="BJ28" s="16">
        <v>1</v>
      </c>
      <c r="DB28" s="16">
        <v>1</v>
      </c>
      <c r="DM28" s="16">
        <v>1</v>
      </c>
      <c r="DS28" s="16">
        <v>6</v>
      </c>
    </row>
    <row r="29" spans="1:123" x14ac:dyDescent="0.55000000000000004">
      <c r="A29" s="16" t="s">
        <v>32</v>
      </c>
      <c r="Q29" s="16">
        <v>1</v>
      </c>
      <c r="BQ29" s="16">
        <v>1</v>
      </c>
      <c r="CD29" s="16">
        <v>1</v>
      </c>
      <c r="DS29" s="16">
        <v>3</v>
      </c>
    </row>
    <row r="30" spans="1:123" x14ac:dyDescent="0.55000000000000004">
      <c r="A30" s="16" t="s">
        <v>33</v>
      </c>
      <c r="Q30" s="16">
        <v>3</v>
      </c>
      <c r="AS30" s="16">
        <v>1</v>
      </c>
      <c r="AX30" s="16">
        <v>1</v>
      </c>
      <c r="BC30" s="16">
        <v>1</v>
      </c>
      <c r="BD30" s="16">
        <v>2</v>
      </c>
      <c r="DO30" s="16">
        <v>1</v>
      </c>
      <c r="DQ30" s="16">
        <v>2</v>
      </c>
      <c r="DS30" s="16">
        <v>11</v>
      </c>
    </row>
    <row r="31" spans="1:123" x14ac:dyDescent="0.55000000000000004">
      <c r="A31" s="16" t="s">
        <v>34</v>
      </c>
      <c r="M31" s="16">
        <v>1</v>
      </c>
      <c r="Q31" s="16">
        <v>4</v>
      </c>
      <c r="AC31" s="16">
        <v>1</v>
      </c>
      <c r="BD31" s="16">
        <v>2</v>
      </c>
      <c r="BH31" s="16">
        <v>1</v>
      </c>
      <c r="BQ31" s="16">
        <v>1</v>
      </c>
      <c r="DG31" s="16">
        <v>1</v>
      </c>
      <c r="DS31" s="16">
        <v>11</v>
      </c>
    </row>
    <row r="32" spans="1:123" x14ac:dyDescent="0.55000000000000004">
      <c r="A32" s="16" t="s">
        <v>1249</v>
      </c>
      <c r="B32" s="16">
        <v>2</v>
      </c>
      <c r="C32" s="16">
        <v>1</v>
      </c>
      <c r="D32" s="16">
        <v>1</v>
      </c>
      <c r="E32" s="16">
        <v>1</v>
      </c>
      <c r="F32" s="16">
        <v>1</v>
      </c>
      <c r="G32" s="16">
        <v>3</v>
      </c>
      <c r="H32" s="16">
        <v>1</v>
      </c>
      <c r="I32" s="16">
        <v>1</v>
      </c>
      <c r="J32" s="16">
        <v>4</v>
      </c>
      <c r="K32" s="16">
        <v>1</v>
      </c>
      <c r="L32" s="16">
        <v>1</v>
      </c>
      <c r="M32" s="16">
        <v>1</v>
      </c>
      <c r="N32" s="16">
        <v>1</v>
      </c>
      <c r="O32" s="16">
        <v>1</v>
      </c>
      <c r="P32" s="16">
        <v>1</v>
      </c>
      <c r="Q32" s="16">
        <v>33</v>
      </c>
      <c r="R32" s="16">
        <v>1</v>
      </c>
      <c r="S32" s="16">
        <v>1</v>
      </c>
      <c r="T32" s="16">
        <v>6</v>
      </c>
      <c r="U32" s="16">
        <v>1</v>
      </c>
      <c r="V32" s="16">
        <v>1</v>
      </c>
      <c r="W32" s="16">
        <v>1</v>
      </c>
      <c r="X32" s="16">
        <v>1</v>
      </c>
      <c r="Y32" s="16">
        <v>1</v>
      </c>
      <c r="Z32" s="16">
        <v>1</v>
      </c>
      <c r="AA32" s="16">
        <v>1</v>
      </c>
      <c r="AB32" s="16">
        <v>5</v>
      </c>
      <c r="AC32" s="16">
        <v>16</v>
      </c>
      <c r="AD32" s="16">
        <v>2</v>
      </c>
      <c r="AE32" s="16">
        <v>1</v>
      </c>
      <c r="AF32" s="16">
        <v>1</v>
      </c>
      <c r="AG32" s="16">
        <v>2</v>
      </c>
      <c r="AH32" s="16">
        <v>2</v>
      </c>
      <c r="AI32" s="16">
        <v>1</v>
      </c>
      <c r="AJ32" s="16">
        <v>1</v>
      </c>
      <c r="AK32" s="16">
        <v>1</v>
      </c>
      <c r="AL32" s="16">
        <v>1</v>
      </c>
      <c r="AM32" s="16">
        <v>1</v>
      </c>
      <c r="AN32" s="16">
        <v>3</v>
      </c>
      <c r="AO32" s="16">
        <v>1</v>
      </c>
      <c r="AP32" s="16">
        <v>1</v>
      </c>
      <c r="AQ32" s="16">
        <v>1</v>
      </c>
      <c r="AR32" s="16">
        <v>1</v>
      </c>
      <c r="AS32" s="16">
        <v>1</v>
      </c>
      <c r="AT32" s="16">
        <v>4</v>
      </c>
      <c r="AU32" s="16">
        <v>1</v>
      </c>
      <c r="AV32" s="16">
        <v>1</v>
      </c>
      <c r="AW32" s="16">
        <v>1</v>
      </c>
      <c r="AX32" s="16">
        <v>17</v>
      </c>
      <c r="AY32" s="16">
        <v>17</v>
      </c>
      <c r="AZ32" s="16">
        <v>1</v>
      </c>
      <c r="BA32" s="16">
        <v>1</v>
      </c>
      <c r="BB32" s="16">
        <v>1</v>
      </c>
      <c r="BC32" s="16">
        <v>1</v>
      </c>
      <c r="BD32" s="16">
        <v>8</v>
      </c>
      <c r="BE32" s="16">
        <v>1</v>
      </c>
      <c r="BF32" s="16">
        <v>1</v>
      </c>
      <c r="BG32" s="16">
        <v>1</v>
      </c>
      <c r="BH32" s="16">
        <v>2</v>
      </c>
      <c r="BI32" s="16">
        <v>1</v>
      </c>
      <c r="BJ32" s="16">
        <v>7</v>
      </c>
      <c r="BK32" s="16">
        <v>4</v>
      </c>
      <c r="BL32" s="16">
        <v>1</v>
      </c>
      <c r="BM32" s="16">
        <v>1</v>
      </c>
      <c r="BN32" s="16">
        <v>2</v>
      </c>
      <c r="BO32" s="16">
        <v>1</v>
      </c>
      <c r="BP32" s="16">
        <v>1</v>
      </c>
      <c r="BQ32" s="16">
        <v>8</v>
      </c>
      <c r="BR32" s="16">
        <v>2</v>
      </c>
      <c r="BS32" s="16">
        <v>8</v>
      </c>
      <c r="BT32" s="16">
        <v>1</v>
      </c>
      <c r="BU32" s="16">
        <v>1</v>
      </c>
      <c r="BV32" s="16">
        <v>1</v>
      </c>
      <c r="BW32" s="16">
        <v>2</v>
      </c>
      <c r="BX32" s="16">
        <v>2</v>
      </c>
      <c r="BY32" s="16">
        <v>1</v>
      </c>
      <c r="BZ32" s="16">
        <v>1</v>
      </c>
      <c r="CA32" s="16">
        <v>1</v>
      </c>
      <c r="CB32" s="16">
        <v>1</v>
      </c>
      <c r="CC32" s="16">
        <v>1</v>
      </c>
      <c r="CD32" s="16">
        <v>1</v>
      </c>
      <c r="CE32" s="16">
        <v>1</v>
      </c>
      <c r="CF32" s="16">
        <v>1</v>
      </c>
      <c r="CG32" s="16">
        <v>1</v>
      </c>
      <c r="CH32" s="16">
        <v>1</v>
      </c>
      <c r="CI32" s="16">
        <v>1</v>
      </c>
      <c r="CJ32" s="16">
        <v>2</v>
      </c>
      <c r="CK32" s="16">
        <v>1</v>
      </c>
      <c r="CL32" s="16">
        <v>1</v>
      </c>
      <c r="CM32" s="16">
        <v>1</v>
      </c>
      <c r="CN32" s="16">
        <v>1</v>
      </c>
      <c r="CO32" s="16">
        <v>1</v>
      </c>
      <c r="CP32" s="16">
        <v>1</v>
      </c>
      <c r="CQ32" s="16">
        <v>1</v>
      </c>
      <c r="CR32" s="16">
        <v>1</v>
      </c>
      <c r="CS32" s="16">
        <v>1</v>
      </c>
      <c r="CT32" s="16">
        <v>1</v>
      </c>
      <c r="CU32" s="16">
        <v>1</v>
      </c>
      <c r="CV32" s="16">
        <v>1</v>
      </c>
      <c r="CW32" s="16">
        <v>1</v>
      </c>
      <c r="CX32" s="16">
        <v>1</v>
      </c>
      <c r="CY32" s="16">
        <v>1</v>
      </c>
      <c r="CZ32" s="16">
        <v>1</v>
      </c>
      <c r="DA32" s="16">
        <v>1</v>
      </c>
      <c r="DB32" s="16">
        <v>3</v>
      </c>
      <c r="DC32" s="16">
        <v>1</v>
      </c>
      <c r="DD32" s="16">
        <v>2</v>
      </c>
      <c r="DE32" s="16">
        <v>1</v>
      </c>
      <c r="DF32" s="16">
        <v>1</v>
      </c>
      <c r="DG32" s="16">
        <v>1</v>
      </c>
      <c r="DH32" s="16">
        <v>1</v>
      </c>
      <c r="DI32" s="16">
        <v>2</v>
      </c>
      <c r="DJ32" s="16">
        <v>1</v>
      </c>
      <c r="DK32" s="16">
        <v>1</v>
      </c>
      <c r="DL32" s="16">
        <v>1</v>
      </c>
      <c r="DM32" s="16">
        <v>2</v>
      </c>
      <c r="DN32" s="16">
        <v>3</v>
      </c>
      <c r="DO32" s="16">
        <v>1</v>
      </c>
      <c r="DP32" s="16">
        <v>1</v>
      </c>
      <c r="DQ32" s="16">
        <v>4</v>
      </c>
      <c r="DR32" s="16">
        <v>2</v>
      </c>
      <c r="DS32" s="16">
        <v>270</v>
      </c>
    </row>
  </sheetData>
  <sheetProtection algorithmName="SHA-512" hashValue="im8QNT2gdxUWsoRWzktYDgELrkZDFsfdG+ViSAZrJIGNINMRMcy++uxt5qceAeMuRLaSohdiMEW3auC6fwOg8g==" saltValue="4uQmWz1BB8+lG2jp03kCOA=="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2AA2-4F0A-4259-9FE4-FE8070143D7D}">
  <sheetPr codeName="Sheet13"/>
  <dimension ref="A2:DU20"/>
  <sheetViews>
    <sheetView topLeftCell="A3" workbookViewId="0">
      <pane xSplit="2" ySplit="1" topLeftCell="AJ4" activePane="bottomRight" state="frozen"/>
      <selection activeCell="AC13" sqref="AC13"/>
      <selection pane="topRight" activeCell="AC13" sqref="AC13"/>
      <selection pane="bottomLeft" activeCell="AC13" sqref="AC13"/>
      <selection pane="bottomRight" activeCell="AC13" sqref="AC13"/>
    </sheetView>
  </sheetViews>
  <sheetFormatPr defaultColWidth="3.15625" defaultRowHeight="14.4" x14ac:dyDescent="0.55000000000000004"/>
  <cols>
    <col min="1" max="1" width="27.41796875" style="16" bestFit="1" customWidth="1"/>
    <col min="2" max="2" width="12.578125" style="16" customWidth="1"/>
    <col min="3" max="3" width="4.15625" style="16" bestFit="1" customWidth="1"/>
    <col min="4" max="4" width="5.15625" style="16" bestFit="1" customWidth="1"/>
    <col min="5" max="7" width="4.15625" style="16" bestFit="1" customWidth="1"/>
    <col min="8" max="14" width="5.15625" style="16" bestFit="1" customWidth="1"/>
    <col min="15" max="17" width="4.15625" style="16" bestFit="1" customWidth="1"/>
    <col min="18" max="18" width="6.15625" style="16" bestFit="1" customWidth="1"/>
    <col min="19" max="19" width="5.15625" style="16" bestFit="1" customWidth="1"/>
    <col min="20" max="20" width="4.15625" style="16" bestFit="1" customWidth="1"/>
    <col min="21" max="21" width="6.15625" style="16" bestFit="1" customWidth="1"/>
    <col min="22" max="22" width="5.15625" style="16" bestFit="1" customWidth="1"/>
    <col min="23" max="23" width="4.15625" style="16" bestFit="1" customWidth="1"/>
    <col min="24" max="25" width="5.15625" style="16" bestFit="1" customWidth="1"/>
    <col min="26" max="26" width="4.15625" style="16" bestFit="1" customWidth="1"/>
    <col min="27" max="27" width="5.15625" style="16" bestFit="1" customWidth="1"/>
    <col min="28" max="29" width="4.15625" style="16" bestFit="1" customWidth="1"/>
    <col min="30" max="30" width="6.15625" style="16" bestFit="1" customWidth="1"/>
    <col min="31" max="31" width="5.15625" style="16" bestFit="1" customWidth="1"/>
    <col min="32" max="32" width="4.15625" style="16" bestFit="1" customWidth="1"/>
    <col min="33" max="37" width="5.15625" style="16" bestFit="1" customWidth="1"/>
    <col min="38" max="38" width="4.15625" style="16" bestFit="1" customWidth="1"/>
    <col min="39" max="43" width="5.15625" style="16" bestFit="1" customWidth="1"/>
    <col min="44" max="44" width="4.15625" style="16" bestFit="1" customWidth="1"/>
    <col min="45" max="46" width="5.15625" style="16" bestFit="1" customWidth="1"/>
    <col min="47" max="49" width="4.15625" style="16" bestFit="1" customWidth="1"/>
    <col min="50" max="51" width="6.15625" style="16" bestFit="1" customWidth="1"/>
    <col min="52" max="52" width="5.15625" style="16" bestFit="1" customWidth="1"/>
    <col min="53" max="53" width="4.15625" style="16" bestFit="1" customWidth="1"/>
    <col min="54" max="55" width="5.15625" style="16" bestFit="1" customWidth="1"/>
    <col min="56" max="56" width="6.15625" style="16" bestFit="1" customWidth="1"/>
    <col min="57" max="57" width="4.15625" style="16" bestFit="1" customWidth="1"/>
    <col min="58" max="61" width="5.15625" style="16" bestFit="1" customWidth="1"/>
    <col min="62" max="62" width="6.15625" style="16" bestFit="1" customWidth="1"/>
    <col min="63" max="73" width="5.15625" style="16" bestFit="1" customWidth="1"/>
    <col min="74" max="75" width="4.15625" style="16" bestFit="1" customWidth="1"/>
    <col min="76" max="76" width="5.15625" style="16" bestFit="1" customWidth="1"/>
    <col min="77" max="77" width="4.15625" style="16" bestFit="1" customWidth="1"/>
    <col min="78" max="80" width="5.15625" style="16" bestFit="1" customWidth="1"/>
    <col min="81" max="82" width="4.15625" style="16" bestFit="1" customWidth="1"/>
    <col min="83" max="84" width="5.15625" style="16" bestFit="1" customWidth="1"/>
    <col min="85" max="88" width="4.15625" style="16" bestFit="1" customWidth="1"/>
    <col min="89" max="89" width="5.15625" style="16" bestFit="1" customWidth="1"/>
    <col min="90" max="90" width="4.15625" style="16" bestFit="1" customWidth="1"/>
    <col min="91" max="91" width="5.15625" style="16" bestFit="1" customWidth="1"/>
    <col min="92" max="94" width="4.15625" style="16" bestFit="1" customWidth="1"/>
    <col min="95" max="95" width="5.15625" style="16" bestFit="1" customWidth="1"/>
    <col min="96" max="96" width="4.15625" style="16" bestFit="1" customWidth="1"/>
    <col min="97" max="99" width="5.15625" style="16" bestFit="1" customWidth="1"/>
    <col min="100" max="101" width="4.15625" style="16" bestFit="1" customWidth="1"/>
    <col min="102" max="104" width="5.15625" style="16" bestFit="1" customWidth="1"/>
    <col min="105" max="106" width="4.15625" style="16" bestFit="1" customWidth="1"/>
    <col min="107" max="110" width="5.15625" style="16" bestFit="1" customWidth="1"/>
    <col min="111" max="111" width="4.15625" style="16" bestFit="1" customWidth="1"/>
    <col min="112" max="116" width="5.15625" style="16" bestFit="1" customWidth="1"/>
    <col min="117" max="118" width="4.15625" style="16" bestFit="1" customWidth="1"/>
    <col min="119" max="119" width="5.15625" style="16" bestFit="1" customWidth="1"/>
    <col min="120" max="121" width="4.15625" style="16" bestFit="1" customWidth="1"/>
    <col min="122" max="122" width="5.15625" style="16" bestFit="1" customWidth="1"/>
    <col min="123" max="123" width="6.15625" style="16" bestFit="1" customWidth="1"/>
    <col min="124" max="124" width="5.15625" style="16" bestFit="1" customWidth="1"/>
    <col min="125" max="16384" width="3.15625" style="16"/>
  </cols>
  <sheetData>
    <row r="2" spans="1:125" s="14" customFormat="1" x14ac:dyDescent="0.55000000000000004">
      <c r="C2" s="14" t="s">
        <v>1254</v>
      </c>
      <c r="H2" s="14" t="s">
        <v>1253</v>
      </c>
      <c r="I2" s="14" t="s">
        <v>91</v>
      </c>
      <c r="BS2" s="14" t="s">
        <v>99</v>
      </c>
      <c r="BT2" s="14" t="s">
        <v>1252</v>
      </c>
      <c r="CB2" s="14" t="s">
        <v>96</v>
      </c>
      <c r="DC2" s="14" t="s">
        <v>95</v>
      </c>
      <c r="DD2" s="14" t="s">
        <v>102</v>
      </c>
      <c r="DF2" s="14" t="s">
        <v>116</v>
      </c>
      <c r="DH2" s="14" t="s">
        <v>90</v>
      </c>
      <c r="DI2" s="14" t="s">
        <v>1251</v>
      </c>
      <c r="DL2" s="14" t="s">
        <v>1250</v>
      </c>
      <c r="DM2" s="14" t="s">
        <v>104</v>
      </c>
      <c r="DO2" s="14" t="s">
        <v>106</v>
      </c>
      <c r="DU2" s="14" t="s">
        <v>1249</v>
      </c>
    </row>
    <row r="3" spans="1:125" s="15" customFormat="1" ht="148" customHeight="1" x14ac:dyDescent="0.55000000000000004">
      <c r="A3" s="14" t="s">
        <v>202</v>
      </c>
      <c r="B3" s="14" t="str">
        <f>Interface!$C$4</f>
        <v>Pedestrian Behaviour</v>
      </c>
      <c r="C3" s="15" t="s">
        <v>98</v>
      </c>
      <c r="D3" s="15" t="s">
        <v>187</v>
      </c>
      <c r="E3" s="15" t="s">
        <v>168</v>
      </c>
      <c r="F3" s="15" t="s">
        <v>182</v>
      </c>
      <c r="G3" s="15" t="s">
        <v>177</v>
      </c>
      <c r="H3" s="15" t="s">
        <v>79</v>
      </c>
      <c r="I3" s="15" t="s">
        <v>165</v>
      </c>
      <c r="J3" s="15" t="s">
        <v>151</v>
      </c>
      <c r="K3" s="15" t="s">
        <v>91</v>
      </c>
      <c r="L3" s="15" t="s">
        <v>81</v>
      </c>
      <c r="M3" s="15" t="s">
        <v>128</v>
      </c>
      <c r="N3" s="15" t="s">
        <v>158</v>
      </c>
      <c r="O3" s="15" t="s">
        <v>109</v>
      </c>
      <c r="P3" s="15" t="s">
        <v>111</v>
      </c>
      <c r="Q3" s="15" t="s">
        <v>179</v>
      </c>
      <c r="R3" s="15" t="s">
        <v>73</v>
      </c>
      <c r="S3" s="15" t="s">
        <v>135</v>
      </c>
      <c r="T3" s="15" t="s">
        <v>143</v>
      </c>
      <c r="U3" s="15" t="s">
        <v>88</v>
      </c>
      <c r="V3" s="15" t="s">
        <v>149</v>
      </c>
      <c r="W3" s="15" t="s">
        <v>170</v>
      </c>
      <c r="X3" s="15" t="s">
        <v>172</v>
      </c>
      <c r="Y3" s="15" t="s">
        <v>178</v>
      </c>
      <c r="Z3" s="15" t="s">
        <v>142</v>
      </c>
      <c r="AA3" s="15" t="s">
        <v>186</v>
      </c>
      <c r="AB3" s="15" t="s">
        <v>126</v>
      </c>
      <c r="AC3" s="15" t="s">
        <v>89</v>
      </c>
      <c r="AD3" s="15" t="s">
        <v>72</v>
      </c>
      <c r="AE3" s="15" t="s">
        <v>101</v>
      </c>
      <c r="AF3" s="15" t="s">
        <v>133</v>
      </c>
      <c r="AG3" s="15" t="s">
        <v>141</v>
      </c>
      <c r="AH3" s="15" t="s">
        <v>107</v>
      </c>
      <c r="AI3" s="15" t="s">
        <v>96</v>
      </c>
      <c r="AJ3" s="15" t="s">
        <v>153</v>
      </c>
      <c r="AK3" s="15" t="s">
        <v>155</v>
      </c>
      <c r="AL3" s="15" t="s">
        <v>157</v>
      </c>
      <c r="AM3" s="15" t="s">
        <v>159</v>
      </c>
      <c r="AN3" s="15" t="s">
        <v>161</v>
      </c>
      <c r="AO3" s="15" t="s">
        <v>93</v>
      </c>
      <c r="AP3" s="15" t="s">
        <v>189</v>
      </c>
      <c r="AQ3" s="15" t="s">
        <v>82</v>
      </c>
      <c r="AR3" s="15" t="s">
        <v>185</v>
      </c>
      <c r="AS3" s="15" t="s">
        <v>188</v>
      </c>
      <c r="AT3" s="15" t="s">
        <v>150</v>
      </c>
      <c r="AU3" s="15" t="s">
        <v>90</v>
      </c>
      <c r="AV3" s="15" t="s">
        <v>110</v>
      </c>
      <c r="AW3" s="15" t="s">
        <v>130</v>
      </c>
      <c r="AX3" s="15" t="s">
        <v>156</v>
      </c>
      <c r="AY3" s="15" t="s">
        <v>74</v>
      </c>
      <c r="AZ3" s="15" t="s">
        <v>76</v>
      </c>
      <c r="BA3" s="15" t="s">
        <v>162</v>
      </c>
      <c r="BB3" s="15" t="s">
        <v>164</v>
      </c>
      <c r="BC3" s="15" t="s">
        <v>166</v>
      </c>
      <c r="BD3" s="15" t="s">
        <v>136</v>
      </c>
      <c r="BE3" s="15" t="s">
        <v>77</v>
      </c>
      <c r="BF3" s="15" t="s">
        <v>122</v>
      </c>
      <c r="BG3" s="15" t="s">
        <v>174</v>
      </c>
      <c r="BH3" s="15" t="s">
        <v>176</v>
      </c>
      <c r="BI3" s="15" t="s">
        <v>97</v>
      </c>
      <c r="BJ3" s="15" t="s">
        <v>80</v>
      </c>
      <c r="BK3" s="15" t="s">
        <v>87</v>
      </c>
      <c r="BL3" s="15" t="s">
        <v>92</v>
      </c>
      <c r="BM3" s="15" t="s">
        <v>184</v>
      </c>
      <c r="BN3" s="15" t="s">
        <v>146</v>
      </c>
      <c r="BO3" s="15" t="s">
        <v>100</v>
      </c>
      <c r="BP3" s="15" t="s">
        <v>169</v>
      </c>
      <c r="BQ3" s="15" t="s">
        <v>163</v>
      </c>
      <c r="BR3" s="15" t="s">
        <v>86</v>
      </c>
      <c r="BS3" s="15" t="s">
        <v>99</v>
      </c>
      <c r="BT3" s="15" t="s">
        <v>85</v>
      </c>
      <c r="BU3" s="15" t="s">
        <v>125</v>
      </c>
      <c r="BV3" s="15" t="s">
        <v>129</v>
      </c>
      <c r="BW3" s="15" t="s">
        <v>131</v>
      </c>
      <c r="BX3" s="15" t="s">
        <v>103</v>
      </c>
      <c r="BY3" s="15" t="s">
        <v>105</v>
      </c>
      <c r="BZ3" s="15" t="s">
        <v>145</v>
      </c>
      <c r="CA3" s="15" t="s">
        <v>144</v>
      </c>
      <c r="CB3" s="15" t="s">
        <v>115</v>
      </c>
      <c r="CC3" s="15" t="s">
        <v>112</v>
      </c>
      <c r="CD3" s="15" t="s">
        <v>191</v>
      </c>
      <c r="CE3" s="15" t="s">
        <v>147</v>
      </c>
      <c r="CF3" s="15" t="s">
        <v>123</v>
      </c>
      <c r="CG3" s="15" t="s">
        <v>173</v>
      </c>
      <c r="CH3" s="15" t="s">
        <v>113</v>
      </c>
      <c r="CI3" s="15" t="s">
        <v>117</v>
      </c>
      <c r="CJ3" s="15" t="s">
        <v>139</v>
      </c>
      <c r="CK3" s="15" t="s">
        <v>75</v>
      </c>
      <c r="CL3" s="15" t="s">
        <v>193</v>
      </c>
      <c r="CM3" s="15" t="s">
        <v>194</v>
      </c>
      <c r="CN3" s="15" t="s">
        <v>192</v>
      </c>
      <c r="CO3" s="15" t="s">
        <v>171</v>
      </c>
      <c r="CP3" s="15" t="s">
        <v>190</v>
      </c>
      <c r="CQ3" s="15" t="s">
        <v>183</v>
      </c>
      <c r="CR3" s="15" t="s">
        <v>148</v>
      </c>
      <c r="CS3" s="15" t="s">
        <v>152</v>
      </c>
      <c r="CT3" s="15" t="s">
        <v>154</v>
      </c>
      <c r="CU3" s="15" t="s">
        <v>118</v>
      </c>
      <c r="CV3" s="15" t="s">
        <v>132</v>
      </c>
      <c r="CW3" s="15" t="s">
        <v>160</v>
      </c>
      <c r="CX3" s="15" t="s">
        <v>134</v>
      </c>
      <c r="CY3" s="15" t="s">
        <v>120</v>
      </c>
      <c r="CZ3" s="15" t="s">
        <v>140</v>
      </c>
      <c r="DA3" s="15" t="s">
        <v>114</v>
      </c>
      <c r="DB3" s="15" t="s">
        <v>181</v>
      </c>
      <c r="DC3" s="15" t="s">
        <v>95</v>
      </c>
      <c r="DD3" s="15" t="s">
        <v>119</v>
      </c>
      <c r="DE3" s="15" t="s">
        <v>102</v>
      </c>
      <c r="DF3" s="15" t="s">
        <v>124</v>
      </c>
      <c r="DG3" s="15" t="s">
        <v>121</v>
      </c>
      <c r="DH3" s="15" t="s">
        <v>116</v>
      </c>
      <c r="DI3" s="15" t="s">
        <v>180</v>
      </c>
      <c r="DJ3" s="15" t="s">
        <v>108</v>
      </c>
      <c r="DK3" s="15" t="s">
        <v>167</v>
      </c>
      <c r="DL3" s="15" t="s">
        <v>138</v>
      </c>
      <c r="DM3" s="15" t="s">
        <v>127</v>
      </c>
      <c r="DN3" s="15" t="s">
        <v>104</v>
      </c>
      <c r="DO3" s="15" t="s">
        <v>94</v>
      </c>
      <c r="DP3" s="15" t="s">
        <v>137</v>
      </c>
      <c r="DQ3" s="15" t="s">
        <v>175</v>
      </c>
      <c r="DR3" s="15" t="s">
        <v>78</v>
      </c>
      <c r="DS3" s="15" t="s">
        <v>106</v>
      </c>
      <c r="DT3" s="15" t="s">
        <v>106</v>
      </c>
    </row>
    <row r="4" spans="1:125" x14ac:dyDescent="0.55000000000000004">
      <c r="A4" s="14" t="s">
        <v>50</v>
      </c>
      <c r="B4" s="19" cm="1">
        <f t="array" ref="B4:B19">TRANSPOSE(_xlfn.XLOOKUP(Interface!$C$4, 'Subcriterion weights normalised'!R4:R31, 'Subcriterion weights normalised'!S4:AH31))</f>
        <v>16.666666666666664</v>
      </c>
      <c r="C4" s="17">
        <f>('Rating DL Task'!B4/MAX('Rating DL Task'!$B4:$DS4))*10</f>
        <v>0</v>
      </c>
      <c r="D4" s="17">
        <f>('Rating DL Task'!C4/MAX('Rating DL Task'!$B4:$DS4))*10</f>
        <v>0</v>
      </c>
      <c r="E4" s="17">
        <f>('Rating DL Task'!D4/MAX('Rating DL Task'!$B4:$DS4))*10</f>
        <v>0</v>
      </c>
      <c r="F4" s="17">
        <f>('Rating DL Task'!E4/MAX('Rating DL Task'!$B4:$DS4))*10</f>
        <v>0</v>
      </c>
      <c r="G4" s="17">
        <f>('Rating DL Task'!F4/MAX('Rating DL Task'!$B4:$DS4))*10</f>
        <v>0</v>
      </c>
      <c r="H4" s="17">
        <f>('Rating DL Task'!G4/MAX('Rating DL Task'!$B4:$DS4))*10</f>
        <v>3.333333333333333</v>
      </c>
      <c r="I4" s="17">
        <f>('Rating DL Task'!H4/MAX('Rating DL Task'!$B4:$DS4))*10</f>
        <v>3.333333333333333</v>
      </c>
      <c r="J4" s="17">
        <f>('Rating DL Task'!I4/MAX('Rating DL Task'!$B4:$DS4))*10</f>
        <v>0</v>
      </c>
      <c r="K4" s="17">
        <f>('Rating DL Task'!J4/MAX('Rating DL Task'!$B4:$DS4))*10</f>
        <v>3.333333333333333</v>
      </c>
      <c r="L4" s="17">
        <f>('Rating DL Task'!K4/MAX('Rating DL Task'!$B4:$DS4))*10</f>
        <v>3.333333333333333</v>
      </c>
      <c r="M4" s="17">
        <f>('Rating DL Task'!L4/MAX('Rating DL Task'!$B4:$DS4))*10</f>
        <v>0</v>
      </c>
      <c r="N4" s="17">
        <f>('Rating DL Task'!M4/MAX('Rating DL Task'!$B4:$DS4))*10</f>
        <v>0</v>
      </c>
      <c r="O4" s="17">
        <f>('Rating DL Task'!N4/MAX('Rating DL Task'!$B4:$DS4))*10</f>
        <v>0</v>
      </c>
      <c r="P4" s="17">
        <f>('Rating DL Task'!O4/MAX('Rating DL Task'!$B4:$DS4))*10</f>
        <v>0</v>
      </c>
      <c r="Q4" s="17">
        <f>('Rating DL Task'!P4/MAX('Rating DL Task'!$B4:$DS4))*10</f>
        <v>0</v>
      </c>
      <c r="R4" s="17">
        <f>('Rating DL Task'!Q4/MAX('Rating DL Task'!$B4:$DS4))*10</f>
        <v>0</v>
      </c>
      <c r="S4" s="17">
        <f>('Rating DL Task'!R4/MAX('Rating DL Task'!$B4:$DS4))*10</f>
        <v>0</v>
      </c>
      <c r="T4" s="17">
        <f>('Rating DL Task'!S4/MAX('Rating DL Task'!$B4:$DS4))*10</f>
        <v>0</v>
      </c>
      <c r="U4" s="17">
        <f>('Rating DL Task'!T4/MAX('Rating DL Task'!$B4:$DS4))*10</f>
        <v>10</v>
      </c>
      <c r="V4" s="17">
        <f>('Rating DL Task'!U4/MAX('Rating DL Task'!$B4:$DS4))*10</f>
        <v>0</v>
      </c>
      <c r="W4" s="17">
        <f>('Rating DL Task'!V4/MAX('Rating DL Task'!$B4:$DS4))*10</f>
        <v>0</v>
      </c>
      <c r="X4" s="17">
        <f>('Rating DL Task'!W4/MAX('Rating DL Task'!$B4:$DS4))*10</f>
        <v>0</v>
      </c>
      <c r="Y4" s="17">
        <f>('Rating DL Task'!X4/MAX('Rating DL Task'!$B4:$DS4))*10</f>
        <v>3.333333333333333</v>
      </c>
      <c r="Z4" s="17">
        <f>('Rating DL Task'!Y4/MAX('Rating DL Task'!$B4:$DS4))*10</f>
        <v>0</v>
      </c>
      <c r="AA4" s="17">
        <f>('Rating DL Task'!Z4/MAX('Rating DL Task'!$B4:$DS4))*10</f>
        <v>0</v>
      </c>
      <c r="AB4" s="17">
        <f>('Rating DL Task'!AA4/MAX('Rating DL Task'!$B4:$DS4))*10</f>
        <v>0</v>
      </c>
      <c r="AC4" s="17">
        <f>('Rating DL Task'!AB4/MAX('Rating DL Task'!$B4:$DS4))*10</f>
        <v>0</v>
      </c>
      <c r="AD4" s="17">
        <f>('Rating DL Task'!AC4/MAX('Rating DL Task'!$B4:$DS4))*10</f>
        <v>0</v>
      </c>
      <c r="AE4" s="17">
        <f>('Rating DL Task'!AD4/MAX('Rating DL Task'!$B4:$DS4))*10</f>
        <v>3.333333333333333</v>
      </c>
      <c r="AF4" s="17">
        <f>('Rating DL Task'!AE4/MAX('Rating DL Task'!$B4:$DS4))*10</f>
        <v>0</v>
      </c>
      <c r="AG4" s="17">
        <f>('Rating DL Task'!AF4/MAX('Rating DL Task'!$B4:$DS4))*10</f>
        <v>3.333333333333333</v>
      </c>
      <c r="AH4" s="17">
        <f>('Rating DL Task'!AG4/MAX('Rating DL Task'!$B4:$DS4))*10</f>
        <v>0</v>
      </c>
      <c r="AI4" s="17">
        <f>('Rating DL Task'!AH4/MAX('Rating DL Task'!$B4:$DS4))*10</f>
        <v>3.333333333333333</v>
      </c>
      <c r="AJ4" s="17">
        <f>('Rating DL Task'!AI4/MAX('Rating DL Task'!$B4:$DS4))*10</f>
        <v>0</v>
      </c>
      <c r="AK4" s="17">
        <f>('Rating DL Task'!AJ4/MAX('Rating DL Task'!$B4:$DS4))*10</f>
        <v>0</v>
      </c>
      <c r="AL4" s="17">
        <f>('Rating DL Task'!AK4/MAX('Rating DL Task'!$B4:$DS4))*10</f>
        <v>0</v>
      </c>
      <c r="AM4" s="17">
        <f>('Rating DL Task'!AL4/MAX('Rating DL Task'!$B4:$DS4))*10</f>
        <v>0</v>
      </c>
      <c r="AN4" s="17">
        <f>('Rating DL Task'!AM4/MAX('Rating DL Task'!$B4:$DS4))*10</f>
        <v>0</v>
      </c>
      <c r="AO4" s="17">
        <f>('Rating DL Task'!AN4/MAX('Rating DL Task'!$B4:$DS4))*10</f>
        <v>0</v>
      </c>
      <c r="AP4" s="17">
        <f>('Rating DL Task'!AO4/MAX('Rating DL Task'!$B4:$DS4))*10</f>
        <v>0</v>
      </c>
      <c r="AQ4" s="17">
        <f>('Rating DL Task'!AP4/MAX('Rating DL Task'!$B4:$DS4))*10</f>
        <v>0</v>
      </c>
      <c r="AR4" s="17">
        <f>('Rating DL Task'!AQ4/MAX('Rating DL Task'!$B4:$DS4))*10</f>
        <v>3.333333333333333</v>
      </c>
      <c r="AS4" s="17">
        <f>('Rating DL Task'!AR4/MAX('Rating DL Task'!$B4:$DS4))*10</f>
        <v>0</v>
      </c>
      <c r="AT4" s="17">
        <f>('Rating DL Task'!AS4/MAX('Rating DL Task'!$B4:$DS4))*10</f>
        <v>0</v>
      </c>
      <c r="AU4" s="17">
        <f>('Rating DL Task'!AT4/MAX('Rating DL Task'!$B4:$DS4))*10</f>
        <v>10</v>
      </c>
      <c r="AV4" s="17">
        <f>('Rating DL Task'!AU4/MAX('Rating DL Task'!$B4:$DS4))*10</f>
        <v>0</v>
      </c>
      <c r="AW4" s="17">
        <f>('Rating DL Task'!AV4/MAX('Rating DL Task'!$B4:$DS4))*10</f>
        <v>0</v>
      </c>
      <c r="AX4" s="17">
        <f>('Rating DL Task'!AW4/MAX('Rating DL Task'!$B4:$DS4))*10</f>
        <v>0</v>
      </c>
      <c r="AY4" s="17">
        <f>('Rating DL Task'!AX4/MAX('Rating DL Task'!$B4:$DS4))*10</f>
        <v>0</v>
      </c>
      <c r="AZ4" s="17">
        <f>('Rating DL Task'!AY4/MAX('Rating DL Task'!$B4:$DS4))*10</f>
        <v>3.333333333333333</v>
      </c>
      <c r="BA4" s="17">
        <f>('Rating DL Task'!AZ4/MAX('Rating DL Task'!$B4:$DS4))*10</f>
        <v>0</v>
      </c>
      <c r="BB4" s="17">
        <f>('Rating DL Task'!BA4/MAX('Rating DL Task'!$B4:$DS4))*10</f>
        <v>0</v>
      </c>
      <c r="BC4" s="17">
        <f>('Rating DL Task'!BB4/MAX('Rating DL Task'!$B4:$DS4))*10</f>
        <v>3.333333333333333</v>
      </c>
      <c r="BD4" s="17">
        <f>('Rating DL Task'!BC4/MAX('Rating DL Task'!$B4:$DS4))*10</f>
        <v>0</v>
      </c>
      <c r="BE4" s="17">
        <f>('Rating DL Task'!BD4/MAX('Rating DL Task'!$B4:$DS4))*10</f>
        <v>0</v>
      </c>
      <c r="BF4" s="17">
        <f>('Rating DL Task'!BE4/MAX('Rating DL Task'!$B4:$DS4))*10</f>
        <v>0</v>
      </c>
      <c r="BG4" s="17">
        <f>('Rating DL Task'!BF4/MAX('Rating DL Task'!$B4:$DS4))*10</f>
        <v>0</v>
      </c>
      <c r="BH4" s="17">
        <f>('Rating DL Task'!BG4/MAX('Rating DL Task'!$B4:$DS4))*10</f>
        <v>3.333333333333333</v>
      </c>
      <c r="BI4" s="17">
        <f>('Rating DL Task'!BH4/MAX('Rating DL Task'!$B4:$DS4))*10</f>
        <v>0</v>
      </c>
      <c r="BJ4" s="17">
        <f>('Rating DL Task'!BI4/MAX('Rating DL Task'!$B4:$DS4))*10</f>
        <v>0</v>
      </c>
      <c r="BK4" s="17">
        <f>('Rating DL Task'!BJ4/MAX('Rating DL Task'!$B4:$DS4))*10</f>
        <v>3.333333333333333</v>
      </c>
      <c r="BL4" s="17">
        <f>('Rating DL Task'!BK4/MAX('Rating DL Task'!$B4:$DS4))*10</f>
        <v>6.6666666666666661</v>
      </c>
      <c r="BM4" s="17">
        <f>('Rating DL Task'!BL4/MAX('Rating DL Task'!$B4:$DS4))*10</f>
        <v>3.333333333333333</v>
      </c>
      <c r="BN4" s="17">
        <f>('Rating DL Task'!BM4/MAX('Rating DL Task'!$B4:$DS4))*10</f>
        <v>3.333333333333333</v>
      </c>
      <c r="BO4" s="17">
        <f>('Rating DL Task'!BN4/MAX('Rating DL Task'!$B4:$DS4))*10</f>
        <v>3.333333333333333</v>
      </c>
      <c r="BP4" s="17">
        <f>('Rating DL Task'!BO4/MAX('Rating DL Task'!$B4:$DS4))*10</f>
        <v>0</v>
      </c>
      <c r="BQ4" s="17">
        <f>('Rating DL Task'!BP4/MAX('Rating DL Task'!$B4:$DS4))*10</f>
        <v>0</v>
      </c>
      <c r="BR4" s="17">
        <f>('Rating DL Task'!BQ4/MAX('Rating DL Task'!$B4:$DS4))*10</f>
        <v>0</v>
      </c>
      <c r="BS4" s="17">
        <f>('Rating DL Task'!BR4/MAX('Rating DL Task'!$B4:$DS4))*10</f>
        <v>0</v>
      </c>
      <c r="BT4" s="17">
        <f>('Rating DL Task'!BS4/MAX('Rating DL Task'!$B4:$DS4))*10</f>
        <v>6.6666666666666661</v>
      </c>
      <c r="BU4" s="17">
        <f>('Rating DL Task'!BT4/MAX('Rating DL Task'!$B4:$DS4))*10</f>
        <v>0</v>
      </c>
      <c r="BV4" s="17">
        <f>('Rating DL Task'!BU4/MAX('Rating DL Task'!$B4:$DS4))*10</f>
        <v>0</v>
      </c>
      <c r="BW4" s="17">
        <f>('Rating DL Task'!BV4/MAX('Rating DL Task'!$B4:$DS4))*10</f>
        <v>3.333333333333333</v>
      </c>
      <c r="BX4" s="17">
        <f>('Rating DL Task'!BW4/MAX('Rating DL Task'!$B4:$DS4))*10</f>
        <v>6.6666666666666661</v>
      </c>
      <c r="BY4" s="17">
        <f>('Rating DL Task'!BX4/MAX('Rating DL Task'!$B4:$DS4))*10</f>
        <v>0</v>
      </c>
      <c r="BZ4" s="17">
        <f>('Rating DL Task'!BY4/MAX('Rating DL Task'!$B4:$DS4))*10</f>
        <v>3.333333333333333</v>
      </c>
      <c r="CA4" s="17">
        <f>('Rating DL Task'!BZ4/MAX('Rating DL Task'!$B4:$DS4))*10</f>
        <v>3.333333333333333</v>
      </c>
      <c r="CB4" s="17">
        <f>('Rating DL Task'!CA4/MAX('Rating DL Task'!$B4:$DS4))*10</f>
        <v>3.333333333333333</v>
      </c>
      <c r="CC4" s="17">
        <f>('Rating DL Task'!CB4/MAX('Rating DL Task'!$B4:$DS4))*10</f>
        <v>0</v>
      </c>
      <c r="CD4" s="17">
        <f>('Rating DL Task'!CC4/MAX('Rating DL Task'!$B4:$DS4))*10</f>
        <v>0</v>
      </c>
      <c r="CE4" s="17">
        <f>('Rating DL Task'!CD4/MAX('Rating DL Task'!$B4:$DS4))*10</f>
        <v>0</v>
      </c>
      <c r="CF4" s="17">
        <f>('Rating DL Task'!CE4/MAX('Rating DL Task'!$B4:$DS4))*10</f>
        <v>0</v>
      </c>
      <c r="CG4" s="17">
        <f>('Rating DL Task'!CF4/MAX('Rating DL Task'!$B4:$DS4))*10</f>
        <v>0</v>
      </c>
      <c r="CH4" s="17">
        <f>('Rating DL Task'!CG4/MAX('Rating DL Task'!$B4:$DS4))*10</f>
        <v>0</v>
      </c>
      <c r="CI4" s="17">
        <f>('Rating DL Task'!CH4/MAX('Rating DL Task'!$B4:$DS4))*10</f>
        <v>0</v>
      </c>
      <c r="CJ4" s="17">
        <f>('Rating DL Task'!CI4/MAX('Rating DL Task'!$B4:$DS4))*10</f>
        <v>0</v>
      </c>
      <c r="CK4" s="17">
        <f>('Rating DL Task'!CJ4/MAX('Rating DL Task'!$B4:$DS4))*10</f>
        <v>0</v>
      </c>
      <c r="CL4" s="17">
        <f>('Rating DL Task'!CK4/MAX('Rating DL Task'!$B4:$DS4))*10</f>
        <v>0</v>
      </c>
      <c r="CM4" s="17">
        <f>('Rating DL Task'!CL4/MAX('Rating DL Task'!$B4:$DS4))*10</f>
        <v>0</v>
      </c>
      <c r="CN4" s="17">
        <f>('Rating DL Task'!CM4/MAX('Rating DL Task'!$B4:$DS4))*10</f>
        <v>0</v>
      </c>
      <c r="CO4" s="17">
        <f>('Rating DL Task'!CN4/MAX('Rating DL Task'!$B4:$DS4))*10</f>
        <v>0</v>
      </c>
      <c r="CP4" s="17">
        <f>('Rating DL Task'!CO4/MAX('Rating DL Task'!$B4:$DS4))*10</f>
        <v>0</v>
      </c>
      <c r="CQ4" s="17">
        <f>('Rating DL Task'!CP4/MAX('Rating DL Task'!$B4:$DS4))*10</f>
        <v>3.333333333333333</v>
      </c>
      <c r="CR4" s="17">
        <f>('Rating DL Task'!CQ4/MAX('Rating DL Task'!$B4:$DS4))*10</f>
        <v>0</v>
      </c>
      <c r="CS4" s="17">
        <f>('Rating DL Task'!CR4/MAX('Rating DL Task'!$B4:$DS4))*10</f>
        <v>0</v>
      </c>
      <c r="CT4" s="17">
        <f>('Rating DL Task'!CS4/MAX('Rating DL Task'!$B4:$DS4))*10</f>
        <v>0</v>
      </c>
      <c r="CU4" s="17">
        <f>('Rating DL Task'!CT4/MAX('Rating DL Task'!$B4:$DS4))*10</f>
        <v>0</v>
      </c>
      <c r="CV4" s="17">
        <f>('Rating DL Task'!CU4/MAX('Rating DL Task'!$B4:$DS4))*10</f>
        <v>0</v>
      </c>
      <c r="CW4" s="17">
        <f>('Rating DL Task'!CV4/MAX('Rating DL Task'!$B4:$DS4))*10</f>
        <v>0</v>
      </c>
      <c r="CX4" s="17">
        <f>('Rating DL Task'!CW4/MAX('Rating DL Task'!$B4:$DS4))*10</f>
        <v>0</v>
      </c>
      <c r="CY4" s="17">
        <f>('Rating DL Task'!CX4/MAX('Rating DL Task'!$B4:$DS4))*10</f>
        <v>3.333333333333333</v>
      </c>
      <c r="CZ4" s="17">
        <f>('Rating DL Task'!CY4/MAX('Rating DL Task'!$B4:$DS4))*10</f>
        <v>0</v>
      </c>
      <c r="DA4" s="17">
        <f>('Rating DL Task'!CZ4/MAX('Rating DL Task'!$B4:$DS4))*10</f>
        <v>0</v>
      </c>
      <c r="DB4" s="17">
        <f>('Rating DL Task'!DA4/MAX('Rating DL Task'!$B4:$DS4))*10</f>
        <v>0</v>
      </c>
      <c r="DC4" s="17">
        <f>('Rating DL Task'!DB4/MAX('Rating DL Task'!$B4:$DS4))*10</f>
        <v>0</v>
      </c>
      <c r="DD4" s="17">
        <f>('Rating DL Task'!DC4/MAX('Rating DL Task'!$B4:$DS4))*10</f>
        <v>3.333333333333333</v>
      </c>
      <c r="DE4" s="17">
        <f>('Rating DL Task'!DD4/MAX('Rating DL Task'!$B4:$DS4))*10</f>
        <v>0</v>
      </c>
      <c r="DF4" s="17">
        <f>('Rating DL Task'!DE4/MAX('Rating DL Task'!$B4:$DS4))*10</f>
        <v>0</v>
      </c>
      <c r="DG4" s="17">
        <f>('Rating DL Task'!DF4/MAX('Rating DL Task'!$B4:$DS4))*10</f>
        <v>0</v>
      </c>
      <c r="DH4" s="17">
        <f>('Rating DL Task'!DG4/MAX('Rating DL Task'!$B4:$DS4))*10</f>
        <v>0</v>
      </c>
      <c r="DI4" s="17">
        <f>('Rating DL Task'!DH4/MAX('Rating DL Task'!$B4:$DS4))*10</f>
        <v>0</v>
      </c>
      <c r="DJ4" s="17">
        <f>('Rating DL Task'!DI4/MAX('Rating DL Task'!$B4:$DS4))*10</f>
        <v>0</v>
      </c>
      <c r="DK4" s="17">
        <f>('Rating DL Task'!DJ4/MAX('Rating DL Task'!$B4:$DS4))*10</f>
        <v>0</v>
      </c>
      <c r="DL4" s="17">
        <f>('Rating DL Task'!DK4/MAX('Rating DL Task'!$B4:$DS4))*10</f>
        <v>0</v>
      </c>
      <c r="DM4" s="17">
        <f>('Rating DL Task'!DL4/MAX('Rating DL Task'!$B4:$DS4))*10</f>
        <v>0</v>
      </c>
      <c r="DN4" s="17">
        <f>('Rating DL Task'!DM4/MAX('Rating DL Task'!$B4:$DS4))*10</f>
        <v>0</v>
      </c>
      <c r="DO4" s="17">
        <f>('Rating DL Task'!DN4/MAX('Rating DL Task'!$B4:$DS4))*10</f>
        <v>0</v>
      </c>
      <c r="DP4" s="17">
        <f>('Rating DL Task'!DO4/MAX('Rating DL Task'!$B4:$DS4))*10</f>
        <v>0</v>
      </c>
      <c r="DQ4" s="17">
        <f>('Rating DL Task'!DP4/MAX('Rating DL Task'!$B4:$DS4))*10</f>
        <v>0</v>
      </c>
      <c r="DR4" s="17">
        <f>('Rating DL Task'!DQ4/MAX('Rating DL Task'!$B4:$DS4))*10</f>
        <v>0</v>
      </c>
      <c r="DS4" s="17">
        <f>('Rating DL Task'!DR4/MAX('Rating DL Task'!$B4:$DS4))*10</f>
        <v>0</v>
      </c>
      <c r="DT4" s="17">
        <f>('Rating DL Task'!DS4/MAX('Rating DL Task'!$B4:$DS4))*10</f>
        <v>0</v>
      </c>
      <c r="DU4" s="16">
        <v>35</v>
      </c>
    </row>
    <row r="5" spans="1:125" x14ac:dyDescent="0.55000000000000004">
      <c r="A5" s="14" t="s">
        <v>51</v>
      </c>
      <c r="B5" s="19">
        <v>0</v>
      </c>
      <c r="C5" s="17">
        <f>('Rating DL Task'!B5/MAX('Rating DL Task'!$B5:$DS5))*10</f>
        <v>0</v>
      </c>
      <c r="D5" s="17">
        <f>('Rating DL Task'!C5/MAX('Rating DL Task'!$B5:$DS5))*10</f>
        <v>0</v>
      </c>
      <c r="E5" s="17">
        <f>('Rating DL Task'!D5/MAX('Rating DL Task'!$B5:$DS5))*10</f>
        <v>0</v>
      </c>
      <c r="F5" s="17">
        <f>('Rating DL Task'!E5/MAX('Rating DL Task'!$B5:$DS5))*10</f>
        <v>0</v>
      </c>
      <c r="G5" s="17">
        <f>('Rating DL Task'!F5/MAX('Rating DL Task'!$B5:$DS5))*10</f>
        <v>0</v>
      </c>
      <c r="H5" s="17">
        <f>('Rating DL Task'!G5/MAX('Rating DL Task'!$B5:$DS5))*10</f>
        <v>0</v>
      </c>
      <c r="I5" s="17">
        <f>('Rating DL Task'!H5/MAX('Rating DL Task'!$B5:$DS5))*10</f>
        <v>0</v>
      </c>
      <c r="J5" s="17">
        <f>('Rating DL Task'!I5/MAX('Rating DL Task'!$B5:$DS5))*10</f>
        <v>0</v>
      </c>
      <c r="K5" s="17">
        <f>('Rating DL Task'!J5/MAX('Rating DL Task'!$B5:$DS5))*10</f>
        <v>0</v>
      </c>
      <c r="L5" s="17">
        <f>('Rating DL Task'!K5/MAX('Rating DL Task'!$B5:$DS5))*10</f>
        <v>0</v>
      </c>
      <c r="M5" s="17">
        <f>('Rating DL Task'!L5/MAX('Rating DL Task'!$B5:$DS5))*10</f>
        <v>0</v>
      </c>
      <c r="N5" s="17">
        <f>('Rating DL Task'!M5/MAX('Rating DL Task'!$B5:$DS5))*10</f>
        <v>0</v>
      </c>
      <c r="O5" s="17">
        <f>('Rating DL Task'!N5/MAX('Rating DL Task'!$B5:$DS5))*10</f>
        <v>0</v>
      </c>
      <c r="P5" s="17">
        <f>('Rating DL Task'!O5/MAX('Rating DL Task'!$B5:$DS5))*10</f>
        <v>0</v>
      </c>
      <c r="Q5" s="17">
        <f>('Rating DL Task'!P5/MAX('Rating DL Task'!$B5:$DS5))*10</f>
        <v>0</v>
      </c>
      <c r="R5" s="17">
        <f>('Rating DL Task'!Q5/MAX('Rating DL Task'!$B5:$DS5))*10</f>
        <v>0</v>
      </c>
      <c r="S5" s="17">
        <f>('Rating DL Task'!R5/MAX('Rating DL Task'!$B5:$DS5))*10</f>
        <v>0</v>
      </c>
      <c r="T5" s="17">
        <f>('Rating DL Task'!S5/MAX('Rating DL Task'!$B5:$DS5))*10</f>
        <v>0</v>
      </c>
      <c r="U5" s="17">
        <f>('Rating DL Task'!T5/MAX('Rating DL Task'!$B5:$DS5))*10</f>
        <v>0</v>
      </c>
      <c r="V5" s="17">
        <f>('Rating DL Task'!U5/MAX('Rating DL Task'!$B5:$DS5))*10</f>
        <v>0</v>
      </c>
      <c r="W5" s="17">
        <f>('Rating DL Task'!V5/MAX('Rating DL Task'!$B5:$DS5))*10</f>
        <v>0</v>
      </c>
      <c r="X5" s="17">
        <f>('Rating DL Task'!W5/MAX('Rating DL Task'!$B5:$DS5))*10</f>
        <v>0</v>
      </c>
      <c r="Y5" s="17">
        <f>('Rating DL Task'!X5/MAX('Rating DL Task'!$B5:$DS5))*10</f>
        <v>0</v>
      </c>
      <c r="Z5" s="17">
        <f>('Rating DL Task'!Y5/MAX('Rating DL Task'!$B5:$DS5))*10</f>
        <v>0</v>
      </c>
      <c r="AA5" s="17">
        <f>('Rating DL Task'!Z5/MAX('Rating DL Task'!$B5:$DS5))*10</f>
        <v>0</v>
      </c>
      <c r="AB5" s="17">
        <f>('Rating DL Task'!AA5/MAX('Rating DL Task'!$B5:$DS5))*10</f>
        <v>0</v>
      </c>
      <c r="AC5" s="17">
        <f>('Rating DL Task'!AB5/MAX('Rating DL Task'!$B5:$DS5))*10</f>
        <v>0</v>
      </c>
      <c r="AD5" s="17">
        <f>('Rating DL Task'!AC5/MAX('Rating DL Task'!$B5:$DS5))*10</f>
        <v>0</v>
      </c>
      <c r="AE5" s="17">
        <f>('Rating DL Task'!AD5/MAX('Rating DL Task'!$B5:$DS5))*10</f>
        <v>0</v>
      </c>
      <c r="AF5" s="17">
        <f>('Rating DL Task'!AE5/MAX('Rating DL Task'!$B5:$DS5))*10</f>
        <v>0</v>
      </c>
      <c r="AG5" s="17">
        <f>('Rating DL Task'!AF5/MAX('Rating DL Task'!$B5:$DS5))*10</f>
        <v>0</v>
      </c>
      <c r="AH5" s="17">
        <f>('Rating DL Task'!AG5/MAX('Rating DL Task'!$B5:$DS5))*10</f>
        <v>0</v>
      </c>
      <c r="AI5" s="17">
        <f>('Rating DL Task'!AH5/MAX('Rating DL Task'!$B5:$DS5))*10</f>
        <v>0</v>
      </c>
      <c r="AJ5" s="17">
        <f>('Rating DL Task'!AI5/MAX('Rating DL Task'!$B5:$DS5))*10</f>
        <v>0</v>
      </c>
      <c r="AK5" s="17">
        <f>('Rating DL Task'!AJ5/MAX('Rating DL Task'!$B5:$DS5))*10</f>
        <v>0</v>
      </c>
      <c r="AL5" s="17">
        <f>('Rating DL Task'!AK5/MAX('Rating DL Task'!$B5:$DS5))*10</f>
        <v>0</v>
      </c>
      <c r="AM5" s="17">
        <f>('Rating DL Task'!AL5/MAX('Rating DL Task'!$B5:$DS5))*10</f>
        <v>0</v>
      </c>
      <c r="AN5" s="17">
        <f>('Rating DL Task'!AM5/MAX('Rating DL Task'!$B5:$DS5))*10</f>
        <v>0</v>
      </c>
      <c r="AO5" s="17">
        <f>('Rating DL Task'!AN5/MAX('Rating DL Task'!$B5:$DS5))*10</f>
        <v>0</v>
      </c>
      <c r="AP5" s="17">
        <f>('Rating DL Task'!AO5/MAX('Rating DL Task'!$B5:$DS5))*10</f>
        <v>0</v>
      </c>
      <c r="AQ5" s="17">
        <f>('Rating DL Task'!AP5/MAX('Rating DL Task'!$B5:$DS5))*10</f>
        <v>0</v>
      </c>
      <c r="AR5" s="17">
        <f>('Rating DL Task'!AQ5/MAX('Rating DL Task'!$B5:$DS5))*10</f>
        <v>0</v>
      </c>
      <c r="AS5" s="17">
        <f>('Rating DL Task'!AR5/MAX('Rating DL Task'!$B5:$DS5))*10</f>
        <v>0</v>
      </c>
      <c r="AT5" s="17">
        <f>('Rating DL Task'!AS5/MAX('Rating DL Task'!$B5:$DS5))*10</f>
        <v>0</v>
      </c>
      <c r="AU5" s="17">
        <f>('Rating DL Task'!AT5/MAX('Rating DL Task'!$B5:$DS5))*10</f>
        <v>0</v>
      </c>
      <c r="AV5" s="17">
        <f>('Rating DL Task'!AU5/MAX('Rating DL Task'!$B5:$DS5))*10</f>
        <v>0</v>
      </c>
      <c r="AW5" s="17">
        <f>('Rating DL Task'!AV5/MAX('Rating DL Task'!$B5:$DS5))*10</f>
        <v>0</v>
      </c>
      <c r="AX5" s="17">
        <f>('Rating DL Task'!AW5/MAX('Rating DL Task'!$B5:$DS5))*10</f>
        <v>0</v>
      </c>
      <c r="AY5" s="17">
        <f>('Rating DL Task'!AX5/MAX('Rating DL Task'!$B5:$DS5))*10</f>
        <v>0</v>
      </c>
      <c r="AZ5" s="17">
        <f>('Rating DL Task'!AY5/MAX('Rating DL Task'!$B5:$DS5))*10</f>
        <v>0</v>
      </c>
      <c r="BA5" s="17">
        <f>('Rating DL Task'!AZ5/MAX('Rating DL Task'!$B5:$DS5))*10</f>
        <v>0</v>
      </c>
      <c r="BB5" s="17">
        <f>('Rating DL Task'!BA5/MAX('Rating DL Task'!$B5:$DS5))*10</f>
        <v>0</v>
      </c>
      <c r="BC5" s="17">
        <f>('Rating DL Task'!BB5/MAX('Rating DL Task'!$B5:$DS5))*10</f>
        <v>0</v>
      </c>
      <c r="BD5" s="17">
        <f>('Rating DL Task'!BC5/MAX('Rating DL Task'!$B5:$DS5))*10</f>
        <v>0</v>
      </c>
      <c r="BE5" s="17">
        <f>('Rating DL Task'!BD5/MAX('Rating DL Task'!$B5:$DS5))*10</f>
        <v>0</v>
      </c>
      <c r="BF5" s="17">
        <f>('Rating DL Task'!BE5/MAX('Rating DL Task'!$B5:$DS5))*10</f>
        <v>0</v>
      </c>
      <c r="BG5" s="17">
        <f>('Rating DL Task'!BF5/MAX('Rating DL Task'!$B5:$DS5))*10</f>
        <v>0</v>
      </c>
      <c r="BH5" s="17">
        <f>('Rating DL Task'!BG5/MAX('Rating DL Task'!$B5:$DS5))*10</f>
        <v>0</v>
      </c>
      <c r="BI5" s="17">
        <f>('Rating DL Task'!BH5/MAX('Rating DL Task'!$B5:$DS5))*10</f>
        <v>0</v>
      </c>
      <c r="BJ5" s="17">
        <f>('Rating DL Task'!BI5/MAX('Rating DL Task'!$B5:$DS5))*10</f>
        <v>0</v>
      </c>
      <c r="BK5" s="17">
        <f>('Rating DL Task'!BJ5/MAX('Rating DL Task'!$B5:$DS5))*10</f>
        <v>0</v>
      </c>
      <c r="BL5" s="17">
        <f>('Rating DL Task'!BK5/MAX('Rating DL Task'!$B5:$DS5))*10</f>
        <v>0</v>
      </c>
      <c r="BM5" s="17">
        <f>('Rating DL Task'!BL5/MAX('Rating DL Task'!$B5:$DS5))*10</f>
        <v>0</v>
      </c>
      <c r="BN5" s="17">
        <f>('Rating DL Task'!BM5/MAX('Rating DL Task'!$B5:$DS5))*10</f>
        <v>0</v>
      </c>
      <c r="BO5" s="17">
        <f>('Rating DL Task'!BN5/MAX('Rating DL Task'!$B5:$DS5))*10</f>
        <v>0</v>
      </c>
      <c r="BP5" s="17">
        <f>('Rating DL Task'!BO5/MAX('Rating DL Task'!$B5:$DS5))*10</f>
        <v>0</v>
      </c>
      <c r="BQ5" s="17">
        <f>('Rating DL Task'!BP5/MAX('Rating DL Task'!$B5:$DS5))*10</f>
        <v>0</v>
      </c>
      <c r="BR5" s="17">
        <f>('Rating DL Task'!BQ5/MAX('Rating DL Task'!$B5:$DS5))*10</f>
        <v>0</v>
      </c>
      <c r="BS5" s="17">
        <f>('Rating DL Task'!BR5/MAX('Rating DL Task'!$B5:$DS5))*10</f>
        <v>0</v>
      </c>
      <c r="BT5" s="17">
        <f>('Rating DL Task'!BS5/MAX('Rating DL Task'!$B5:$DS5))*10</f>
        <v>0</v>
      </c>
      <c r="BU5" s="17">
        <f>('Rating DL Task'!BT5/MAX('Rating DL Task'!$B5:$DS5))*10</f>
        <v>5</v>
      </c>
      <c r="BV5" s="17">
        <f>('Rating DL Task'!BU5/MAX('Rating DL Task'!$B5:$DS5))*10</f>
        <v>0</v>
      </c>
      <c r="BW5" s="17">
        <f>('Rating DL Task'!BV5/MAX('Rating DL Task'!$B5:$DS5))*10</f>
        <v>0</v>
      </c>
      <c r="BX5" s="17">
        <f>('Rating DL Task'!BW5/MAX('Rating DL Task'!$B5:$DS5))*10</f>
        <v>0</v>
      </c>
      <c r="BY5" s="17">
        <f>('Rating DL Task'!BX5/MAX('Rating DL Task'!$B5:$DS5))*10</f>
        <v>5</v>
      </c>
      <c r="BZ5" s="17">
        <f>('Rating DL Task'!BY5/MAX('Rating DL Task'!$B5:$DS5))*10</f>
        <v>0</v>
      </c>
      <c r="CA5" s="17">
        <f>('Rating DL Task'!BZ5/MAX('Rating DL Task'!$B5:$DS5))*10</f>
        <v>0</v>
      </c>
      <c r="CB5" s="17">
        <f>('Rating DL Task'!CA5/MAX('Rating DL Task'!$B5:$DS5))*10</f>
        <v>0</v>
      </c>
      <c r="CC5" s="17">
        <f>('Rating DL Task'!CB5/MAX('Rating DL Task'!$B5:$DS5))*10</f>
        <v>0</v>
      </c>
      <c r="CD5" s="17">
        <f>('Rating DL Task'!CC5/MAX('Rating DL Task'!$B5:$DS5))*10</f>
        <v>0</v>
      </c>
      <c r="CE5" s="17">
        <f>('Rating DL Task'!CD5/MAX('Rating DL Task'!$B5:$DS5))*10</f>
        <v>0</v>
      </c>
      <c r="CF5" s="17">
        <f>('Rating DL Task'!CE5/MAX('Rating DL Task'!$B5:$DS5))*10</f>
        <v>0</v>
      </c>
      <c r="CG5" s="17">
        <f>('Rating DL Task'!CF5/MAX('Rating DL Task'!$B5:$DS5))*10</f>
        <v>0</v>
      </c>
      <c r="CH5" s="17">
        <f>('Rating DL Task'!CG5/MAX('Rating DL Task'!$B5:$DS5))*10</f>
        <v>0</v>
      </c>
      <c r="CI5" s="17">
        <f>('Rating DL Task'!CH5/MAX('Rating DL Task'!$B5:$DS5))*10</f>
        <v>0</v>
      </c>
      <c r="CJ5" s="17">
        <f>('Rating DL Task'!CI5/MAX('Rating DL Task'!$B5:$DS5))*10</f>
        <v>0</v>
      </c>
      <c r="CK5" s="17">
        <f>('Rating DL Task'!CJ5/MAX('Rating DL Task'!$B5:$DS5))*10</f>
        <v>0</v>
      </c>
      <c r="CL5" s="17">
        <f>('Rating DL Task'!CK5/MAX('Rating DL Task'!$B5:$DS5))*10</f>
        <v>0</v>
      </c>
      <c r="CM5" s="17">
        <f>('Rating DL Task'!CL5/MAX('Rating DL Task'!$B5:$DS5))*10</f>
        <v>0</v>
      </c>
      <c r="CN5" s="17">
        <f>('Rating DL Task'!CM5/MAX('Rating DL Task'!$B5:$DS5))*10</f>
        <v>0</v>
      </c>
      <c r="CO5" s="17">
        <f>('Rating DL Task'!CN5/MAX('Rating DL Task'!$B5:$DS5))*10</f>
        <v>0</v>
      </c>
      <c r="CP5" s="17">
        <f>('Rating DL Task'!CO5/MAX('Rating DL Task'!$B5:$DS5))*10</f>
        <v>0</v>
      </c>
      <c r="CQ5" s="17">
        <f>('Rating DL Task'!CP5/MAX('Rating DL Task'!$B5:$DS5))*10</f>
        <v>0</v>
      </c>
      <c r="CR5" s="17">
        <f>('Rating DL Task'!CQ5/MAX('Rating DL Task'!$B5:$DS5))*10</f>
        <v>0</v>
      </c>
      <c r="CS5" s="17">
        <f>('Rating DL Task'!CR5/MAX('Rating DL Task'!$B5:$DS5))*10</f>
        <v>0</v>
      </c>
      <c r="CT5" s="17">
        <f>('Rating DL Task'!CS5/MAX('Rating DL Task'!$B5:$DS5))*10</f>
        <v>0</v>
      </c>
      <c r="CU5" s="17">
        <f>('Rating DL Task'!CT5/MAX('Rating DL Task'!$B5:$DS5))*10</f>
        <v>0</v>
      </c>
      <c r="CV5" s="17">
        <f>('Rating DL Task'!CU5/MAX('Rating DL Task'!$B5:$DS5))*10</f>
        <v>0</v>
      </c>
      <c r="CW5" s="17">
        <f>('Rating DL Task'!CV5/MAX('Rating DL Task'!$B5:$DS5))*10</f>
        <v>0</v>
      </c>
      <c r="CX5" s="17">
        <f>('Rating DL Task'!CW5/MAX('Rating DL Task'!$B5:$DS5))*10</f>
        <v>0</v>
      </c>
      <c r="CY5" s="17">
        <f>('Rating DL Task'!CX5/MAX('Rating DL Task'!$B5:$DS5))*10</f>
        <v>0</v>
      </c>
      <c r="CZ5" s="17">
        <f>('Rating DL Task'!CY5/MAX('Rating DL Task'!$B5:$DS5))*10</f>
        <v>0</v>
      </c>
      <c r="DA5" s="17">
        <f>('Rating DL Task'!CZ5/MAX('Rating DL Task'!$B5:$DS5))*10</f>
        <v>0</v>
      </c>
      <c r="DB5" s="17">
        <f>('Rating DL Task'!DA5/MAX('Rating DL Task'!$B5:$DS5))*10</f>
        <v>0</v>
      </c>
      <c r="DC5" s="17">
        <f>('Rating DL Task'!DB5/MAX('Rating DL Task'!$B5:$DS5))*10</f>
        <v>0</v>
      </c>
      <c r="DD5" s="17">
        <f>('Rating DL Task'!DC5/MAX('Rating DL Task'!$B5:$DS5))*10</f>
        <v>0</v>
      </c>
      <c r="DE5" s="17">
        <f>('Rating DL Task'!DD5/MAX('Rating DL Task'!$B5:$DS5))*10</f>
        <v>0</v>
      </c>
      <c r="DF5" s="17">
        <f>('Rating DL Task'!DE5/MAX('Rating DL Task'!$B5:$DS5))*10</f>
        <v>0</v>
      </c>
      <c r="DG5" s="17">
        <f>('Rating DL Task'!DF5/MAX('Rating DL Task'!$B5:$DS5))*10</f>
        <v>0</v>
      </c>
      <c r="DH5" s="17">
        <f>('Rating DL Task'!DG5/MAX('Rating DL Task'!$B5:$DS5))*10</f>
        <v>0</v>
      </c>
      <c r="DI5" s="17">
        <f>('Rating DL Task'!DH5/MAX('Rating DL Task'!$B5:$DS5))*10</f>
        <v>0</v>
      </c>
      <c r="DJ5" s="17">
        <f>('Rating DL Task'!DI5/MAX('Rating DL Task'!$B5:$DS5))*10</f>
        <v>0</v>
      </c>
      <c r="DK5" s="17">
        <f>('Rating DL Task'!DJ5/MAX('Rating DL Task'!$B5:$DS5))*10</f>
        <v>0</v>
      </c>
      <c r="DL5" s="17">
        <f>('Rating DL Task'!DK5/MAX('Rating DL Task'!$B5:$DS5))*10</f>
        <v>0</v>
      </c>
      <c r="DM5" s="17">
        <f>('Rating DL Task'!DL5/MAX('Rating DL Task'!$B5:$DS5))*10</f>
        <v>5</v>
      </c>
      <c r="DN5" s="17">
        <f>('Rating DL Task'!DM5/MAX('Rating DL Task'!$B5:$DS5))*10</f>
        <v>10</v>
      </c>
      <c r="DO5" s="17">
        <f>('Rating DL Task'!DN5/MAX('Rating DL Task'!$B5:$DS5))*10</f>
        <v>0</v>
      </c>
      <c r="DP5" s="17">
        <f>('Rating DL Task'!DO5/MAX('Rating DL Task'!$B5:$DS5))*10</f>
        <v>0</v>
      </c>
      <c r="DQ5" s="17">
        <f>('Rating DL Task'!DP5/MAX('Rating DL Task'!$B5:$DS5))*10</f>
        <v>0</v>
      </c>
      <c r="DR5" s="17">
        <f>('Rating DL Task'!DQ5/MAX('Rating DL Task'!$B5:$DS5))*10</f>
        <v>0</v>
      </c>
      <c r="DS5" s="17">
        <f>('Rating DL Task'!DR5/MAX('Rating DL Task'!$B5:$DS5))*10</f>
        <v>0</v>
      </c>
      <c r="DT5" s="17">
        <f>('Rating DL Task'!DS5/MAX('Rating DL Task'!$B5:$DS5))*10</f>
        <v>0</v>
      </c>
      <c r="DU5" s="16">
        <v>5</v>
      </c>
    </row>
    <row r="6" spans="1:125" x14ac:dyDescent="0.55000000000000004">
      <c r="A6" s="14" t="s">
        <v>52</v>
      </c>
      <c r="B6" s="19">
        <v>0</v>
      </c>
      <c r="C6" s="17">
        <f>('Rating DL Task'!B6/MAX('Rating DL Task'!$B6:$DS6))*10</f>
        <v>2</v>
      </c>
      <c r="D6" s="17">
        <f>('Rating DL Task'!C6/MAX('Rating DL Task'!$B6:$DS6))*10</f>
        <v>0</v>
      </c>
      <c r="E6" s="17">
        <f>('Rating DL Task'!D6/MAX('Rating DL Task'!$B6:$DS6))*10</f>
        <v>1</v>
      </c>
      <c r="F6" s="17">
        <f>('Rating DL Task'!E6/MAX('Rating DL Task'!$B6:$DS6))*10</f>
        <v>1</v>
      </c>
      <c r="G6" s="17">
        <f>('Rating DL Task'!F6/MAX('Rating DL Task'!$B6:$DS6))*10</f>
        <v>1</v>
      </c>
      <c r="H6" s="17">
        <f>('Rating DL Task'!G6/MAX('Rating DL Task'!$B6:$DS6))*10</f>
        <v>0</v>
      </c>
      <c r="I6" s="17">
        <f>('Rating DL Task'!H6/MAX('Rating DL Task'!$B6:$DS6))*10</f>
        <v>0</v>
      </c>
      <c r="J6" s="17">
        <f>('Rating DL Task'!I6/MAX('Rating DL Task'!$B6:$DS6))*10</f>
        <v>0</v>
      </c>
      <c r="K6" s="17">
        <f>('Rating DL Task'!J6/MAX('Rating DL Task'!$B6:$DS6))*10</f>
        <v>1</v>
      </c>
      <c r="L6" s="17">
        <f>('Rating DL Task'!K6/MAX('Rating DL Task'!$B6:$DS6))*10</f>
        <v>0</v>
      </c>
      <c r="M6" s="17">
        <f>('Rating DL Task'!L6/MAX('Rating DL Task'!$B6:$DS6))*10</f>
        <v>0</v>
      </c>
      <c r="N6" s="17">
        <f>('Rating DL Task'!M6/MAX('Rating DL Task'!$B6:$DS6))*10</f>
        <v>0</v>
      </c>
      <c r="O6" s="17">
        <f>('Rating DL Task'!N6/MAX('Rating DL Task'!$B6:$DS6))*10</f>
        <v>0</v>
      </c>
      <c r="P6" s="17">
        <f>('Rating DL Task'!O6/MAX('Rating DL Task'!$B6:$DS6))*10</f>
        <v>0</v>
      </c>
      <c r="Q6" s="17">
        <f>('Rating DL Task'!P6/MAX('Rating DL Task'!$B6:$DS6))*10</f>
        <v>0</v>
      </c>
      <c r="R6" s="17">
        <f>('Rating DL Task'!Q6/MAX('Rating DL Task'!$B6:$DS6))*10</f>
        <v>0</v>
      </c>
      <c r="S6" s="17">
        <f>('Rating DL Task'!R6/MAX('Rating DL Task'!$B6:$DS6))*10</f>
        <v>0</v>
      </c>
      <c r="T6" s="17">
        <f>('Rating DL Task'!S6/MAX('Rating DL Task'!$B6:$DS6))*10</f>
        <v>0</v>
      </c>
      <c r="U6" s="17">
        <f>('Rating DL Task'!T6/MAX('Rating DL Task'!$B6:$DS6))*10</f>
        <v>2</v>
      </c>
      <c r="V6" s="17">
        <f>('Rating DL Task'!U6/MAX('Rating DL Task'!$B6:$DS6))*10</f>
        <v>0</v>
      </c>
      <c r="W6" s="17">
        <f>('Rating DL Task'!V6/MAX('Rating DL Task'!$B6:$DS6))*10</f>
        <v>0</v>
      </c>
      <c r="X6" s="17">
        <f>('Rating DL Task'!W6/MAX('Rating DL Task'!$B6:$DS6))*10</f>
        <v>0</v>
      </c>
      <c r="Y6" s="17">
        <f>('Rating DL Task'!X6/MAX('Rating DL Task'!$B6:$DS6))*10</f>
        <v>0</v>
      </c>
      <c r="Z6" s="17">
        <f>('Rating DL Task'!Y6/MAX('Rating DL Task'!$B6:$DS6))*10</f>
        <v>1</v>
      </c>
      <c r="AA6" s="17">
        <f>('Rating DL Task'!Z6/MAX('Rating DL Task'!$B6:$DS6))*10</f>
        <v>0</v>
      </c>
      <c r="AB6" s="17">
        <f>('Rating DL Task'!AA6/MAX('Rating DL Task'!$B6:$DS6))*10</f>
        <v>0</v>
      </c>
      <c r="AC6" s="17">
        <f>('Rating DL Task'!AB6/MAX('Rating DL Task'!$B6:$DS6))*10</f>
        <v>0</v>
      </c>
      <c r="AD6" s="17">
        <f>('Rating DL Task'!AC6/MAX('Rating DL Task'!$B6:$DS6))*10</f>
        <v>0</v>
      </c>
      <c r="AE6" s="17">
        <f>('Rating DL Task'!AD6/MAX('Rating DL Task'!$B6:$DS6))*10</f>
        <v>0</v>
      </c>
      <c r="AF6" s="17">
        <f>('Rating DL Task'!AE6/MAX('Rating DL Task'!$B6:$DS6))*10</f>
        <v>1</v>
      </c>
      <c r="AG6" s="17">
        <f>('Rating DL Task'!AF6/MAX('Rating DL Task'!$B6:$DS6))*10</f>
        <v>0</v>
      </c>
      <c r="AH6" s="17">
        <f>('Rating DL Task'!AG6/MAX('Rating DL Task'!$B6:$DS6))*10</f>
        <v>0</v>
      </c>
      <c r="AI6" s="17">
        <f>('Rating DL Task'!AH6/MAX('Rating DL Task'!$B6:$DS6))*10</f>
        <v>1</v>
      </c>
      <c r="AJ6" s="17">
        <f>('Rating DL Task'!AI6/MAX('Rating DL Task'!$B6:$DS6))*10</f>
        <v>0</v>
      </c>
      <c r="AK6" s="17">
        <f>('Rating DL Task'!AJ6/MAX('Rating DL Task'!$B6:$DS6))*10</f>
        <v>0</v>
      </c>
      <c r="AL6" s="17">
        <f>('Rating DL Task'!AK6/MAX('Rating DL Task'!$B6:$DS6))*10</f>
        <v>0</v>
      </c>
      <c r="AM6" s="17">
        <f>('Rating DL Task'!AL6/MAX('Rating DL Task'!$B6:$DS6))*10</f>
        <v>1</v>
      </c>
      <c r="AN6" s="17">
        <f>('Rating DL Task'!AM6/MAX('Rating DL Task'!$B6:$DS6))*10</f>
        <v>0</v>
      </c>
      <c r="AO6" s="17">
        <f>('Rating DL Task'!AN6/MAX('Rating DL Task'!$B6:$DS6))*10</f>
        <v>0</v>
      </c>
      <c r="AP6" s="17">
        <f>('Rating DL Task'!AO6/MAX('Rating DL Task'!$B6:$DS6))*10</f>
        <v>0</v>
      </c>
      <c r="AQ6" s="17">
        <f>('Rating DL Task'!AP6/MAX('Rating DL Task'!$B6:$DS6))*10</f>
        <v>0</v>
      </c>
      <c r="AR6" s="17">
        <f>('Rating DL Task'!AQ6/MAX('Rating DL Task'!$B6:$DS6))*10</f>
        <v>0</v>
      </c>
      <c r="AS6" s="17">
        <f>('Rating DL Task'!AR6/MAX('Rating DL Task'!$B6:$DS6))*10</f>
        <v>1</v>
      </c>
      <c r="AT6" s="17">
        <f>('Rating DL Task'!AS6/MAX('Rating DL Task'!$B6:$DS6))*10</f>
        <v>0</v>
      </c>
      <c r="AU6" s="17">
        <f>('Rating DL Task'!AT6/MAX('Rating DL Task'!$B6:$DS6))*10</f>
        <v>0</v>
      </c>
      <c r="AV6" s="17">
        <f>('Rating DL Task'!AU6/MAX('Rating DL Task'!$B6:$DS6))*10</f>
        <v>0</v>
      </c>
      <c r="AW6" s="17">
        <f>('Rating DL Task'!AV6/MAX('Rating DL Task'!$B6:$DS6))*10</f>
        <v>1</v>
      </c>
      <c r="AX6" s="17">
        <f>('Rating DL Task'!AW6/MAX('Rating DL Task'!$B6:$DS6))*10</f>
        <v>0</v>
      </c>
      <c r="AY6" s="17">
        <f>('Rating DL Task'!AX6/MAX('Rating DL Task'!$B6:$DS6))*10</f>
        <v>0</v>
      </c>
      <c r="AZ6" s="17">
        <f>('Rating DL Task'!AY6/MAX('Rating DL Task'!$B6:$DS6))*10</f>
        <v>10</v>
      </c>
      <c r="BA6" s="17">
        <f>('Rating DL Task'!AZ6/MAX('Rating DL Task'!$B6:$DS6))*10</f>
        <v>1</v>
      </c>
      <c r="BB6" s="17">
        <f>('Rating DL Task'!BA6/MAX('Rating DL Task'!$B6:$DS6))*10</f>
        <v>1</v>
      </c>
      <c r="BC6" s="17">
        <f>('Rating DL Task'!BB6/MAX('Rating DL Task'!$B6:$DS6))*10</f>
        <v>0</v>
      </c>
      <c r="BD6" s="17">
        <f>('Rating DL Task'!BC6/MAX('Rating DL Task'!$B6:$DS6))*10</f>
        <v>0</v>
      </c>
      <c r="BE6" s="17">
        <f>('Rating DL Task'!BD6/MAX('Rating DL Task'!$B6:$DS6))*10</f>
        <v>1</v>
      </c>
      <c r="BF6" s="17">
        <f>('Rating DL Task'!BE6/MAX('Rating DL Task'!$B6:$DS6))*10</f>
        <v>0</v>
      </c>
      <c r="BG6" s="17">
        <f>('Rating DL Task'!BF6/MAX('Rating DL Task'!$B6:$DS6))*10</f>
        <v>0</v>
      </c>
      <c r="BH6" s="17">
        <f>('Rating DL Task'!BG6/MAX('Rating DL Task'!$B6:$DS6))*10</f>
        <v>0</v>
      </c>
      <c r="BI6" s="17">
        <f>('Rating DL Task'!BH6/MAX('Rating DL Task'!$B6:$DS6))*10</f>
        <v>0</v>
      </c>
      <c r="BJ6" s="17">
        <f>('Rating DL Task'!BI6/MAX('Rating DL Task'!$B6:$DS6))*10</f>
        <v>0</v>
      </c>
      <c r="BK6" s="17">
        <f>('Rating DL Task'!BJ6/MAX('Rating DL Task'!$B6:$DS6))*10</f>
        <v>3</v>
      </c>
      <c r="BL6" s="17">
        <f>('Rating DL Task'!BK6/MAX('Rating DL Task'!$B6:$DS6))*10</f>
        <v>2</v>
      </c>
      <c r="BM6" s="17">
        <f>('Rating DL Task'!BL6/MAX('Rating DL Task'!$B6:$DS6))*10</f>
        <v>0</v>
      </c>
      <c r="BN6" s="17">
        <f>('Rating DL Task'!BM6/MAX('Rating DL Task'!$B6:$DS6))*10</f>
        <v>0</v>
      </c>
      <c r="BO6" s="17">
        <f>('Rating DL Task'!BN6/MAX('Rating DL Task'!$B6:$DS6))*10</f>
        <v>1</v>
      </c>
      <c r="BP6" s="17">
        <f>('Rating DL Task'!BO6/MAX('Rating DL Task'!$B6:$DS6))*10</f>
        <v>0</v>
      </c>
      <c r="BQ6" s="17">
        <f>('Rating DL Task'!BP6/MAX('Rating DL Task'!$B6:$DS6))*10</f>
        <v>0</v>
      </c>
      <c r="BR6" s="17">
        <f>('Rating DL Task'!BQ6/MAX('Rating DL Task'!$B6:$DS6))*10</f>
        <v>1</v>
      </c>
      <c r="BS6" s="17">
        <f>('Rating DL Task'!BR6/MAX('Rating DL Task'!$B6:$DS6))*10</f>
        <v>1</v>
      </c>
      <c r="BT6" s="17">
        <f>('Rating DL Task'!BS6/MAX('Rating DL Task'!$B6:$DS6))*10</f>
        <v>3</v>
      </c>
      <c r="BU6" s="17">
        <f>('Rating DL Task'!BT6/MAX('Rating DL Task'!$B6:$DS6))*10</f>
        <v>0</v>
      </c>
      <c r="BV6" s="17">
        <f>('Rating DL Task'!BU6/MAX('Rating DL Task'!$B6:$DS6))*10</f>
        <v>1</v>
      </c>
      <c r="BW6" s="17">
        <f>('Rating DL Task'!BV6/MAX('Rating DL Task'!$B6:$DS6))*10</f>
        <v>0</v>
      </c>
      <c r="BX6" s="17">
        <f>('Rating DL Task'!BW6/MAX('Rating DL Task'!$B6:$DS6))*10</f>
        <v>0</v>
      </c>
      <c r="BY6" s="17">
        <f>('Rating DL Task'!BX6/MAX('Rating DL Task'!$B6:$DS6))*10</f>
        <v>0</v>
      </c>
      <c r="BZ6" s="17">
        <f>('Rating DL Task'!BY6/MAX('Rating DL Task'!$B6:$DS6))*10</f>
        <v>0</v>
      </c>
      <c r="CA6" s="17">
        <f>('Rating DL Task'!BZ6/MAX('Rating DL Task'!$B6:$DS6))*10</f>
        <v>0</v>
      </c>
      <c r="CB6" s="17">
        <f>('Rating DL Task'!CA6/MAX('Rating DL Task'!$B6:$DS6))*10</f>
        <v>0</v>
      </c>
      <c r="CC6" s="17">
        <f>('Rating DL Task'!CB6/MAX('Rating DL Task'!$B6:$DS6))*10</f>
        <v>0</v>
      </c>
      <c r="CD6" s="17">
        <f>('Rating DL Task'!CC6/MAX('Rating DL Task'!$B6:$DS6))*10</f>
        <v>1</v>
      </c>
      <c r="CE6" s="17">
        <f>('Rating DL Task'!CD6/MAX('Rating DL Task'!$B6:$DS6))*10</f>
        <v>0</v>
      </c>
      <c r="CF6" s="17">
        <f>('Rating DL Task'!CE6/MAX('Rating DL Task'!$B6:$DS6))*10</f>
        <v>0</v>
      </c>
      <c r="CG6" s="17">
        <f>('Rating DL Task'!CF6/MAX('Rating DL Task'!$B6:$DS6))*10</f>
        <v>1</v>
      </c>
      <c r="CH6" s="17">
        <f>('Rating DL Task'!CG6/MAX('Rating DL Task'!$B6:$DS6))*10</f>
        <v>0</v>
      </c>
      <c r="CI6" s="17">
        <f>('Rating DL Task'!CH6/MAX('Rating DL Task'!$B6:$DS6))*10</f>
        <v>0</v>
      </c>
      <c r="CJ6" s="17">
        <f>('Rating DL Task'!CI6/MAX('Rating DL Task'!$B6:$DS6))*10</f>
        <v>0</v>
      </c>
      <c r="CK6" s="17">
        <f>('Rating DL Task'!CJ6/MAX('Rating DL Task'!$B6:$DS6))*10</f>
        <v>0</v>
      </c>
      <c r="CL6" s="17">
        <f>('Rating DL Task'!CK6/MAX('Rating DL Task'!$B6:$DS6))*10</f>
        <v>0</v>
      </c>
      <c r="CM6" s="17">
        <f>('Rating DL Task'!CL6/MAX('Rating DL Task'!$B6:$DS6))*10</f>
        <v>0</v>
      </c>
      <c r="CN6" s="17">
        <f>('Rating DL Task'!CM6/MAX('Rating DL Task'!$B6:$DS6))*10</f>
        <v>1</v>
      </c>
      <c r="CO6" s="17">
        <f>('Rating DL Task'!CN6/MAX('Rating DL Task'!$B6:$DS6))*10</f>
        <v>0</v>
      </c>
      <c r="CP6" s="17">
        <f>('Rating DL Task'!CO6/MAX('Rating DL Task'!$B6:$DS6))*10</f>
        <v>0</v>
      </c>
      <c r="CQ6" s="17">
        <f>('Rating DL Task'!CP6/MAX('Rating DL Task'!$B6:$DS6))*10</f>
        <v>0</v>
      </c>
      <c r="CR6" s="17">
        <f>('Rating DL Task'!CQ6/MAX('Rating DL Task'!$B6:$DS6))*10</f>
        <v>0</v>
      </c>
      <c r="CS6" s="17">
        <f>('Rating DL Task'!CR6/MAX('Rating DL Task'!$B6:$DS6))*10</f>
        <v>1</v>
      </c>
      <c r="CT6" s="17">
        <f>('Rating DL Task'!CS6/MAX('Rating DL Task'!$B6:$DS6))*10</f>
        <v>1</v>
      </c>
      <c r="CU6" s="17">
        <f>('Rating DL Task'!CT6/MAX('Rating DL Task'!$B6:$DS6))*10</f>
        <v>0</v>
      </c>
      <c r="CV6" s="17">
        <f>('Rating DL Task'!CU6/MAX('Rating DL Task'!$B6:$DS6))*10</f>
        <v>0</v>
      </c>
      <c r="CW6" s="17">
        <f>('Rating DL Task'!CV6/MAX('Rating DL Task'!$B6:$DS6))*10</f>
        <v>0</v>
      </c>
      <c r="CX6" s="17">
        <f>('Rating DL Task'!CW6/MAX('Rating DL Task'!$B6:$DS6))*10</f>
        <v>0</v>
      </c>
      <c r="CY6" s="17">
        <f>('Rating DL Task'!CX6/MAX('Rating DL Task'!$B6:$DS6))*10</f>
        <v>0</v>
      </c>
      <c r="CZ6" s="17">
        <f>('Rating DL Task'!CY6/MAX('Rating DL Task'!$B6:$DS6))*10</f>
        <v>1</v>
      </c>
      <c r="DA6" s="17">
        <f>('Rating DL Task'!CZ6/MAX('Rating DL Task'!$B6:$DS6))*10</f>
        <v>1</v>
      </c>
      <c r="DB6" s="17">
        <f>('Rating DL Task'!DA6/MAX('Rating DL Task'!$B6:$DS6))*10</f>
        <v>0</v>
      </c>
      <c r="DC6" s="17">
        <f>('Rating DL Task'!DB6/MAX('Rating DL Task'!$B6:$DS6))*10</f>
        <v>2</v>
      </c>
      <c r="DD6" s="17">
        <f>('Rating DL Task'!DC6/MAX('Rating DL Task'!$B6:$DS6))*10</f>
        <v>0</v>
      </c>
      <c r="DE6" s="17">
        <f>('Rating DL Task'!DD6/MAX('Rating DL Task'!$B6:$DS6))*10</f>
        <v>1</v>
      </c>
      <c r="DF6" s="17">
        <f>('Rating DL Task'!DE6/MAX('Rating DL Task'!$B6:$DS6))*10</f>
        <v>0</v>
      </c>
      <c r="DG6" s="17">
        <f>('Rating DL Task'!DF6/MAX('Rating DL Task'!$B6:$DS6))*10</f>
        <v>0</v>
      </c>
      <c r="DH6" s="17">
        <f>('Rating DL Task'!DG6/MAX('Rating DL Task'!$B6:$DS6))*10</f>
        <v>0</v>
      </c>
      <c r="DI6" s="17">
        <f>('Rating DL Task'!DH6/MAX('Rating DL Task'!$B6:$DS6))*10</f>
        <v>0</v>
      </c>
      <c r="DJ6" s="17">
        <f>('Rating DL Task'!DI6/MAX('Rating DL Task'!$B6:$DS6))*10</f>
        <v>1</v>
      </c>
      <c r="DK6" s="17">
        <f>('Rating DL Task'!DJ6/MAX('Rating DL Task'!$B6:$DS6))*10</f>
        <v>0</v>
      </c>
      <c r="DL6" s="17">
        <f>('Rating DL Task'!DK6/MAX('Rating DL Task'!$B6:$DS6))*10</f>
        <v>0</v>
      </c>
      <c r="DM6" s="17">
        <f>('Rating DL Task'!DL6/MAX('Rating DL Task'!$B6:$DS6))*10</f>
        <v>0</v>
      </c>
      <c r="DN6" s="17">
        <f>('Rating DL Task'!DM6/MAX('Rating DL Task'!$B6:$DS6))*10</f>
        <v>0</v>
      </c>
      <c r="DO6" s="17">
        <f>('Rating DL Task'!DN6/MAX('Rating DL Task'!$B6:$DS6))*10</f>
        <v>2</v>
      </c>
      <c r="DP6" s="17">
        <f>('Rating DL Task'!DO6/MAX('Rating DL Task'!$B6:$DS6))*10</f>
        <v>0</v>
      </c>
      <c r="DQ6" s="17">
        <f>('Rating DL Task'!DP6/MAX('Rating DL Task'!$B6:$DS6))*10</f>
        <v>0</v>
      </c>
      <c r="DR6" s="17">
        <f>('Rating DL Task'!DQ6/MAX('Rating DL Task'!$B6:$DS6))*10</f>
        <v>0</v>
      </c>
      <c r="DS6" s="17">
        <f>('Rating DL Task'!DR6/MAX('Rating DL Task'!$B6:$DS6))*10</f>
        <v>0</v>
      </c>
      <c r="DT6" s="17">
        <f>('Rating DL Task'!DS6/MAX('Rating DL Task'!$B6:$DS6))*10</f>
        <v>0</v>
      </c>
      <c r="DU6" s="16">
        <v>52</v>
      </c>
    </row>
    <row r="7" spans="1:125" x14ac:dyDescent="0.55000000000000004">
      <c r="A7" s="14" t="s">
        <v>53</v>
      </c>
      <c r="B7" s="19">
        <v>0</v>
      </c>
      <c r="C7" s="17">
        <f>('Rating DL Task'!B7/MAX('Rating DL Task'!$B7:$DS7))*10</f>
        <v>0</v>
      </c>
      <c r="D7" s="17">
        <f>('Rating DL Task'!C7/MAX('Rating DL Task'!$B7:$DS7))*10</f>
        <v>10</v>
      </c>
      <c r="E7" s="17">
        <f>('Rating DL Task'!D7/MAX('Rating DL Task'!$B7:$DS7))*10</f>
        <v>0</v>
      </c>
      <c r="F7" s="17">
        <f>('Rating DL Task'!E7/MAX('Rating DL Task'!$B7:$DS7))*10</f>
        <v>0</v>
      </c>
      <c r="G7" s="17">
        <f>('Rating DL Task'!F7/MAX('Rating DL Task'!$B7:$DS7))*10</f>
        <v>0</v>
      </c>
      <c r="H7" s="17">
        <f>('Rating DL Task'!G7/MAX('Rating DL Task'!$B7:$DS7))*10</f>
        <v>0</v>
      </c>
      <c r="I7" s="17">
        <f>('Rating DL Task'!H7/MAX('Rating DL Task'!$B7:$DS7))*10</f>
        <v>0</v>
      </c>
      <c r="J7" s="17">
        <f>('Rating DL Task'!I7/MAX('Rating DL Task'!$B7:$DS7))*10</f>
        <v>0</v>
      </c>
      <c r="K7" s="17">
        <f>('Rating DL Task'!J7/MAX('Rating DL Task'!$B7:$DS7))*10</f>
        <v>0</v>
      </c>
      <c r="L7" s="17">
        <f>('Rating DL Task'!K7/MAX('Rating DL Task'!$B7:$DS7))*10</f>
        <v>0</v>
      </c>
      <c r="M7" s="17">
        <f>('Rating DL Task'!L7/MAX('Rating DL Task'!$B7:$DS7))*10</f>
        <v>0</v>
      </c>
      <c r="N7" s="17">
        <f>('Rating DL Task'!M7/MAX('Rating DL Task'!$B7:$DS7))*10</f>
        <v>0</v>
      </c>
      <c r="O7" s="17">
        <f>('Rating DL Task'!N7/MAX('Rating DL Task'!$B7:$DS7))*10</f>
        <v>0</v>
      </c>
      <c r="P7" s="17">
        <f>('Rating DL Task'!O7/MAX('Rating DL Task'!$B7:$DS7))*10</f>
        <v>0</v>
      </c>
      <c r="Q7" s="17">
        <f>('Rating DL Task'!P7/MAX('Rating DL Task'!$B7:$DS7))*10</f>
        <v>0</v>
      </c>
      <c r="R7" s="17">
        <f>('Rating DL Task'!Q7/MAX('Rating DL Task'!$B7:$DS7))*10</f>
        <v>0</v>
      </c>
      <c r="S7" s="17">
        <f>('Rating DL Task'!R7/MAX('Rating DL Task'!$B7:$DS7))*10</f>
        <v>0</v>
      </c>
      <c r="T7" s="17">
        <f>('Rating DL Task'!S7/MAX('Rating DL Task'!$B7:$DS7))*10</f>
        <v>0</v>
      </c>
      <c r="U7" s="17">
        <f>('Rating DL Task'!T7/MAX('Rating DL Task'!$B7:$DS7))*10</f>
        <v>0</v>
      </c>
      <c r="V7" s="17">
        <f>('Rating DL Task'!U7/MAX('Rating DL Task'!$B7:$DS7))*10</f>
        <v>0</v>
      </c>
      <c r="W7" s="17">
        <f>('Rating DL Task'!V7/MAX('Rating DL Task'!$B7:$DS7))*10</f>
        <v>0</v>
      </c>
      <c r="X7" s="17">
        <f>('Rating DL Task'!W7/MAX('Rating DL Task'!$B7:$DS7))*10</f>
        <v>0</v>
      </c>
      <c r="Y7" s="17">
        <f>('Rating DL Task'!X7/MAX('Rating DL Task'!$B7:$DS7))*10</f>
        <v>0</v>
      </c>
      <c r="Z7" s="17">
        <f>('Rating DL Task'!Y7/MAX('Rating DL Task'!$B7:$DS7))*10</f>
        <v>0</v>
      </c>
      <c r="AA7" s="17">
        <f>('Rating DL Task'!Z7/MAX('Rating DL Task'!$B7:$DS7))*10</f>
        <v>0</v>
      </c>
      <c r="AB7" s="17">
        <f>('Rating DL Task'!AA7/MAX('Rating DL Task'!$B7:$DS7))*10</f>
        <v>0</v>
      </c>
      <c r="AC7" s="17">
        <f>('Rating DL Task'!AB7/MAX('Rating DL Task'!$B7:$DS7))*10</f>
        <v>0</v>
      </c>
      <c r="AD7" s="17">
        <f>('Rating DL Task'!AC7/MAX('Rating DL Task'!$B7:$DS7))*10</f>
        <v>0</v>
      </c>
      <c r="AE7" s="17">
        <f>('Rating DL Task'!AD7/MAX('Rating DL Task'!$B7:$DS7))*10</f>
        <v>0</v>
      </c>
      <c r="AF7" s="17">
        <f>('Rating DL Task'!AE7/MAX('Rating DL Task'!$B7:$DS7))*10</f>
        <v>0</v>
      </c>
      <c r="AG7" s="17">
        <f>('Rating DL Task'!AF7/MAX('Rating DL Task'!$B7:$DS7))*10</f>
        <v>0</v>
      </c>
      <c r="AH7" s="17">
        <f>('Rating DL Task'!AG7/MAX('Rating DL Task'!$B7:$DS7))*10</f>
        <v>0</v>
      </c>
      <c r="AI7" s="17">
        <f>('Rating DL Task'!AH7/MAX('Rating DL Task'!$B7:$DS7))*10</f>
        <v>0</v>
      </c>
      <c r="AJ7" s="17">
        <f>('Rating DL Task'!AI7/MAX('Rating DL Task'!$B7:$DS7))*10</f>
        <v>0</v>
      </c>
      <c r="AK7" s="17">
        <f>('Rating DL Task'!AJ7/MAX('Rating DL Task'!$B7:$DS7))*10</f>
        <v>0</v>
      </c>
      <c r="AL7" s="17">
        <f>('Rating DL Task'!AK7/MAX('Rating DL Task'!$B7:$DS7))*10</f>
        <v>0</v>
      </c>
      <c r="AM7" s="17">
        <f>('Rating DL Task'!AL7/MAX('Rating DL Task'!$B7:$DS7))*10</f>
        <v>0</v>
      </c>
      <c r="AN7" s="17">
        <f>('Rating DL Task'!AM7/MAX('Rating DL Task'!$B7:$DS7))*10</f>
        <v>0</v>
      </c>
      <c r="AO7" s="17">
        <f>('Rating DL Task'!AN7/MAX('Rating DL Task'!$B7:$DS7))*10</f>
        <v>0</v>
      </c>
      <c r="AP7" s="17">
        <f>('Rating DL Task'!AO7/MAX('Rating DL Task'!$B7:$DS7))*10</f>
        <v>0</v>
      </c>
      <c r="AQ7" s="17">
        <f>('Rating DL Task'!AP7/MAX('Rating DL Task'!$B7:$DS7))*10</f>
        <v>0</v>
      </c>
      <c r="AR7" s="17">
        <f>('Rating DL Task'!AQ7/MAX('Rating DL Task'!$B7:$DS7))*10</f>
        <v>0</v>
      </c>
      <c r="AS7" s="17">
        <f>('Rating DL Task'!AR7/MAX('Rating DL Task'!$B7:$DS7))*10</f>
        <v>0</v>
      </c>
      <c r="AT7" s="17">
        <f>('Rating DL Task'!AS7/MAX('Rating DL Task'!$B7:$DS7))*10</f>
        <v>0</v>
      </c>
      <c r="AU7" s="17">
        <f>('Rating DL Task'!AT7/MAX('Rating DL Task'!$B7:$DS7))*10</f>
        <v>0</v>
      </c>
      <c r="AV7" s="17">
        <f>('Rating DL Task'!AU7/MAX('Rating DL Task'!$B7:$DS7))*10</f>
        <v>0</v>
      </c>
      <c r="AW7" s="17">
        <f>('Rating DL Task'!AV7/MAX('Rating DL Task'!$B7:$DS7))*10</f>
        <v>0</v>
      </c>
      <c r="AX7" s="17">
        <f>('Rating DL Task'!AW7/MAX('Rating DL Task'!$B7:$DS7))*10</f>
        <v>0</v>
      </c>
      <c r="AY7" s="17">
        <f>('Rating DL Task'!AX7/MAX('Rating DL Task'!$B7:$DS7))*10</f>
        <v>0</v>
      </c>
      <c r="AZ7" s="17">
        <f>('Rating DL Task'!AY7/MAX('Rating DL Task'!$B7:$DS7))*10</f>
        <v>0</v>
      </c>
      <c r="BA7" s="17">
        <f>('Rating DL Task'!AZ7/MAX('Rating DL Task'!$B7:$DS7))*10</f>
        <v>0</v>
      </c>
      <c r="BB7" s="17">
        <f>('Rating DL Task'!BA7/MAX('Rating DL Task'!$B7:$DS7))*10</f>
        <v>0</v>
      </c>
      <c r="BC7" s="17">
        <f>('Rating DL Task'!BB7/MAX('Rating DL Task'!$B7:$DS7))*10</f>
        <v>0</v>
      </c>
      <c r="BD7" s="17">
        <f>('Rating DL Task'!BC7/MAX('Rating DL Task'!$B7:$DS7))*10</f>
        <v>0</v>
      </c>
      <c r="BE7" s="17">
        <f>('Rating DL Task'!BD7/MAX('Rating DL Task'!$B7:$DS7))*10</f>
        <v>0</v>
      </c>
      <c r="BF7" s="17">
        <f>('Rating DL Task'!BE7/MAX('Rating DL Task'!$B7:$DS7))*10</f>
        <v>0</v>
      </c>
      <c r="BG7" s="17">
        <f>('Rating DL Task'!BF7/MAX('Rating DL Task'!$B7:$DS7))*10</f>
        <v>0</v>
      </c>
      <c r="BH7" s="17">
        <f>('Rating DL Task'!BG7/MAX('Rating DL Task'!$B7:$DS7))*10</f>
        <v>0</v>
      </c>
      <c r="BI7" s="17">
        <f>('Rating DL Task'!BH7/MAX('Rating DL Task'!$B7:$DS7))*10</f>
        <v>0</v>
      </c>
      <c r="BJ7" s="17">
        <f>('Rating DL Task'!BI7/MAX('Rating DL Task'!$B7:$DS7))*10</f>
        <v>0</v>
      </c>
      <c r="BK7" s="17">
        <f>('Rating DL Task'!BJ7/MAX('Rating DL Task'!$B7:$DS7))*10</f>
        <v>0</v>
      </c>
      <c r="BL7" s="17">
        <f>('Rating DL Task'!BK7/MAX('Rating DL Task'!$B7:$DS7))*10</f>
        <v>0</v>
      </c>
      <c r="BM7" s="17">
        <f>('Rating DL Task'!BL7/MAX('Rating DL Task'!$B7:$DS7))*10</f>
        <v>0</v>
      </c>
      <c r="BN7" s="17">
        <f>('Rating DL Task'!BM7/MAX('Rating DL Task'!$B7:$DS7))*10</f>
        <v>0</v>
      </c>
      <c r="BO7" s="17">
        <f>('Rating DL Task'!BN7/MAX('Rating DL Task'!$B7:$DS7))*10</f>
        <v>0</v>
      </c>
      <c r="BP7" s="17">
        <f>('Rating DL Task'!BO7/MAX('Rating DL Task'!$B7:$DS7))*10</f>
        <v>0</v>
      </c>
      <c r="BQ7" s="17">
        <f>('Rating DL Task'!BP7/MAX('Rating DL Task'!$B7:$DS7))*10</f>
        <v>0</v>
      </c>
      <c r="BR7" s="17">
        <f>('Rating DL Task'!BQ7/MAX('Rating DL Task'!$B7:$DS7))*10</f>
        <v>0</v>
      </c>
      <c r="BS7" s="17">
        <f>('Rating DL Task'!BR7/MAX('Rating DL Task'!$B7:$DS7))*10</f>
        <v>0</v>
      </c>
      <c r="BT7" s="17">
        <f>('Rating DL Task'!BS7/MAX('Rating DL Task'!$B7:$DS7))*10</f>
        <v>0</v>
      </c>
      <c r="BU7" s="17">
        <f>('Rating DL Task'!BT7/MAX('Rating DL Task'!$B7:$DS7))*10</f>
        <v>0</v>
      </c>
      <c r="BV7" s="17">
        <f>('Rating DL Task'!BU7/MAX('Rating DL Task'!$B7:$DS7))*10</f>
        <v>0</v>
      </c>
      <c r="BW7" s="17">
        <f>('Rating DL Task'!BV7/MAX('Rating DL Task'!$B7:$DS7))*10</f>
        <v>0</v>
      </c>
      <c r="BX7" s="17">
        <f>('Rating DL Task'!BW7/MAX('Rating DL Task'!$B7:$DS7))*10</f>
        <v>0</v>
      </c>
      <c r="BY7" s="17">
        <f>('Rating DL Task'!BX7/MAX('Rating DL Task'!$B7:$DS7))*10</f>
        <v>0</v>
      </c>
      <c r="BZ7" s="17">
        <f>('Rating DL Task'!BY7/MAX('Rating DL Task'!$B7:$DS7))*10</f>
        <v>0</v>
      </c>
      <c r="CA7" s="17">
        <f>('Rating DL Task'!BZ7/MAX('Rating DL Task'!$B7:$DS7))*10</f>
        <v>0</v>
      </c>
      <c r="CB7" s="17">
        <f>('Rating DL Task'!CA7/MAX('Rating DL Task'!$B7:$DS7))*10</f>
        <v>0</v>
      </c>
      <c r="CC7" s="17">
        <f>('Rating DL Task'!CB7/MAX('Rating DL Task'!$B7:$DS7))*10</f>
        <v>0</v>
      </c>
      <c r="CD7" s="17">
        <f>('Rating DL Task'!CC7/MAX('Rating DL Task'!$B7:$DS7))*10</f>
        <v>0</v>
      </c>
      <c r="CE7" s="17">
        <f>('Rating DL Task'!CD7/MAX('Rating DL Task'!$B7:$DS7))*10</f>
        <v>0</v>
      </c>
      <c r="CF7" s="17">
        <f>('Rating DL Task'!CE7/MAX('Rating DL Task'!$B7:$DS7))*10</f>
        <v>0</v>
      </c>
      <c r="CG7" s="17">
        <f>('Rating DL Task'!CF7/MAX('Rating DL Task'!$B7:$DS7))*10</f>
        <v>0</v>
      </c>
      <c r="CH7" s="17">
        <f>('Rating DL Task'!CG7/MAX('Rating DL Task'!$B7:$DS7))*10</f>
        <v>0</v>
      </c>
      <c r="CI7" s="17">
        <f>('Rating DL Task'!CH7/MAX('Rating DL Task'!$B7:$DS7))*10</f>
        <v>0</v>
      </c>
      <c r="CJ7" s="17">
        <f>('Rating DL Task'!CI7/MAX('Rating DL Task'!$B7:$DS7))*10</f>
        <v>0</v>
      </c>
      <c r="CK7" s="17">
        <f>('Rating DL Task'!CJ7/MAX('Rating DL Task'!$B7:$DS7))*10</f>
        <v>0</v>
      </c>
      <c r="CL7" s="17">
        <f>('Rating DL Task'!CK7/MAX('Rating DL Task'!$B7:$DS7))*10</f>
        <v>0</v>
      </c>
      <c r="CM7" s="17">
        <f>('Rating DL Task'!CL7/MAX('Rating DL Task'!$B7:$DS7))*10</f>
        <v>10</v>
      </c>
      <c r="CN7" s="17">
        <f>('Rating DL Task'!CM7/MAX('Rating DL Task'!$B7:$DS7))*10</f>
        <v>0</v>
      </c>
      <c r="CO7" s="17">
        <f>('Rating DL Task'!CN7/MAX('Rating DL Task'!$B7:$DS7))*10</f>
        <v>0</v>
      </c>
      <c r="CP7" s="17">
        <f>('Rating DL Task'!CO7/MAX('Rating DL Task'!$B7:$DS7))*10</f>
        <v>0</v>
      </c>
      <c r="CQ7" s="17">
        <f>('Rating DL Task'!CP7/MAX('Rating DL Task'!$B7:$DS7))*10</f>
        <v>0</v>
      </c>
      <c r="CR7" s="17">
        <f>('Rating DL Task'!CQ7/MAX('Rating DL Task'!$B7:$DS7))*10</f>
        <v>0</v>
      </c>
      <c r="CS7" s="17">
        <f>('Rating DL Task'!CR7/MAX('Rating DL Task'!$B7:$DS7))*10</f>
        <v>0</v>
      </c>
      <c r="CT7" s="17">
        <f>('Rating DL Task'!CS7/MAX('Rating DL Task'!$B7:$DS7))*10</f>
        <v>0</v>
      </c>
      <c r="CU7" s="17">
        <f>('Rating DL Task'!CT7/MAX('Rating DL Task'!$B7:$DS7))*10</f>
        <v>0</v>
      </c>
      <c r="CV7" s="17">
        <f>('Rating DL Task'!CU7/MAX('Rating DL Task'!$B7:$DS7))*10</f>
        <v>0</v>
      </c>
      <c r="CW7" s="17">
        <f>('Rating DL Task'!CV7/MAX('Rating DL Task'!$B7:$DS7))*10</f>
        <v>0</v>
      </c>
      <c r="CX7" s="17">
        <f>('Rating DL Task'!CW7/MAX('Rating DL Task'!$B7:$DS7))*10</f>
        <v>0</v>
      </c>
      <c r="CY7" s="17">
        <f>('Rating DL Task'!CX7/MAX('Rating DL Task'!$B7:$DS7))*10</f>
        <v>0</v>
      </c>
      <c r="CZ7" s="17">
        <f>('Rating DL Task'!CY7/MAX('Rating DL Task'!$B7:$DS7))*10</f>
        <v>0</v>
      </c>
      <c r="DA7" s="17">
        <f>('Rating DL Task'!CZ7/MAX('Rating DL Task'!$B7:$DS7))*10</f>
        <v>0</v>
      </c>
      <c r="DB7" s="17">
        <f>('Rating DL Task'!DA7/MAX('Rating DL Task'!$B7:$DS7))*10</f>
        <v>0</v>
      </c>
      <c r="DC7" s="17">
        <f>('Rating DL Task'!DB7/MAX('Rating DL Task'!$B7:$DS7))*10</f>
        <v>0</v>
      </c>
      <c r="DD7" s="17">
        <f>('Rating DL Task'!DC7/MAX('Rating DL Task'!$B7:$DS7))*10</f>
        <v>0</v>
      </c>
      <c r="DE7" s="17">
        <f>('Rating DL Task'!DD7/MAX('Rating DL Task'!$B7:$DS7))*10</f>
        <v>0</v>
      </c>
      <c r="DF7" s="17">
        <f>('Rating DL Task'!DE7/MAX('Rating DL Task'!$B7:$DS7))*10</f>
        <v>0</v>
      </c>
      <c r="DG7" s="17">
        <f>('Rating DL Task'!DF7/MAX('Rating DL Task'!$B7:$DS7))*10</f>
        <v>0</v>
      </c>
      <c r="DH7" s="17">
        <f>('Rating DL Task'!DG7/MAX('Rating DL Task'!$B7:$DS7))*10</f>
        <v>0</v>
      </c>
      <c r="DI7" s="17">
        <f>('Rating DL Task'!DH7/MAX('Rating DL Task'!$B7:$DS7))*10</f>
        <v>10</v>
      </c>
      <c r="DJ7" s="17">
        <f>('Rating DL Task'!DI7/MAX('Rating DL Task'!$B7:$DS7))*10</f>
        <v>10</v>
      </c>
      <c r="DK7" s="17">
        <f>('Rating DL Task'!DJ7/MAX('Rating DL Task'!$B7:$DS7))*10</f>
        <v>10</v>
      </c>
      <c r="DL7" s="17">
        <f>('Rating DL Task'!DK7/MAX('Rating DL Task'!$B7:$DS7))*10</f>
        <v>0</v>
      </c>
      <c r="DM7" s="17">
        <f>('Rating DL Task'!DL7/MAX('Rating DL Task'!$B7:$DS7))*10</f>
        <v>0</v>
      </c>
      <c r="DN7" s="17">
        <f>('Rating DL Task'!DM7/MAX('Rating DL Task'!$B7:$DS7))*10</f>
        <v>0</v>
      </c>
      <c r="DO7" s="17">
        <f>('Rating DL Task'!DN7/MAX('Rating DL Task'!$B7:$DS7))*10</f>
        <v>0</v>
      </c>
      <c r="DP7" s="17">
        <f>('Rating DL Task'!DO7/MAX('Rating DL Task'!$B7:$DS7))*10</f>
        <v>0</v>
      </c>
      <c r="DQ7" s="17">
        <f>('Rating DL Task'!DP7/MAX('Rating DL Task'!$B7:$DS7))*10</f>
        <v>0</v>
      </c>
      <c r="DR7" s="17">
        <f>('Rating DL Task'!DQ7/MAX('Rating DL Task'!$B7:$DS7))*10</f>
        <v>0</v>
      </c>
      <c r="DS7" s="17">
        <f>('Rating DL Task'!DR7/MAX('Rating DL Task'!$B7:$DS7))*10</f>
        <v>0</v>
      </c>
      <c r="DT7" s="17">
        <f>('Rating DL Task'!DS7/MAX('Rating DL Task'!$B7:$DS7))*10</f>
        <v>0</v>
      </c>
      <c r="DU7" s="16">
        <v>5</v>
      </c>
    </row>
    <row r="8" spans="1:125" x14ac:dyDescent="0.55000000000000004">
      <c r="A8" s="14" t="s">
        <v>54</v>
      </c>
      <c r="B8" s="19">
        <v>0</v>
      </c>
      <c r="C8" s="17">
        <f>('Rating DL Task'!B8/MAX('Rating DL Task'!$B8:$DS8))*10</f>
        <v>0</v>
      </c>
      <c r="D8" s="17">
        <f>('Rating DL Task'!C8/MAX('Rating DL Task'!$B8:$DS8))*10</f>
        <v>0</v>
      </c>
      <c r="E8" s="17">
        <f>('Rating DL Task'!D8/MAX('Rating DL Task'!$B8:$DS8))*10</f>
        <v>0</v>
      </c>
      <c r="F8" s="17">
        <f>('Rating DL Task'!E8/MAX('Rating DL Task'!$B8:$DS8))*10</f>
        <v>0</v>
      </c>
      <c r="G8" s="17">
        <f>('Rating DL Task'!F8/MAX('Rating DL Task'!$B8:$DS8))*10</f>
        <v>0</v>
      </c>
      <c r="H8" s="17">
        <f>('Rating DL Task'!G8/MAX('Rating DL Task'!$B8:$DS8))*10</f>
        <v>0</v>
      </c>
      <c r="I8" s="17">
        <f>('Rating DL Task'!H8/MAX('Rating DL Task'!$B8:$DS8))*10</f>
        <v>0</v>
      </c>
      <c r="J8" s="17">
        <f>('Rating DL Task'!I8/MAX('Rating DL Task'!$B8:$DS8))*10</f>
        <v>0</v>
      </c>
      <c r="K8" s="17">
        <f>('Rating DL Task'!J8/MAX('Rating DL Task'!$B8:$DS8))*10</f>
        <v>0</v>
      </c>
      <c r="L8" s="17">
        <f>('Rating DL Task'!K8/MAX('Rating DL Task'!$B8:$DS8))*10</f>
        <v>0</v>
      </c>
      <c r="M8" s="17">
        <f>('Rating DL Task'!L8/MAX('Rating DL Task'!$B8:$DS8))*10</f>
        <v>0</v>
      </c>
      <c r="N8" s="17">
        <f>('Rating DL Task'!M8/MAX('Rating DL Task'!$B8:$DS8))*10</f>
        <v>0</v>
      </c>
      <c r="O8" s="17">
        <f>('Rating DL Task'!N8/MAX('Rating DL Task'!$B8:$DS8))*10</f>
        <v>5</v>
      </c>
      <c r="P8" s="17">
        <f>('Rating DL Task'!O8/MAX('Rating DL Task'!$B8:$DS8))*10</f>
        <v>0</v>
      </c>
      <c r="Q8" s="17">
        <f>('Rating DL Task'!P8/MAX('Rating DL Task'!$B8:$DS8))*10</f>
        <v>0</v>
      </c>
      <c r="R8" s="17">
        <f>('Rating DL Task'!Q8/MAX('Rating DL Task'!$B8:$DS8))*10</f>
        <v>0</v>
      </c>
      <c r="S8" s="17">
        <f>('Rating DL Task'!R8/MAX('Rating DL Task'!$B8:$DS8))*10</f>
        <v>0</v>
      </c>
      <c r="T8" s="17">
        <f>('Rating DL Task'!S8/MAX('Rating DL Task'!$B8:$DS8))*10</f>
        <v>0</v>
      </c>
      <c r="U8" s="17">
        <f>('Rating DL Task'!T8/MAX('Rating DL Task'!$B8:$DS8))*10</f>
        <v>0</v>
      </c>
      <c r="V8" s="17">
        <f>('Rating DL Task'!U8/MAX('Rating DL Task'!$B8:$DS8))*10</f>
        <v>0</v>
      </c>
      <c r="W8" s="17">
        <f>('Rating DL Task'!V8/MAX('Rating DL Task'!$B8:$DS8))*10</f>
        <v>0</v>
      </c>
      <c r="X8" s="17">
        <f>('Rating DL Task'!W8/MAX('Rating DL Task'!$B8:$DS8))*10</f>
        <v>0</v>
      </c>
      <c r="Y8" s="17">
        <f>('Rating DL Task'!X8/MAX('Rating DL Task'!$B8:$DS8))*10</f>
        <v>0</v>
      </c>
      <c r="Z8" s="17">
        <f>('Rating DL Task'!Y8/MAX('Rating DL Task'!$B8:$DS8))*10</f>
        <v>0</v>
      </c>
      <c r="AA8" s="17">
        <f>('Rating DL Task'!Z8/MAX('Rating DL Task'!$B8:$DS8))*10</f>
        <v>0</v>
      </c>
      <c r="AB8" s="17">
        <f>('Rating DL Task'!AA8/MAX('Rating DL Task'!$B8:$DS8))*10</f>
        <v>0</v>
      </c>
      <c r="AC8" s="17">
        <f>('Rating DL Task'!AB8/MAX('Rating DL Task'!$B8:$DS8))*10</f>
        <v>0</v>
      </c>
      <c r="AD8" s="17">
        <f>('Rating DL Task'!AC8/MAX('Rating DL Task'!$B8:$DS8))*10</f>
        <v>0</v>
      </c>
      <c r="AE8" s="17">
        <f>('Rating DL Task'!AD8/MAX('Rating DL Task'!$B8:$DS8))*10</f>
        <v>0</v>
      </c>
      <c r="AF8" s="17">
        <f>('Rating DL Task'!AE8/MAX('Rating DL Task'!$B8:$DS8))*10</f>
        <v>0</v>
      </c>
      <c r="AG8" s="17">
        <f>('Rating DL Task'!AF8/MAX('Rating DL Task'!$B8:$DS8))*10</f>
        <v>0</v>
      </c>
      <c r="AH8" s="17">
        <f>('Rating DL Task'!AG8/MAX('Rating DL Task'!$B8:$DS8))*10</f>
        <v>0</v>
      </c>
      <c r="AI8" s="17">
        <f>('Rating DL Task'!AH8/MAX('Rating DL Task'!$B8:$DS8))*10</f>
        <v>0</v>
      </c>
      <c r="AJ8" s="17">
        <f>('Rating DL Task'!AI8/MAX('Rating DL Task'!$B8:$DS8))*10</f>
        <v>0</v>
      </c>
      <c r="AK8" s="17">
        <f>('Rating DL Task'!AJ8/MAX('Rating DL Task'!$B8:$DS8))*10</f>
        <v>0</v>
      </c>
      <c r="AL8" s="17">
        <f>('Rating DL Task'!AK8/MAX('Rating DL Task'!$B8:$DS8))*10</f>
        <v>0</v>
      </c>
      <c r="AM8" s="17">
        <f>('Rating DL Task'!AL8/MAX('Rating DL Task'!$B8:$DS8))*10</f>
        <v>0</v>
      </c>
      <c r="AN8" s="17">
        <f>('Rating DL Task'!AM8/MAX('Rating DL Task'!$B8:$DS8))*10</f>
        <v>0</v>
      </c>
      <c r="AO8" s="17">
        <f>('Rating DL Task'!AN8/MAX('Rating DL Task'!$B8:$DS8))*10</f>
        <v>0</v>
      </c>
      <c r="AP8" s="17">
        <f>('Rating DL Task'!AO8/MAX('Rating DL Task'!$B8:$DS8))*10</f>
        <v>0</v>
      </c>
      <c r="AQ8" s="17">
        <f>('Rating DL Task'!AP8/MAX('Rating DL Task'!$B8:$DS8))*10</f>
        <v>0</v>
      </c>
      <c r="AR8" s="17">
        <f>('Rating DL Task'!AQ8/MAX('Rating DL Task'!$B8:$DS8))*10</f>
        <v>0</v>
      </c>
      <c r="AS8" s="17">
        <f>('Rating DL Task'!AR8/MAX('Rating DL Task'!$B8:$DS8))*10</f>
        <v>0</v>
      </c>
      <c r="AT8" s="17">
        <f>('Rating DL Task'!AS8/MAX('Rating DL Task'!$B8:$DS8))*10</f>
        <v>0</v>
      </c>
      <c r="AU8" s="17">
        <f>('Rating DL Task'!AT8/MAX('Rating DL Task'!$B8:$DS8))*10</f>
        <v>0</v>
      </c>
      <c r="AV8" s="17">
        <f>('Rating DL Task'!AU8/MAX('Rating DL Task'!$B8:$DS8))*10</f>
        <v>0</v>
      </c>
      <c r="AW8" s="17">
        <f>('Rating DL Task'!AV8/MAX('Rating DL Task'!$B8:$DS8))*10</f>
        <v>0</v>
      </c>
      <c r="AX8" s="17">
        <f>('Rating DL Task'!AW8/MAX('Rating DL Task'!$B8:$DS8))*10</f>
        <v>0</v>
      </c>
      <c r="AY8" s="17">
        <f>('Rating DL Task'!AX8/MAX('Rating DL Task'!$B8:$DS8))*10</f>
        <v>0</v>
      </c>
      <c r="AZ8" s="17">
        <f>('Rating DL Task'!AY8/MAX('Rating DL Task'!$B8:$DS8))*10</f>
        <v>0</v>
      </c>
      <c r="BA8" s="17">
        <f>('Rating DL Task'!AZ8/MAX('Rating DL Task'!$B8:$DS8))*10</f>
        <v>0</v>
      </c>
      <c r="BB8" s="17">
        <f>('Rating DL Task'!BA8/MAX('Rating DL Task'!$B8:$DS8))*10</f>
        <v>0</v>
      </c>
      <c r="BC8" s="17">
        <f>('Rating DL Task'!BB8/MAX('Rating DL Task'!$B8:$DS8))*10</f>
        <v>0</v>
      </c>
      <c r="BD8" s="17">
        <f>('Rating DL Task'!BC8/MAX('Rating DL Task'!$B8:$DS8))*10</f>
        <v>0</v>
      </c>
      <c r="BE8" s="17">
        <f>('Rating DL Task'!BD8/MAX('Rating DL Task'!$B8:$DS8))*10</f>
        <v>0</v>
      </c>
      <c r="BF8" s="17">
        <f>('Rating DL Task'!BE8/MAX('Rating DL Task'!$B8:$DS8))*10</f>
        <v>0</v>
      </c>
      <c r="BG8" s="17">
        <f>('Rating DL Task'!BF8/MAX('Rating DL Task'!$B8:$DS8))*10</f>
        <v>0</v>
      </c>
      <c r="BH8" s="17">
        <f>('Rating DL Task'!BG8/MAX('Rating DL Task'!$B8:$DS8))*10</f>
        <v>0</v>
      </c>
      <c r="BI8" s="17">
        <f>('Rating DL Task'!BH8/MAX('Rating DL Task'!$B8:$DS8))*10</f>
        <v>0</v>
      </c>
      <c r="BJ8" s="17">
        <f>('Rating DL Task'!BI8/MAX('Rating DL Task'!$B8:$DS8))*10</f>
        <v>0</v>
      </c>
      <c r="BK8" s="17">
        <f>('Rating DL Task'!BJ8/MAX('Rating DL Task'!$B8:$DS8))*10</f>
        <v>0</v>
      </c>
      <c r="BL8" s="17">
        <f>('Rating DL Task'!BK8/MAX('Rating DL Task'!$B8:$DS8))*10</f>
        <v>0</v>
      </c>
      <c r="BM8" s="17">
        <f>('Rating DL Task'!BL8/MAX('Rating DL Task'!$B8:$DS8))*10</f>
        <v>0</v>
      </c>
      <c r="BN8" s="17">
        <f>('Rating DL Task'!BM8/MAX('Rating DL Task'!$B8:$DS8))*10</f>
        <v>0</v>
      </c>
      <c r="BO8" s="17">
        <f>('Rating DL Task'!BN8/MAX('Rating DL Task'!$B8:$DS8))*10</f>
        <v>0</v>
      </c>
      <c r="BP8" s="17">
        <f>('Rating DL Task'!BO8/MAX('Rating DL Task'!$B8:$DS8))*10</f>
        <v>0</v>
      </c>
      <c r="BQ8" s="17">
        <f>('Rating DL Task'!BP8/MAX('Rating DL Task'!$B8:$DS8))*10</f>
        <v>0</v>
      </c>
      <c r="BR8" s="17">
        <f>('Rating DL Task'!BQ8/MAX('Rating DL Task'!$B8:$DS8))*10</f>
        <v>0</v>
      </c>
      <c r="BS8" s="17">
        <f>('Rating DL Task'!BR8/MAX('Rating DL Task'!$B8:$DS8))*10</f>
        <v>0</v>
      </c>
      <c r="BT8" s="17">
        <f>('Rating DL Task'!BS8/MAX('Rating DL Task'!$B8:$DS8))*10</f>
        <v>0</v>
      </c>
      <c r="BU8" s="17">
        <f>('Rating DL Task'!BT8/MAX('Rating DL Task'!$B8:$DS8))*10</f>
        <v>0</v>
      </c>
      <c r="BV8" s="17">
        <f>('Rating DL Task'!BU8/MAX('Rating DL Task'!$B8:$DS8))*10</f>
        <v>0</v>
      </c>
      <c r="BW8" s="17">
        <f>('Rating DL Task'!BV8/MAX('Rating DL Task'!$B8:$DS8))*10</f>
        <v>0</v>
      </c>
      <c r="BX8" s="17">
        <f>('Rating DL Task'!BW8/MAX('Rating DL Task'!$B8:$DS8))*10</f>
        <v>0</v>
      </c>
      <c r="BY8" s="17">
        <f>('Rating DL Task'!BX8/MAX('Rating DL Task'!$B8:$DS8))*10</f>
        <v>0</v>
      </c>
      <c r="BZ8" s="17">
        <f>('Rating DL Task'!BY8/MAX('Rating DL Task'!$B8:$DS8))*10</f>
        <v>0</v>
      </c>
      <c r="CA8" s="17">
        <f>('Rating DL Task'!BZ8/MAX('Rating DL Task'!$B8:$DS8))*10</f>
        <v>0</v>
      </c>
      <c r="CB8" s="17">
        <f>('Rating DL Task'!CA8/MAX('Rating DL Task'!$B8:$DS8))*10</f>
        <v>0</v>
      </c>
      <c r="CC8" s="17">
        <f>('Rating DL Task'!CB8/MAX('Rating DL Task'!$B8:$DS8))*10</f>
        <v>5</v>
      </c>
      <c r="CD8" s="17">
        <f>('Rating DL Task'!CC8/MAX('Rating DL Task'!$B8:$DS8))*10</f>
        <v>0</v>
      </c>
      <c r="CE8" s="17">
        <f>('Rating DL Task'!CD8/MAX('Rating DL Task'!$B8:$DS8))*10</f>
        <v>0</v>
      </c>
      <c r="CF8" s="17">
        <f>('Rating DL Task'!CE8/MAX('Rating DL Task'!$B8:$DS8))*10</f>
        <v>0</v>
      </c>
      <c r="CG8" s="17">
        <f>('Rating DL Task'!CF8/MAX('Rating DL Task'!$B8:$DS8))*10</f>
        <v>0</v>
      </c>
      <c r="CH8" s="17">
        <f>('Rating DL Task'!CG8/MAX('Rating DL Task'!$B8:$DS8))*10</f>
        <v>0</v>
      </c>
      <c r="CI8" s="17">
        <f>('Rating DL Task'!CH8/MAX('Rating DL Task'!$B8:$DS8))*10</f>
        <v>5</v>
      </c>
      <c r="CJ8" s="17">
        <f>('Rating DL Task'!CI8/MAX('Rating DL Task'!$B8:$DS8))*10</f>
        <v>0</v>
      </c>
      <c r="CK8" s="17">
        <f>('Rating DL Task'!CJ8/MAX('Rating DL Task'!$B8:$DS8))*10</f>
        <v>0</v>
      </c>
      <c r="CL8" s="17">
        <f>('Rating DL Task'!CK8/MAX('Rating DL Task'!$B8:$DS8))*10</f>
        <v>0</v>
      </c>
      <c r="CM8" s="17">
        <f>('Rating DL Task'!CL8/MAX('Rating DL Task'!$B8:$DS8))*10</f>
        <v>0</v>
      </c>
      <c r="CN8" s="17">
        <f>('Rating DL Task'!CM8/MAX('Rating DL Task'!$B8:$DS8))*10</f>
        <v>0</v>
      </c>
      <c r="CO8" s="17">
        <f>('Rating DL Task'!CN8/MAX('Rating DL Task'!$B8:$DS8))*10</f>
        <v>0</v>
      </c>
      <c r="CP8" s="17">
        <f>('Rating DL Task'!CO8/MAX('Rating DL Task'!$B8:$DS8))*10</f>
        <v>0</v>
      </c>
      <c r="CQ8" s="17">
        <f>('Rating DL Task'!CP8/MAX('Rating DL Task'!$B8:$DS8))*10</f>
        <v>0</v>
      </c>
      <c r="CR8" s="17">
        <f>('Rating DL Task'!CQ8/MAX('Rating DL Task'!$B8:$DS8))*10</f>
        <v>0</v>
      </c>
      <c r="CS8" s="17">
        <f>('Rating DL Task'!CR8/MAX('Rating DL Task'!$B8:$DS8))*10</f>
        <v>0</v>
      </c>
      <c r="CT8" s="17">
        <f>('Rating DL Task'!CS8/MAX('Rating DL Task'!$B8:$DS8))*10</f>
        <v>0</v>
      </c>
      <c r="CU8" s="17">
        <f>('Rating DL Task'!CT8/MAX('Rating DL Task'!$B8:$DS8))*10</f>
        <v>0</v>
      </c>
      <c r="CV8" s="17">
        <f>('Rating DL Task'!CU8/MAX('Rating DL Task'!$B8:$DS8))*10</f>
        <v>0</v>
      </c>
      <c r="CW8" s="17">
        <f>('Rating DL Task'!CV8/MAX('Rating DL Task'!$B8:$DS8))*10</f>
        <v>0</v>
      </c>
      <c r="CX8" s="17">
        <f>('Rating DL Task'!CW8/MAX('Rating DL Task'!$B8:$DS8))*10</f>
        <v>0</v>
      </c>
      <c r="CY8" s="17">
        <f>('Rating DL Task'!CX8/MAX('Rating DL Task'!$B8:$DS8))*10</f>
        <v>0</v>
      </c>
      <c r="CZ8" s="17">
        <f>('Rating DL Task'!CY8/MAX('Rating DL Task'!$B8:$DS8))*10</f>
        <v>0</v>
      </c>
      <c r="DA8" s="17">
        <f>('Rating DL Task'!CZ8/MAX('Rating DL Task'!$B8:$DS8))*10</f>
        <v>0</v>
      </c>
      <c r="DB8" s="17">
        <f>('Rating DL Task'!DA8/MAX('Rating DL Task'!$B8:$DS8))*10</f>
        <v>0</v>
      </c>
      <c r="DC8" s="17">
        <f>('Rating DL Task'!DB8/MAX('Rating DL Task'!$B8:$DS8))*10</f>
        <v>0</v>
      </c>
      <c r="DD8" s="17">
        <f>('Rating DL Task'!DC8/MAX('Rating DL Task'!$B8:$DS8))*10</f>
        <v>0</v>
      </c>
      <c r="DE8" s="17">
        <f>('Rating DL Task'!DD8/MAX('Rating DL Task'!$B8:$DS8))*10</f>
        <v>0</v>
      </c>
      <c r="DF8" s="17">
        <f>('Rating DL Task'!DE8/MAX('Rating DL Task'!$B8:$DS8))*10</f>
        <v>0</v>
      </c>
      <c r="DG8" s="17">
        <f>('Rating DL Task'!DF8/MAX('Rating DL Task'!$B8:$DS8))*10</f>
        <v>0</v>
      </c>
      <c r="DH8" s="17">
        <f>('Rating DL Task'!DG8/MAX('Rating DL Task'!$B8:$DS8))*10</f>
        <v>0</v>
      </c>
      <c r="DI8" s="17">
        <f>('Rating DL Task'!DH8/MAX('Rating DL Task'!$B8:$DS8))*10</f>
        <v>0</v>
      </c>
      <c r="DJ8" s="17">
        <f>('Rating DL Task'!DI8/MAX('Rating DL Task'!$B8:$DS8))*10</f>
        <v>0</v>
      </c>
      <c r="DK8" s="17">
        <f>('Rating DL Task'!DJ8/MAX('Rating DL Task'!$B8:$DS8))*10</f>
        <v>0</v>
      </c>
      <c r="DL8" s="17">
        <f>('Rating DL Task'!DK8/MAX('Rating DL Task'!$B8:$DS8))*10</f>
        <v>0</v>
      </c>
      <c r="DM8" s="17">
        <f>('Rating DL Task'!DL8/MAX('Rating DL Task'!$B8:$DS8))*10</f>
        <v>0</v>
      </c>
      <c r="DN8" s="17">
        <f>('Rating DL Task'!DM8/MAX('Rating DL Task'!$B8:$DS8))*10</f>
        <v>0</v>
      </c>
      <c r="DO8" s="17">
        <f>('Rating DL Task'!DN8/MAX('Rating DL Task'!$B8:$DS8))*10</f>
        <v>0</v>
      </c>
      <c r="DP8" s="17">
        <f>('Rating DL Task'!DO8/MAX('Rating DL Task'!$B8:$DS8))*10</f>
        <v>0</v>
      </c>
      <c r="DQ8" s="17">
        <f>('Rating DL Task'!DP8/MAX('Rating DL Task'!$B8:$DS8))*10</f>
        <v>0</v>
      </c>
      <c r="DR8" s="17">
        <f>('Rating DL Task'!DQ8/MAX('Rating DL Task'!$B8:$DS8))*10</f>
        <v>0</v>
      </c>
      <c r="DS8" s="17">
        <f>('Rating DL Task'!DR8/MAX('Rating DL Task'!$B8:$DS8))*10</f>
        <v>10</v>
      </c>
      <c r="DT8" s="17">
        <f>('Rating DL Task'!DS8/MAX('Rating DL Task'!$B8:$DS8))*10</f>
        <v>10</v>
      </c>
      <c r="DU8" s="16">
        <v>5</v>
      </c>
    </row>
    <row r="9" spans="1:125" x14ac:dyDescent="0.55000000000000004">
      <c r="A9" s="14" t="s">
        <v>55</v>
      </c>
      <c r="B9" s="19">
        <v>0</v>
      </c>
      <c r="C9" s="17">
        <f>('Rating DL Task'!B9/MAX('Rating DL Task'!$B9:$DS9))*10</f>
        <v>0</v>
      </c>
      <c r="D9" s="17">
        <f>('Rating DL Task'!C9/MAX('Rating DL Task'!$B9:$DS9))*10</f>
        <v>0</v>
      </c>
      <c r="E9" s="17">
        <f>('Rating DL Task'!D9/MAX('Rating DL Task'!$B9:$DS9))*10</f>
        <v>0</v>
      </c>
      <c r="F9" s="17">
        <f>('Rating DL Task'!E9/MAX('Rating DL Task'!$B9:$DS9))*10</f>
        <v>0</v>
      </c>
      <c r="G9" s="17">
        <f>('Rating DL Task'!F9/MAX('Rating DL Task'!$B9:$DS9))*10</f>
        <v>0</v>
      </c>
      <c r="H9" s="17">
        <f>('Rating DL Task'!G9/MAX('Rating DL Task'!$B9:$DS9))*10</f>
        <v>0</v>
      </c>
      <c r="I9" s="17">
        <f>('Rating DL Task'!H9/MAX('Rating DL Task'!$B9:$DS9))*10</f>
        <v>0</v>
      </c>
      <c r="J9" s="17">
        <f>('Rating DL Task'!I9/MAX('Rating DL Task'!$B9:$DS9))*10</f>
        <v>0</v>
      </c>
      <c r="K9" s="17">
        <f>('Rating DL Task'!J9/MAX('Rating DL Task'!$B9:$DS9))*10</f>
        <v>0</v>
      </c>
      <c r="L9" s="17">
        <f>('Rating DL Task'!K9/MAX('Rating DL Task'!$B9:$DS9))*10</f>
        <v>0</v>
      </c>
      <c r="M9" s="17">
        <f>('Rating DL Task'!L9/MAX('Rating DL Task'!$B9:$DS9))*10</f>
        <v>0</v>
      </c>
      <c r="N9" s="17">
        <f>('Rating DL Task'!M9/MAX('Rating DL Task'!$B9:$DS9))*10</f>
        <v>0</v>
      </c>
      <c r="O9" s="17">
        <f>('Rating DL Task'!N9/MAX('Rating DL Task'!$B9:$DS9))*10</f>
        <v>0</v>
      </c>
      <c r="P9" s="17">
        <f>('Rating DL Task'!O9/MAX('Rating DL Task'!$B9:$DS9))*10</f>
        <v>0</v>
      </c>
      <c r="Q9" s="17">
        <f>('Rating DL Task'!P9/MAX('Rating DL Task'!$B9:$DS9))*10</f>
        <v>0</v>
      </c>
      <c r="R9" s="17">
        <f>('Rating DL Task'!Q9/MAX('Rating DL Task'!$B9:$DS9))*10</f>
        <v>0</v>
      </c>
      <c r="S9" s="17">
        <f>('Rating DL Task'!R9/MAX('Rating DL Task'!$B9:$DS9))*10</f>
        <v>0</v>
      </c>
      <c r="T9" s="17">
        <f>('Rating DL Task'!S9/MAX('Rating DL Task'!$B9:$DS9))*10</f>
        <v>0</v>
      </c>
      <c r="U9" s="17">
        <f>('Rating DL Task'!T9/MAX('Rating DL Task'!$B9:$DS9))*10</f>
        <v>0</v>
      </c>
      <c r="V9" s="17">
        <f>('Rating DL Task'!U9/MAX('Rating DL Task'!$B9:$DS9))*10</f>
        <v>0</v>
      </c>
      <c r="W9" s="17">
        <f>('Rating DL Task'!V9/MAX('Rating DL Task'!$B9:$DS9))*10</f>
        <v>0</v>
      </c>
      <c r="X9" s="17">
        <f>('Rating DL Task'!W9/MAX('Rating DL Task'!$B9:$DS9))*10</f>
        <v>0</v>
      </c>
      <c r="Y9" s="17">
        <f>('Rating DL Task'!X9/MAX('Rating DL Task'!$B9:$DS9))*10</f>
        <v>0</v>
      </c>
      <c r="Z9" s="17">
        <f>('Rating DL Task'!Y9/MAX('Rating DL Task'!$B9:$DS9))*10</f>
        <v>0</v>
      </c>
      <c r="AA9" s="17">
        <f>('Rating DL Task'!Z9/MAX('Rating DL Task'!$B9:$DS9))*10</f>
        <v>0</v>
      </c>
      <c r="AB9" s="17">
        <f>('Rating DL Task'!AA9/MAX('Rating DL Task'!$B9:$DS9))*10</f>
        <v>0</v>
      </c>
      <c r="AC9" s="17">
        <f>('Rating DL Task'!AB9/MAX('Rating DL Task'!$B9:$DS9))*10</f>
        <v>0</v>
      </c>
      <c r="AD9" s="17">
        <f>('Rating DL Task'!AC9/MAX('Rating DL Task'!$B9:$DS9))*10</f>
        <v>0</v>
      </c>
      <c r="AE9" s="17">
        <f>('Rating DL Task'!AD9/MAX('Rating DL Task'!$B9:$DS9))*10</f>
        <v>0</v>
      </c>
      <c r="AF9" s="17">
        <f>('Rating DL Task'!AE9/MAX('Rating DL Task'!$B9:$DS9))*10</f>
        <v>0</v>
      </c>
      <c r="AG9" s="17">
        <f>('Rating DL Task'!AF9/MAX('Rating DL Task'!$B9:$DS9))*10</f>
        <v>0</v>
      </c>
      <c r="AH9" s="17">
        <f>('Rating DL Task'!AG9/MAX('Rating DL Task'!$B9:$DS9))*10</f>
        <v>0</v>
      </c>
      <c r="AI9" s="17">
        <f>('Rating DL Task'!AH9/MAX('Rating DL Task'!$B9:$DS9))*10</f>
        <v>0</v>
      </c>
      <c r="AJ9" s="17">
        <f>('Rating DL Task'!AI9/MAX('Rating DL Task'!$B9:$DS9))*10</f>
        <v>0</v>
      </c>
      <c r="AK9" s="17">
        <f>('Rating DL Task'!AJ9/MAX('Rating DL Task'!$B9:$DS9))*10</f>
        <v>0</v>
      </c>
      <c r="AL9" s="17">
        <f>('Rating DL Task'!AK9/MAX('Rating DL Task'!$B9:$DS9))*10</f>
        <v>0</v>
      </c>
      <c r="AM9" s="17">
        <f>('Rating DL Task'!AL9/MAX('Rating DL Task'!$B9:$DS9))*10</f>
        <v>0</v>
      </c>
      <c r="AN9" s="17">
        <f>('Rating DL Task'!AM9/MAX('Rating DL Task'!$B9:$DS9))*10</f>
        <v>0</v>
      </c>
      <c r="AO9" s="17">
        <f>('Rating DL Task'!AN9/MAX('Rating DL Task'!$B9:$DS9))*10</f>
        <v>0</v>
      </c>
      <c r="AP9" s="17">
        <f>('Rating DL Task'!AO9/MAX('Rating DL Task'!$B9:$DS9))*10</f>
        <v>0</v>
      </c>
      <c r="AQ9" s="17">
        <f>('Rating DL Task'!AP9/MAX('Rating DL Task'!$B9:$DS9))*10</f>
        <v>0</v>
      </c>
      <c r="AR9" s="17">
        <f>('Rating DL Task'!AQ9/MAX('Rating DL Task'!$B9:$DS9))*10</f>
        <v>0</v>
      </c>
      <c r="AS9" s="17">
        <f>('Rating DL Task'!AR9/MAX('Rating DL Task'!$B9:$DS9))*10</f>
        <v>0</v>
      </c>
      <c r="AT9" s="17">
        <f>('Rating DL Task'!AS9/MAX('Rating DL Task'!$B9:$DS9))*10</f>
        <v>0</v>
      </c>
      <c r="AU9" s="17">
        <f>('Rating DL Task'!AT9/MAX('Rating DL Task'!$B9:$DS9))*10</f>
        <v>0</v>
      </c>
      <c r="AV9" s="17">
        <f>('Rating DL Task'!AU9/MAX('Rating DL Task'!$B9:$DS9))*10</f>
        <v>0</v>
      </c>
      <c r="AW9" s="17">
        <f>('Rating DL Task'!AV9/MAX('Rating DL Task'!$B9:$DS9))*10</f>
        <v>0</v>
      </c>
      <c r="AX9" s="17">
        <f>('Rating DL Task'!AW9/MAX('Rating DL Task'!$B9:$DS9))*10</f>
        <v>0</v>
      </c>
      <c r="AY9" s="17">
        <f>('Rating DL Task'!AX9/MAX('Rating DL Task'!$B9:$DS9))*10</f>
        <v>0</v>
      </c>
      <c r="AZ9" s="17">
        <f>('Rating DL Task'!AY9/MAX('Rating DL Task'!$B9:$DS9))*10</f>
        <v>0</v>
      </c>
      <c r="BA9" s="17">
        <f>('Rating DL Task'!AZ9/MAX('Rating DL Task'!$B9:$DS9))*10</f>
        <v>0</v>
      </c>
      <c r="BB9" s="17">
        <f>('Rating DL Task'!BA9/MAX('Rating DL Task'!$B9:$DS9))*10</f>
        <v>0</v>
      </c>
      <c r="BC9" s="17">
        <f>('Rating DL Task'!BB9/MAX('Rating DL Task'!$B9:$DS9))*10</f>
        <v>0</v>
      </c>
      <c r="BD9" s="17">
        <f>('Rating DL Task'!BC9/MAX('Rating DL Task'!$B9:$DS9))*10</f>
        <v>0</v>
      </c>
      <c r="BE9" s="17">
        <f>('Rating DL Task'!BD9/MAX('Rating DL Task'!$B9:$DS9))*10</f>
        <v>0</v>
      </c>
      <c r="BF9" s="17">
        <f>('Rating DL Task'!BE9/MAX('Rating DL Task'!$B9:$DS9))*10</f>
        <v>0</v>
      </c>
      <c r="BG9" s="17">
        <f>('Rating DL Task'!BF9/MAX('Rating DL Task'!$B9:$DS9))*10</f>
        <v>0</v>
      </c>
      <c r="BH9" s="17">
        <f>('Rating DL Task'!BG9/MAX('Rating DL Task'!$B9:$DS9))*10</f>
        <v>0</v>
      </c>
      <c r="BI9" s="17">
        <f>('Rating DL Task'!BH9/MAX('Rating DL Task'!$B9:$DS9))*10</f>
        <v>0</v>
      </c>
      <c r="BJ9" s="17">
        <f>('Rating DL Task'!BI9/MAX('Rating DL Task'!$B9:$DS9))*10</f>
        <v>0</v>
      </c>
      <c r="BK9" s="17">
        <f>('Rating DL Task'!BJ9/MAX('Rating DL Task'!$B9:$DS9))*10</f>
        <v>0</v>
      </c>
      <c r="BL9" s="17">
        <f>('Rating DL Task'!BK9/MAX('Rating DL Task'!$B9:$DS9))*10</f>
        <v>0</v>
      </c>
      <c r="BM9" s="17">
        <f>('Rating DL Task'!BL9/MAX('Rating DL Task'!$B9:$DS9))*10</f>
        <v>0</v>
      </c>
      <c r="BN9" s="17">
        <f>('Rating DL Task'!BM9/MAX('Rating DL Task'!$B9:$DS9))*10</f>
        <v>0</v>
      </c>
      <c r="BO9" s="17">
        <f>('Rating DL Task'!BN9/MAX('Rating DL Task'!$B9:$DS9))*10</f>
        <v>0</v>
      </c>
      <c r="BP9" s="17">
        <f>('Rating DL Task'!BO9/MAX('Rating DL Task'!$B9:$DS9))*10</f>
        <v>0</v>
      </c>
      <c r="BQ9" s="17">
        <f>('Rating DL Task'!BP9/MAX('Rating DL Task'!$B9:$DS9))*10</f>
        <v>0</v>
      </c>
      <c r="BR9" s="17">
        <f>('Rating DL Task'!BQ9/MAX('Rating DL Task'!$B9:$DS9))*10</f>
        <v>0</v>
      </c>
      <c r="BS9" s="17">
        <f>('Rating DL Task'!BR9/MAX('Rating DL Task'!$B9:$DS9))*10</f>
        <v>0</v>
      </c>
      <c r="BT9" s="17">
        <f>('Rating DL Task'!BS9/MAX('Rating DL Task'!$B9:$DS9))*10</f>
        <v>10</v>
      </c>
      <c r="BU9" s="17">
        <f>('Rating DL Task'!BT9/MAX('Rating DL Task'!$B9:$DS9))*10</f>
        <v>0</v>
      </c>
      <c r="BV9" s="17">
        <f>('Rating DL Task'!BU9/MAX('Rating DL Task'!$B9:$DS9))*10</f>
        <v>0</v>
      </c>
      <c r="BW9" s="17">
        <f>('Rating DL Task'!BV9/MAX('Rating DL Task'!$B9:$DS9))*10</f>
        <v>0</v>
      </c>
      <c r="BX9" s="17">
        <f>('Rating DL Task'!BW9/MAX('Rating DL Task'!$B9:$DS9))*10</f>
        <v>0</v>
      </c>
      <c r="BY9" s="17">
        <f>('Rating DL Task'!BX9/MAX('Rating DL Task'!$B9:$DS9))*10</f>
        <v>5</v>
      </c>
      <c r="BZ9" s="17">
        <f>('Rating DL Task'!BY9/MAX('Rating DL Task'!$B9:$DS9))*10</f>
        <v>0</v>
      </c>
      <c r="CA9" s="17">
        <f>('Rating DL Task'!BZ9/MAX('Rating DL Task'!$B9:$DS9))*10</f>
        <v>0</v>
      </c>
      <c r="CB9" s="17">
        <f>('Rating DL Task'!CA9/MAX('Rating DL Task'!$B9:$DS9))*10</f>
        <v>0</v>
      </c>
      <c r="CC9" s="17">
        <f>('Rating DL Task'!CB9/MAX('Rating DL Task'!$B9:$DS9))*10</f>
        <v>0</v>
      </c>
      <c r="CD9" s="17">
        <f>('Rating DL Task'!CC9/MAX('Rating DL Task'!$B9:$DS9))*10</f>
        <v>0</v>
      </c>
      <c r="CE9" s="17">
        <f>('Rating DL Task'!CD9/MAX('Rating DL Task'!$B9:$DS9))*10</f>
        <v>0</v>
      </c>
      <c r="CF9" s="17">
        <f>('Rating DL Task'!CE9/MAX('Rating DL Task'!$B9:$DS9))*10</f>
        <v>0</v>
      </c>
      <c r="CG9" s="17">
        <f>('Rating DL Task'!CF9/MAX('Rating DL Task'!$B9:$DS9))*10</f>
        <v>0</v>
      </c>
      <c r="CH9" s="17">
        <f>('Rating DL Task'!CG9/MAX('Rating DL Task'!$B9:$DS9))*10</f>
        <v>0</v>
      </c>
      <c r="CI9" s="17">
        <f>('Rating DL Task'!CH9/MAX('Rating DL Task'!$B9:$DS9))*10</f>
        <v>0</v>
      </c>
      <c r="CJ9" s="17">
        <f>('Rating DL Task'!CI9/MAX('Rating DL Task'!$B9:$DS9))*10</f>
        <v>5</v>
      </c>
      <c r="CK9" s="17">
        <f>('Rating DL Task'!CJ9/MAX('Rating DL Task'!$B9:$DS9))*10</f>
        <v>0</v>
      </c>
      <c r="CL9" s="17">
        <f>('Rating DL Task'!CK9/MAX('Rating DL Task'!$B9:$DS9))*10</f>
        <v>0</v>
      </c>
      <c r="CM9" s="17">
        <f>('Rating DL Task'!CL9/MAX('Rating DL Task'!$B9:$DS9))*10</f>
        <v>0</v>
      </c>
      <c r="CN9" s="17">
        <f>('Rating DL Task'!CM9/MAX('Rating DL Task'!$B9:$DS9))*10</f>
        <v>0</v>
      </c>
      <c r="CO9" s="17">
        <f>('Rating DL Task'!CN9/MAX('Rating DL Task'!$B9:$DS9))*10</f>
        <v>0</v>
      </c>
      <c r="CP9" s="17">
        <f>('Rating DL Task'!CO9/MAX('Rating DL Task'!$B9:$DS9))*10</f>
        <v>0</v>
      </c>
      <c r="CQ9" s="17">
        <f>('Rating DL Task'!CP9/MAX('Rating DL Task'!$B9:$DS9))*10</f>
        <v>0</v>
      </c>
      <c r="CR9" s="17">
        <f>('Rating DL Task'!CQ9/MAX('Rating DL Task'!$B9:$DS9))*10</f>
        <v>0</v>
      </c>
      <c r="CS9" s="17">
        <f>('Rating DL Task'!CR9/MAX('Rating DL Task'!$B9:$DS9))*10</f>
        <v>0</v>
      </c>
      <c r="CT9" s="17">
        <f>('Rating DL Task'!CS9/MAX('Rating DL Task'!$B9:$DS9))*10</f>
        <v>0</v>
      </c>
      <c r="CU9" s="17">
        <f>('Rating DL Task'!CT9/MAX('Rating DL Task'!$B9:$DS9))*10</f>
        <v>0</v>
      </c>
      <c r="CV9" s="17">
        <f>('Rating DL Task'!CU9/MAX('Rating DL Task'!$B9:$DS9))*10</f>
        <v>0</v>
      </c>
      <c r="CW9" s="17">
        <f>('Rating DL Task'!CV9/MAX('Rating DL Task'!$B9:$DS9))*10</f>
        <v>0</v>
      </c>
      <c r="CX9" s="17">
        <f>('Rating DL Task'!CW9/MAX('Rating DL Task'!$B9:$DS9))*10</f>
        <v>0</v>
      </c>
      <c r="CY9" s="17">
        <f>('Rating DL Task'!CX9/MAX('Rating DL Task'!$B9:$DS9))*10</f>
        <v>0</v>
      </c>
      <c r="CZ9" s="17">
        <f>('Rating DL Task'!CY9/MAX('Rating DL Task'!$B9:$DS9))*10</f>
        <v>0</v>
      </c>
      <c r="DA9" s="17">
        <f>('Rating DL Task'!CZ9/MAX('Rating DL Task'!$B9:$DS9))*10</f>
        <v>0</v>
      </c>
      <c r="DB9" s="17">
        <f>('Rating DL Task'!DA9/MAX('Rating DL Task'!$B9:$DS9))*10</f>
        <v>0</v>
      </c>
      <c r="DC9" s="17">
        <f>('Rating DL Task'!DB9/MAX('Rating DL Task'!$B9:$DS9))*10</f>
        <v>0</v>
      </c>
      <c r="DD9" s="17">
        <f>('Rating DL Task'!DC9/MAX('Rating DL Task'!$B9:$DS9))*10</f>
        <v>0</v>
      </c>
      <c r="DE9" s="17">
        <f>('Rating DL Task'!DD9/MAX('Rating DL Task'!$B9:$DS9))*10</f>
        <v>0</v>
      </c>
      <c r="DF9" s="17">
        <f>('Rating DL Task'!DE9/MAX('Rating DL Task'!$B9:$DS9))*10</f>
        <v>0</v>
      </c>
      <c r="DG9" s="17">
        <f>('Rating DL Task'!DF9/MAX('Rating DL Task'!$B9:$DS9))*10</f>
        <v>0</v>
      </c>
      <c r="DH9" s="17">
        <f>('Rating DL Task'!DG9/MAX('Rating DL Task'!$B9:$DS9))*10</f>
        <v>0</v>
      </c>
      <c r="DI9" s="17">
        <f>('Rating DL Task'!DH9/MAX('Rating DL Task'!$B9:$DS9))*10</f>
        <v>0</v>
      </c>
      <c r="DJ9" s="17">
        <f>('Rating DL Task'!DI9/MAX('Rating DL Task'!$B9:$DS9))*10</f>
        <v>0</v>
      </c>
      <c r="DK9" s="17">
        <f>('Rating DL Task'!DJ9/MAX('Rating DL Task'!$B9:$DS9))*10</f>
        <v>0</v>
      </c>
      <c r="DL9" s="17">
        <f>('Rating DL Task'!DK9/MAX('Rating DL Task'!$B9:$DS9))*10</f>
        <v>5</v>
      </c>
      <c r="DM9" s="17">
        <f>('Rating DL Task'!DL9/MAX('Rating DL Task'!$B9:$DS9))*10</f>
        <v>0</v>
      </c>
      <c r="DN9" s="17">
        <f>('Rating DL Task'!DM9/MAX('Rating DL Task'!$B9:$DS9))*10</f>
        <v>0</v>
      </c>
      <c r="DO9" s="17">
        <f>('Rating DL Task'!DN9/MAX('Rating DL Task'!$B9:$DS9))*10</f>
        <v>0</v>
      </c>
      <c r="DP9" s="17">
        <f>('Rating DL Task'!DO9/MAX('Rating DL Task'!$B9:$DS9))*10</f>
        <v>0</v>
      </c>
      <c r="DQ9" s="17">
        <f>('Rating DL Task'!DP9/MAX('Rating DL Task'!$B9:$DS9))*10</f>
        <v>0</v>
      </c>
      <c r="DR9" s="17">
        <f>('Rating DL Task'!DQ9/MAX('Rating DL Task'!$B9:$DS9))*10</f>
        <v>0</v>
      </c>
      <c r="DS9" s="17">
        <f>('Rating DL Task'!DR9/MAX('Rating DL Task'!$B9:$DS9))*10</f>
        <v>0</v>
      </c>
      <c r="DT9" s="17">
        <f>('Rating DL Task'!DS9/MAX('Rating DL Task'!$B9:$DS9))*10</f>
        <v>0</v>
      </c>
      <c r="DU9" s="16">
        <v>5</v>
      </c>
    </row>
    <row r="10" spans="1:125" x14ac:dyDescent="0.55000000000000004">
      <c r="A10" s="14" t="s">
        <v>56</v>
      </c>
      <c r="B10" s="19">
        <v>0</v>
      </c>
      <c r="C10" s="17">
        <f>('Rating DL Task'!B10/MAX('Rating DL Task'!$B10:$DS10))*10</f>
        <v>0</v>
      </c>
      <c r="D10" s="17">
        <f>('Rating DL Task'!C10/MAX('Rating DL Task'!$B10:$DS10))*10</f>
        <v>0</v>
      </c>
      <c r="E10" s="17">
        <f>('Rating DL Task'!D10/MAX('Rating DL Task'!$B10:$DS10))*10</f>
        <v>0</v>
      </c>
      <c r="F10" s="17">
        <f>('Rating DL Task'!E10/MAX('Rating DL Task'!$B10:$DS10))*10</f>
        <v>0</v>
      </c>
      <c r="G10" s="17">
        <f>('Rating DL Task'!F10/MAX('Rating DL Task'!$B10:$DS10))*10</f>
        <v>0</v>
      </c>
      <c r="H10" s="17">
        <f>('Rating DL Task'!G10/MAX('Rating DL Task'!$B10:$DS10))*10</f>
        <v>0</v>
      </c>
      <c r="I10" s="17">
        <f>('Rating DL Task'!H10/MAX('Rating DL Task'!$B10:$DS10))*10</f>
        <v>0</v>
      </c>
      <c r="J10" s="17">
        <f>('Rating DL Task'!I10/MAX('Rating DL Task'!$B10:$DS10))*10</f>
        <v>0</v>
      </c>
      <c r="K10" s="17">
        <f>('Rating DL Task'!J10/MAX('Rating DL Task'!$B10:$DS10))*10</f>
        <v>0</v>
      </c>
      <c r="L10" s="17">
        <f>('Rating DL Task'!K10/MAX('Rating DL Task'!$B10:$DS10))*10</f>
        <v>0</v>
      </c>
      <c r="M10" s="17">
        <f>('Rating DL Task'!L10/MAX('Rating DL Task'!$B10:$DS10))*10</f>
        <v>0</v>
      </c>
      <c r="N10" s="17">
        <f>('Rating DL Task'!M10/MAX('Rating DL Task'!$B10:$DS10))*10</f>
        <v>0</v>
      </c>
      <c r="O10" s="17">
        <f>('Rating DL Task'!N10/MAX('Rating DL Task'!$B10:$DS10))*10</f>
        <v>0</v>
      </c>
      <c r="P10" s="17">
        <f>('Rating DL Task'!O10/MAX('Rating DL Task'!$B10:$DS10))*10</f>
        <v>0</v>
      </c>
      <c r="Q10" s="17">
        <f>('Rating DL Task'!P10/MAX('Rating DL Task'!$B10:$DS10))*10</f>
        <v>0</v>
      </c>
      <c r="R10" s="17">
        <f>('Rating DL Task'!Q10/MAX('Rating DL Task'!$B10:$DS10))*10</f>
        <v>0</v>
      </c>
      <c r="S10" s="17">
        <f>('Rating DL Task'!R10/MAX('Rating DL Task'!$B10:$DS10))*10</f>
        <v>0</v>
      </c>
      <c r="T10" s="17">
        <f>('Rating DL Task'!S10/MAX('Rating DL Task'!$B10:$DS10))*10</f>
        <v>0</v>
      </c>
      <c r="U10" s="17">
        <f>('Rating DL Task'!T10/MAX('Rating DL Task'!$B10:$DS10))*10</f>
        <v>0</v>
      </c>
      <c r="V10" s="17">
        <f>('Rating DL Task'!U10/MAX('Rating DL Task'!$B10:$DS10))*10</f>
        <v>0</v>
      </c>
      <c r="W10" s="17">
        <f>('Rating DL Task'!V10/MAX('Rating DL Task'!$B10:$DS10))*10</f>
        <v>0</v>
      </c>
      <c r="X10" s="17">
        <f>('Rating DL Task'!W10/MAX('Rating DL Task'!$B10:$DS10))*10</f>
        <v>0</v>
      </c>
      <c r="Y10" s="17">
        <f>('Rating DL Task'!X10/MAX('Rating DL Task'!$B10:$DS10))*10</f>
        <v>0</v>
      </c>
      <c r="Z10" s="17">
        <f>('Rating DL Task'!Y10/MAX('Rating DL Task'!$B10:$DS10))*10</f>
        <v>0</v>
      </c>
      <c r="AA10" s="17">
        <f>('Rating DL Task'!Z10/MAX('Rating DL Task'!$B10:$DS10))*10</f>
        <v>0</v>
      </c>
      <c r="AB10" s="17">
        <f>('Rating DL Task'!AA10/MAX('Rating DL Task'!$B10:$DS10))*10</f>
        <v>0</v>
      </c>
      <c r="AC10" s="17">
        <f>('Rating DL Task'!AB10/MAX('Rating DL Task'!$B10:$DS10))*10</f>
        <v>0</v>
      </c>
      <c r="AD10" s="17">
        <f>('Rating DL Task'!AC10/MAX('Rating DL Task'!$B10:$DS10))*10</f>
        <v>0</v>
      </c>
      <c r="AE10" s="17">
        <f>('Rating DL Task'!AD10/MAX('Rating DL Task'!$B10:$DS10))*10</f>
        <v>0</v>
      </c>
      <c r="AF10" s="17">
        <f>('Rating DL Task'!AE10/MAX('Rating DL Task'!$B10:$DS10))*10</f>
        <v>0</v>
      </c>
      <c r="AG10" s="17">
        <f>('Rating DL Task'!AF10/MAX('Rating DL Task'!$B10:$DS10))*10</f>
        <v>0</v>
      </c>
      <c r="AH10" s="17">
        <f>('Rating DL Task'!AG10/MAX('Rating DL Task'!$B10:$DS10))*10</f>
        <v>0</v>
      </c>
      <c r="AI10" s="17">
        <f>('Rating DL Task'!AH10/MAX('Rating DL Task'!$B10:$DS10))*10</f>
        <v>0</v>
      </c>
      <c r="AJ10" s="17">
        <f>('Rating DL Task'!AI10/MAX('Rating DL Task'!$B10:$DS10))*10</f>
        <v>0</v>
      </c>
      <c r="AK10" s="17">
        <f>('Rating DL Task'!AJ10/MAX('Rating DL Task'!$B10:$DS10))*10</f>
        <v>0</v>
      </c>
      <c r="AL10" s="17">
        <f>('Rating DL Task'!AK10/MAX('Rating DL Task'!$B10:$DS10))*10</f>
        <v>0</v>
      </c>
      <c r="AM10" s="17">
        <f>('Rating DL Task'!AL10/MAX('Rating DL Task'!$B10:$DS10))*10</f>
        <v>0</v>
      </c>
      <c r="AN10" s="17">
        <f>('Rating DL Task'!AM10/MAX('Rating DL Task'!$B10:$DS10))*10</f>
        <v>0</v>
      </c>
      <c r="AO10" s="17">
        <f>('Rating DL Task'!AN10/MAX('Rating DL Task'!$B10:$DS10))*10</f>
        <v>10</v>
      </c>
      <c r="AP10" s="17">
        <f>('Rating DL Task'!AO10/MAX('Rating DL Task'!$B10:$DS10))*10</f>
        <v>0</v>
      </c>
      <c r="AQ10" s="17">
        <f>('Rating DL Task'!AP10/MAX('Rating DL Task'!$B10:$DS10))*10</f>
        <v>0</v>
      </c>
      <c r="AR10" s="17">
        <f>('Rating DL Task'!AQ10/MAX('Rating DL Task'!$B10:$DS10))*10</f>
        <v>0</v>
      </c>
      <c r="AS10" s="17">
        <f>('Rating DL Task'!AR10/MAX('Rating DL Task'!$B10:$DS10))*10</f>
        <v>0</v>
      </c>
      <c r="AT10" s="17">
        <f>('Rating DL Task'!AS10/MAX('Rating DL Task'!$B10:$DS10))*10</f>
        <v>0</v>
      </c>
      <c r="AU10" s="17">
        <f>('Rating DL Task'!AT10/MAX('Rating DL Task'!$B10:$DS10))*10</f>
        <v>0</v>
      </c>
      <c r="AV10" s="17">
        <f>('Rating DL Task'!AU10/MAX('Rating DL Task'!$B10:$DS10))*10</f>
        <v>0</v>
      </c>
      <c r="AW10" s="17">
        <f>('Rating DL Task'!AV10/MAX('Rating DL Task'!$B10:$DS10))*10</f>
        <v>0</v>
      </c>
      <c r="AX10" s="17">
        <f>('Rating DL Task'!AW10/MAX('Rating DL Task'!$B10:$DS10))*10</f>
        <v>0</v>
      </c>
      <c r="AY10" s="17">
        <f>('Rating DL Task'!AX10/MAX('Rating DL Task'!$B10:$DS10))*10</f>
        <v>0</v>
      </c>
      <c r="AZ10" s="17">
        <f>('Rating DL Task'!AY10/MAX('Rating DL Task'!$B10:$DS10))*10</f>
        <v>0</v>
      </c>
      <c r="BA10" s="17">
        <f>('Rating DL Task'!AZ10/MAX('Rating DL Task'!$B10:$DS10))*10</f>
        <v>0</v>
      </c>
      <c r="BB10" s="17">
        <f>('Rating DL Task'!BA10/MAX('Rating DL Task'!$B10:$DS10))*10</f>
        <v>0</v>
      </c>
      <c r="BC10" s="17">
        <f>('Rating DL Task'!BB10/MAX('Rating DL Task'!$B10:$DS10))*10</f>
        <v>0</v>
      </c>
      <c r="BD10" s="17">
        <f>('Rating DL Task'!BC10/MAX('Rating DL Task'!$B10:$DS10))*10</f>
        <v>0</v>
      </c>
      <c r="BE10" s="17">
        <f>('Rating DL Task'!BD10/MAX('Rating DL Task'!$B10:$DS10))*10</f>
        <v>0</v>
      </c>
      <c r="BF10" s="17">
        <f>('Rating DL Task'!BE10/MAX('Rating DL Task'!$B10:$DS10))*10</f>
        <v>0</v>
      </c>
      <c r="BG10" s="17">
        <f>('Rating DL Task'!BF10/MAX('Rating DL Task'!$B10:$DS10))*10</f>
        <v>0</v>
      </c>
      <c r="BH10" s="17">
        <f>('Rating DL Task'!BG10/MAX('Rating DL Task'!$B10:$DS10))*10</f>
        <v>0</v>
      </c>
      <c r="BI10" s="17">
        <f>('Rating DL Task'!BH10/MAX('Rating DL Task'!$B10:$DS10))*10</f>
        <v>0</v>
      </c>
      <c r="BJ10" s="17">
        <f>('Rating DL Task'!BI10/MAX('Rating DL Task'!$B10:$DS10))*10</f>
        <v>0</v>
      </c>
      <c r="BK10" s="17">
        <f>('Rating DL Task'!BJ10/MAX('Rating DL Task'!$B10:$DS10))*10</f>
        <v>0</v>
      </c>
      <c r="BL10" s="17">
        <f>('Rating DL Task'!BK10/MAX('Rating DL Task'!$B10:$DS10))*10</f>
        <v>0</v>
      </c>
      <c r="BM10" s="17">
        <f>('Rating DL Task'!BL10/MAX('Rating DL Task'!$B10:$DS10))*10</f>
        <v>0</v>
      </c>
      <c r="BN10" s="17">
        <f>('Rating DL Task'!BM10/MAX('Rating DL Task'!$B10:$DS10))*10</f>
        <v>0</v>
      </c>
      <c r="BO10" s="17">
        <f>('Rating DL Task'!BN10/MAX('Rating DL Task'!$B10:$DS10))*10</f>
        <v>0</v>
      </c>
      <c r="BP10" s="17">
        <f>('Rating DL Task'!BO10/MAX('Rating DL Task'!$B10:$DS10))*10</f>
        <v>0</v>
      </c>
      <c r="BQ10" s="17">
        <f>('Rating DL Task'!BP10/MAX('Rating DL Task'!$B10:$DS10))*10</f>
        <v>0</v>
      </c>
      <c r="BR10" s="17">
        <f>('Rating DL Task'!BQ10/MAX('Rating DL Task'!$B10:$DS10))*10</f>
        <v>10</v>
      </c>
      <c r="BS10" s="17">
        <f>('Rating DL Task'!BR10/MAX('Rating DL Task'!$B10:$DS10))*10</f>
        <v>0</v>
      </c>
      <c r="BT10" s="17">
        <f>('Rating DL Task'!BS10/MAX('Rating DL Task'!$B10:$DS10))*10</f>
        <v>0</v>
      </c>
      <c r="BU10" s="17">
        <f>('Rating DL Task'!BT10/MAX('Rating DL Task'!$B10:$DS10))*10</f>
        <v>0</v>
      </c>
      <c r="BV10" s="17">
        <f>('Rating DL Task'!BU10/MAX('Rating DL Task'!$B10:$DS10))*10</f>
        <v>0</v>
      </c>
      <c r="BW10" s="17">
        <f>('Rating DL Task'!BV10/MAX('Rating DL Task'!$B10:$DS10))*10</f>
        <v>0</v>
      </c>
      <c r="BX10" s="17">
        <f>('Rating DL Task'!BW10/MAX('Rating DL Task'!$B10:$DS10))*10</f>
        <v>0</v>
      </c>
      <c r="BY10" s="17">
        <f>('Rating DL Task'!BX10/MAX('Rating DL Task'!$B10:$DS10))*10</f>
        <v>0</v>
      </c>
      <c r="BZ10" s="17">
        <f>('Rating DL Task'!BY10/MAX('Rating DL Task'!$B10:$DS10))*10</f>
        <v>0</v>
      </c>
      <c r="CA10" s="17">
        <f>('Rating DL Task'!BZ10/MAX('Rating DL Task'!$B10:$DS10))*10</f>
        <v>0</v>
      </c>
      <c r="CB10" s="17">
        <f>('Rating DL Task'!CA10/MAX('Rating DL Task'!$B10:$DS10))*10</f>
        <v>0</v>
      </c>
      <c r="CC10" s="17">
        <f>('Rating DL Task'!CB10/MAX('Rating DL Task'!$B10:$DS10))*10</f>
        <v>0</v>
      </c>
      <c r="CD10" s="17">
        <f>('Rating DL Task'!CC10/MAX('Rating DL Task'!$B10:$DS10))*10</f>
        <v>0</v>
      </c>
      <c r="CE10" s="17">
        <f>('Rating DL Task'!CD10/MAX('Rating DL Task'!$B10:$DS10))*10</f>
        <v>0</v>
      </c>
      <c r="CF10" s="17">
        <f>('Rating DL Task'!CE10/MAX('Rating DL Task'!$B10:$DS10))*10</f>
        <v>0</v>
      </c>
      <c r="CG10" s="17">
        <f>('Rating DL Task'!CF10/MAX('Rating DL Task'!$B10:$DS10))*10</f>
        <v>0</v>
      </c>
      <c r="CH10" s="17">
        <f>('Rating DL Task'!CG10/MAX('Rating DL Task'!$B10:$DS10))*10</f>
        <v>0</v>
      </c>
      <c r="CI10" s="17">
        <f>('Rating DL Task'!CH10/MAX('Rating DL Task'!$B10:$DS10))*10</f>
        <v>0</v>
      </c>
      <c r="CJ10" s="17">
        <f>('Rating DL Task'!CI10/MAX('Rating DL Task'!$B10:$DS10))*10</f>
        <v>0</v>
      </c>
      <c r="CK10" s="17">
        <f>('Rating DL Task'!CJ10/MAX('Rating DL Task'!$B10:$DS10))*10</f>
        <v>0</v>
      </c>
      <c r="CL10" s="17">
        <f>('Rating DL Task'!CK10/MAX('Rating DL Task'!$B10:$DS10))*10</f>
        <v>0</v>
      </c>
      <c r="CM10" s="17">
        <f>('Rating DL Task'!CL10/MAX('Rating DL Task'!$B10:$DS10))*10</f>
        <v>0</v>
      </c>
      <c r="CN10" s="17">
        <f>('Rating DL Task'!CM10/MAX('Rating DL Task'!$B10:$DS10))*10</f>
        <v>0</v>
      </c>
      <c r="CO10" s="17">
        <f>('Rating DL Task'!CN10/MAX('Rating DL Task'!$B10:$DS10))*10</f>
        <v>0</v>
      </c>
      <c r="CP10" s="17">
        <f>('Rating DL Task'!CO10/MAX('Rating DL Task'!$B10:$DS10))*10</f>
        <v>0</v>
      </c>
      <c r="CQ10" s="17">
        <f>('Rating DL Task'!CP10/MAX('Rating DL Task'!$B10:$DS10))*10</f>
        <v>0</v>
      </c>
      <c r="CR10" s="17">
        <f>('Rating DL Task'!CQ10/MAX('Rating DL Task'!$B10:$DS10))*10</f>
        <v>0</v>
      </c>
      <c r="CS10" s="17">
        <f>('Rating DL Task'!CR10/MAX('Rating DL Task'!$B10:$DS10))*10</f>
        <v>0</v>
      </c>
      <c r="CT10" s="17">
        <f>('Rating DL Task'!CS10/MAX('Rating DL Task'!$B10:$DS10))*10</f>
        <v>0</v>
      </c>
      <c r="CU10" s="17">
        <f>('Rating DL Task'!CT10/MAX('Rating DL Task'!$B10:$DS10))*10</f>
        <v>0</v>
      </c>
      <c r="CV10" s="17">
        <f>('Rating DL Task'!CU10/MAX('Rating DL Task'!$B10:$DS10))*10</f>
        <v>0</v>
      </c>
      <c r="CW10" s="17">
        <f>('Rating DL Task'!CV10/MAX('Rating DL Task'!$B10:$DS10))*10</f>
        <v>0</v>
      </c>
      <c r="CX10" s="17">
        <f>('Rating DL Task'!CW10/MAX('Rating DL Task'!$B10:$DS10))*10</f>
        <v>10</v>
      </c>
      <c r="CY10" s="17">
        <f>('Rating DL Task'!CX10/MAX('Rating DL Task'!$B10:$DS10))*10</f>
        <v>0</v>
      </c>
      <c r="CZ10" s="17">
        <f>('Rating DL Task'!CY10/MAX('Rating DL Task'!$B10:$DS10))*10</f>
        <v>0</v>
      </c>
      <c r="DA10" s="17">
        <f>('Rating DL Task'!CZ10/MAX('Rating DL Task'!$B10:$DS10))*10</f>
        <v>0</v>
      </c>
      <c r="DB10" s="17">
        <f>('Rating DL Task'!DA10/MAX('Rating DL Task'!$B10:$DS10))*10</f>
        <v>0</v>
      </c>
      <c r="DC10" s="17">
        <f>('Rating DL Task'!DB10/MAX('Rating DL Task'!$B10:$DS10))*10</f>
        <v>0</v>
      </c>
      <c r="DD10" s="17">
        <f>('Rating DL Task'!DC10/MAX('Rating DL Task'!$B10:$DS10))*10</f>
        <v>0</v>
      </c>
      <c r="DE10" s="17">
        <f>('Rating DL Task'!DD10/MAX('Rating DL Task'!$B10:$DS10))*10</f>
        <v>0</v>
      </c>
      <c r="DF10" s="17">
        <f>('Rating DL Task'!DE10/MAX('Rating DL Task'!$B10:$DS10))*10</f>
        <v>0</v>
      </c>
      <c r="DG10" s="17">
        <f>('Rating DL Task'!DF10/MAX('Rating DL Task'!$B10:$DS10))*10</f>
        <v>0</v>
      </c>
      <c r="DH10" s="17">
        <f>('Rating DL Task'!DG10/MAX('Rating DL Task'!$B10:$DS10))*10</f>
        <v>0</v>
      </c>
      <c r="DI10" s="17">
        <f>('Rating DL Task'!DH10/MAX('Rating DL Task'!$B10:$DS10))*10</f>
        <v>0</v>
      </c>
      <c r="DJ10" s="17">
        <f>('Rating DL Task'!DI10/MAX('Rating DL Task'!$B10:$DS10))*10</f>
        <v>0</v>
      </c>
      <c r="DK10" s="17">
        <f>('Rating DL Task'!DJ10/MAX('Rating DL Task'!$B10:$DS10))*10</f>
        <v>0</v>
      </c>
      <c r="DL10" s="17">
        <f>('Rating DL Task'!DK10/MAX('Rating DL Task'!$B10:$DS10))*10</f>
        <v>0</v>
      </c>
      <c r="DM10" s="17">
        <f>('Rating DL Task'!DL10/MAX('Rating DL Task'!$B10:$DS10))*10</f>
        <v>0</v>
      </c>
      <c r="DN10" s="17">
        <f>('Rating DL Task'!DM10/MAX('Rating DL Task'!$B10:$DS10))*10</f>
        <v>0</v>
      </c>
      <c r="DO10" s="17">
        <f>('Rating DL Task'!DN10/MAX('Rating DL Task'!$B10:$DS10))*10</f>
        <v>0</v>
      </c>
      <c r="DP10" s="17">
        <f>('Rating DL Task'!DO10/MAX('Rating DL Task'!$B10:$DS10))*10</f>
        <v>0</v>
      </c>
      <c r="DQ10" s="17">
        <f>('Rating DL Task'!DP10/MAX('Rating DL Task'!$B10:$DS10))*10</f>
        <v>0</v>
      </c>
      <c r="DR10" s="17">
        <f>('Rating DL Task'!DQ10/MAX('Rating DL Task'!$B10:$DS10))*10</f>
        <v>0</v>
      </c>
      <c r="DS10" s="17">
        <f>('Rating DL Task'!DR10/MAX('Rating DL Task'!$B10:$DS10))*10</f>
        <v>0</v>
      </c>
      <c r="DT10" s="17">
        <f>('Rating DL Task'!DS10/MAX('Rating DL Task'!$B10:$DS10))*10</f>
        <v>0</v>
      </c>
      <c r="DU10" s="16">
        <v>3</v>
      </c>
    </row>
    <row r="11" spans="1:125" x14ac:dyDescent="0.55000000000000004">
      <c r="A11" s="14" t="s">
        <v>57</v>
      </c>
      <c r="B11" s="19">
        <v>0</v>
      </c>
      <c r="C11" s="17">
        <f>('Rating DL Task'!B11/MAX('Rating DL Task'!$B11:$DS11))*10</f>
        <v>0</v>
      </c>
      <c r="D11" s="17">
        <f>('Rating DL Task'!C11/MAX('Rating DL Task'!$B11:$DS11))*10</f>
        <v>0</v>
      </c>
      <c r="E11" s="17">
        <f>('Rating DL Task'!D11/MAX('Rating DL Task'!$B11:$DS11))*10</f>
        <v>0</v>
      </c>
      <c r="F11" s="17">
        <f>('Rating DL Task'!E11/MAX('Rating DL Task'!$B11:$DS11))*10</f>
        <v>0</v>
      </c>
      <c r="G11" s="17">
        <f>('Rating DL Task'!F11/MAX('Rating DL Task'!$B11:$DS11))*10</f>
        <v>0</v>
      </c>
      <c r="H11" s="17">
        <f>('Rating DL Task'!G11/MAX('Rating DL Task'!$B11:$DS11))*10</f>
        <v>0</v>
      </c>
      <c r="I11" s="17">
        <f>('Rating DL Task'!H11/MAX('Rating DL Task'!$B11:$DS11))*10</f>
        <v>0</v>
      </c>
      <c r="J11" s="17">
        <f>('Rating DL Task'!I11/MAX('Rating DL Task'!$B11:$DS11))*10</f>
        <v>0</v>
      </c>
      <c r="K11" s="17">
        <f>('Rating DL Task'!J11/MAX('Rating DL Task'!$B11:$DS11))*10</f>
        <v>0</v>
      </c>
      <c r="L11" s="17">
        <f>('Rating DL Task'!K11/MAX('Rating DL Task'!$B11:$DS11))*10</f>
        <v>0</v>
      </c>
      <c r="M11" s="17">
        <f>('Rating DL Task'!L11/MAX('Rating DL Task'!$B11:$DS11))*10</f>
        <v>0</v>
      </c>
      <c r="N11" s="17">
        <f>('Rating DL Task'!M11/MAX('Rating DL Task'!$B11:$DS11))*10</f>
        <v>0</v>
      </c>
      <c r="O11" s="17">
        <f>('Rating DL Task'!N11/MAX('Rating DL Task'!$B11:$DS11))*10</f>
        <v>0</v>
      </c>
      <c r="P11" s="17">
        <f>('Rating DL Task'!O11/MAX('Rating DL Task'!$B11:$DS11))*10</f>
        <v>0</v>
      </c>
      <c r="Q11" s="17">
        <f>('Rating DL Task'!P11/MAX('Rating DL Task'!$B11:$DS11))*10</f>
        <v>0</v>
      </c>
      <c r="R11" s="17">
        <f>('Rating DL Task'!Q11/MAX('Rating DL Task'!$B11:$DS11))*10</f>
        <v>0</v>
      </c>
      <c r="S11" s="17">
        <f>('Rating DL Task'!R11/MAX('Rating DL Task'!$B11:$DS11))*10</f>
        <v>0</v>
      </c>
      <c r="T11" s="17">
        <f>('Rating DL Task'!S11/MAX('Rating DL Task'!$B11:$DS11))*10</f>
        <v>0</v>
      </c>
      <c r="U11" s="17">
        <f>('Rating DL Task'!T11/MAX('Rating DL Task'!$B11:$DS11))*10</f>
        <v>0</v>
      </c>
      <c r="V11" s="17">
        <f>('Rating DL Task'!U11/MAX('Rating DL Task'!$B11:$DS11))*10</f>
        <v>0</v>
      </c>
      <c r="W11" s="17">
        <f>('Rating DL Task'!V11/MAX('Rating DL Task'!$B11:$DS11))*10</f>
        <v>0</v>
      </c>
      <c r="X11" s="17">
        <f>('Rating DL Task'!W11/MAX('Rating DL Task'!$B11:$DS11))*10</f>
        <v>0</v>
      </c>
      <c r="Y11" s="17">
        <f>('Rating DL Task'!X11/MAX('Rating DL Task'!$B11:$DS11))*10</f>
        <v>0</v>
      </c>
      <c r="Z11" s="17">
        <f>('Rating DL Task'!Y11/MAX('Rating DL Task'!$B11:$DS11))*10</f>
        <v>0</v>
      </c>
      <c r="AA11" s="17">
        <f>('Rating DL Task'!Z11/MAX('Rating DL Task'!$B11:$DS11))*10</f>
        <v>0</v>
      </c>
      <c r="AB11" s="17">
        <f>('Rating DL Task'!AA11/MAX('Rating DL Task'!$B11:$DS11))*10</f>
        <v>0</v>
      </c>
      <c r="AC11" s="17">
        <f>('Rating DL Task'!AB11/MAX('Rating DL Task'!$B11:$DS11))*10</f>
        <v>0</v>
      </c>
      <c r="AD11" s="17">
        <f>('Rating DL Task'!AC11/MAX('Rating DL Task'!$B11:$DS11))*10</f>
        <v>0</v>
      </c>
      <c r="AE11" s="17">
        <f>('Rating DL Task'!AD11/MAX('Rating DL Task'!$B11:$DS11))*10</f>
        <v>0</v>
      </c>
      <c r="AF11" s="17">
        <f>('Rating DL Task'!AE11/MAX('Rating DL Task'!$B11:$DS11))*10</f>
        <v>0</v>
      </c>
      <c r="AG11" s="17">
        <f>('Rating DL Task'!AF11/MAX('Rating DL Task'!$B11:$DS11))*10</f>
        <v>0</v>
      </c>
      <c r="AH11" s="17">
        <f>('Rating DL Task'!AG11/MAX('Rating DL Task'!$B11:$DS11))*10</f>
        <v>0</v>
      </c>
      <c r="AI11" s="17">
        <f>('Rating DL Task'!AH11/MAX('Rating DL Task'!$B11:$DS11))*10</f>
        <v>0</v>
      </c>
      <c r="AJ11" s="17">
        <f>('Rating DL Task'!AI11/MAX('Rating DL Task'!$B11:$DS11))*10</f>
        <v>0</v>
      </c>
      <c r="AK11" s="17">
        <f>('Rating DL Task'!AJ11/MAX('Rating DL Task'!$B11:$DS11))*10</f>
        <v>0</v>
      </c>
      <c r="AL11" s="17">
        <f>('Rating DL Task'!AK11/MAX('Rating DL Task'!$B11:$DS11))*10</f>
        <v>0</v>
      </c>
      <c r="AM11" s="17">
        <f>('Rating DL Task'!AL11/MAX('Rating DL Task'!$B11:$DS11))*10</f>
        <v>0</v>
      </c>
      <c r="AN11" s="17">
        <f>('Rating DL Task'!AM11/MAX('Rating DL Task'!$B11:$DS11))*10</f>
        <v>0</v>
      </c>
      <c r="AO11" s="17">
        <f>('Rating DL Task'!AN11/MAX('Rating DL Task'!$B11:$DS11))*10</f>
        <v>0</v>
      </c>
      <c r="AP11" s="17">
        <f>('Rating DL Task'!AO11/MAX('Rating DL Task'!$B11:$DS11))*10</f>
        <v>0</v>
      </c>
      <c r="AQ11" s="17">
        <f>('Rating DL Task'!AP11/MAX('Rating DL Task'!$B11:$DS11))*10</f>
        <v>0</v>
      </c>
      <c r="AR11" s="17">
        <f>('Rating DL Task'!AQ11/MAX('Rating DL Task'!$B11:$DS11))*10</f>
        <v>0</v>
      </c>
      <c r="AS11" s="17">
        <f>('Rating DL Task'!AR11/MAX('Rating DL Task'!$B11:$DS11))*10</f>
        <v>0</v>
      </c>
      <c r="AT11" s="17">
        <f>('Rating DL Task'!AS11/MAX('Rating DL Task'!$B11:$DS11))*10</f>
        <v>0</v>
      </c>
      <c r="AU11" s="17">
        <f>('Rating DL Task'!AT11/MAX('Rating DL Task'!$B11:$DS11))*10</f>
        <v>0</v>
      </c>
      <c r="AV11" s="17">
        <f>('Rating DL Task'!AU11/MAX('Rating DL Task'!$B11:$DS11))*10</f>
        <v>0</v>
      </c>
      <c r="AW11" s="17">
        <f>('Rating DL Task'!AV11/MAX('Rating DL Task'!$B11:$DS11))*10</f>
        <v>0</v>
      </c>
      <c r="AX11" s="17">
        <f>('Rating DL Task'!AW11/MAX('Rating DL Task'!$B11:$DS11))*10</f>
        <v>0</v>
      </c>
      <c r="AY11" s="17">
        <f>('Rating DL Task'!AX11/MAX('Rating DL Task'!$B11:$DS11))*10</f>
        <v>0</v>
      </c>
      <c r="AZ11" s="17">
        <f>('Rating DL Task'!AY11/MAX('Rating DL Task'!$B11:$DS11))*10</f>
        <v>0</v>
      </c>
      <c r="BA11" s="17">
        <f>('Rating DL Task'!AZ11/MAX('Rating DL Task'!$B11:$DS11))*10</f>
        <v>0</v>
      </c>
      <c r="BB11" s="17">
        <f>('Rating DL Task'!BA11/MAX('Rating DL Task'!$B11:$DS11))*10</f>
        <v>0</v>
      </c>
      <c r="BC11" s="17">
        <f>('Rating DL Task'!BB11/MAX('Rating DL Task'!$B11:$DS11))*10</f>
        <v>0</v>
      </c>
      <c r="BD11" s="17">
        <f>('Rating DL Task'!BC11/MAX('Rating DL Task'!$B11:$DS11))*10</f>
        <v>0</v>
      </c>
      <c r="BE11" s="17">
        <f>('Rating DL Task'!BD11/MAX('Rating DL Task'!$B11:$DS11))*10</f>
        <v>0</v>
      </c>
      <c r="BF11" s="17">
        <f>('Rating DL Task'!BE11/MAX('Rating DL Task'!$B11:$DS11))*10</f>
        <v>0</v>
      </c>
      <c r="BG11" s="17">
        <f>('Rating DL Task'!BF11/MAX('Rating DL Task'!$B11:$DS11))*10</f>
        <v>0</v>
      </c>
      <c r="BH11" s="17">
        <f>('Rating DL Task'!BG11/MAX('Rating DL Task'!$B11:$DS11))*10</f>
        <v>0</v>
      </c>
      <c r="BI11" s="17">
        <f>('Rating DL Task'!BH11/MAX('Rating DL Task'!$B11:$DS11))*10</f>
        <v>0</v>
      </c>
      <c r="BJ11" s="17">
        <f>('Rating DL Task'!BI11/MAX('Rating DL Task'!$B11:$DS11))*10</f>
        <v>0</v>
      </c>
      <c r="BK11" s="17">
        <f>('Rating DL Task'!BJ11/MAX('Rating DL Task'!$B11:$DS11))*10</f>
        <v>0</v>
      </c>
      <c r="BL11" s="17">
        <f>('Rating DL Task'!BK11/MAX('Rating DL Task'!$B11:$DS11))*10</f>
        <v>0</v>
      </c>
      <c r="BM11" s="17">
        <f>('Rating DL Task'!BL11/MAX('Rating DL Task'!$B11:$DS11))*10</f>
        <v>0</v>
      </c>
      <c r="BN11" s="17">
        <f>('Rating DL Task'!BM11/MAX('Rating DL Task'!$B11:$DS11))*10</f>
        <v>0</v>
      </c>
      <c r="BO11" s="17">
        <f>('Rating DL Task'!BN11/MAX('Rating DL Task'!$B11:$DS11))*10</f>
        <v>0</v>
      </c>
      <c r="BP11" s="17">
        <f>('Rating DL Task'!BO11/MAX('Rating DL Task'!$B11:$DS11))*10</f>
        <v>0</v>
      </c>
      <c r="BQ11" s="17">
        <f>('Rating DL Task'!BP11/MAX('Rating DL Task'!$B11:$DS11))*10</f>
        <v>0</v>
      </c>
      <c r="BR11" s="17">
        <f>('Rating DL Task'!BQ11/MAX('Rating DL Task'!$B11:$DS11))*10</f>
        <v>0</v>
      </c>
      <c r="BS11" s="17">
        <f>('Rating DL Task'!BR11/MAX('Rating DL Task'!$B11:$DS11))*10</f>
        <v>0</v>
      </c>
      <c r="BT11" s="17">
        <f>('Rating DL Task'!BS11/MAX('Rating DL Task'!$B11:$DS11))*10</f>
        <v>0</v>
      </c>
      <c r="BU11" s="17">
        <f>('Rating DL Task'!BT11/MAX('Rating DL Task'!$B11:$DS11))*10</f>
        <v>0</v>
      </c>
      <c r="BV11" s="17">
        <f>('Rating DL Task'!BU11/MAX('Rating DL Task'!$B11:$DS11))*10</f>
        <v>0</v>
      </c>
      <c r="BW11" s="17">
        <f>('Rating DL Task'!BV11/MAX('Rating DL Task'!$B11:$DS11))*10</f>
        <v>0</v>
      </c>
      <c r="BX11" s="17">
        <f>('Rating DL Task'!BW11/MAX('Rating DL Task'!$B11:$DS11))*10</f>
        <v>0</v>
      </c>
      <c r="BY11" s="17">
        <f>('Rating DL Task'!BX11/MAX('Rating DL Task'!$B11:$DS11))*10</f>
        <v>0</v>
      </c>
      <c r="BZ11" s="17">
        <f>('Rating DL Task'!BY11/MAX('Rating DL Task'!$B11:$DS11))*10</f>
        <v>0</v>
      </c>
      <c r="CA11" s="17">
        <f>('Rating DL Task'!BZ11/MAX('Rating DL Task'!$B11:$DS11))*10</f>
        <v>0</v>
      </c>
      <c r="CB11" s="17">
        <f>('Rating DL Task'!CA11/MAX('Rating DL Task'!$B11:$DS11))*10</f>
        <v>0</v>
      </c>
      <c r="CC11" s="17">
        <f>('Rating DL Task'!CB11/MAX('Rating DL Task'!$B11:$DS11))*10</f>
        <v>0</v>
      </c>
      <c r="CD11" s="17">
        <f>('Rating DL Task'!CC11/MAX('Rating DL Task'!$B11:$DS11))*10</f>
        <v>0</v>
      </c>
      <c r="CE11" s="17">
        <f>('Rating DL Task'!CD11/MAX('Rating DL Task'!$B11:$DS11))*10</f>
        <v>0</v>
      </c>
      <c r="CF11" s="17">
        <f>('Rating DL Task'!CE11/MAX('Rating DL Task'!$B11:$DS11))*10</f>
        <v>0</v>
      </c>
      <c r="CG11" s="17">
        <f>('Rating DL Task'!CF11/MAX('Rating DL Task'!$B11:$DS11))*10</f>
        <v>0</v>
      </c>
      <c r="CH11" s="17">
        <f>('Rating DL Task'!CG11/MAX('Rating DL Task'!$B11:$DS11))*10</f>
        <v>0</v>
      </c>
      <c r="CI11" s="17">
        <f>('Rating DL Task'!CH11/MAX('Rating DL Task'!$B11:$DS11))*10</f>
        <v>0</v>
      </c>
      <c r="CJ11" s="17">
        <f>('Rating DL Task'!CI11/MAX('Rating DL Task'!$B11:$DS11))*10</f>
        <v>0</v>
      </c>
      <c r="CK11" s="17">
        <f>('Rating DL Task'!CJ11/MAX('Rating DL Task'!$B11:$DS11))*10</f>
        <v>0</v>
      </c>
      <c r="CL11" s="17">
        <f>('Rating DL Task'!CK11/MAX('Rating DL Task'!$B11:$DS11))*10</f>
        <v>0</v>
      </c>
      <c r="CM11" s="17">
        <f>('Rating DL Task'!CL11/MAX('Rating DL Task'!$B11:$DS11))*10</f>
        <v>0</v>
      </c>
      <c r="CN11" s="17">
        <f>('Rating DL Task'!CM11/MAX('Rating DL Task'!$B11:$DS11))*10</f>
        <v>0</v>
      </c>
      <c r="CO11" s="17">
        <f>('Rating DL Task'!CN11/MAX('Rating DL Task'!$B11:$DS11))*10</f>
        <v>0</v>
      </c>
      <c r="CP11" s="17">
        <f>('Rating DL Task'!CO11/MAX('Rating DL Task'!$B11:$DS11))*10</f>
        <v>0</v>
      </c>
      <c r="CQ11" s="17">
        <f>('Rating DL Task'!CP11/MAX('Rating DL Task'!$B11:$DS11))*10</f>
        <v>0</v>
      </c>
      <c r="CR11" s="17">
        <f>('Rating DL Task'!CQ11/MAX('Rating DL Task'!$B11:$DS11))*10</f>
        <v>0</v>
      </c>
      <c r="CS11" s="17">
        <f>('Rating DL Task'!CR11/MAX('Rating DL Task'!$B11:$DS11))*10</f>
        <v>0</v>
      </c>
      <c r="CT11" s="17">
        <f>('Rating DL Task'!CS11/MAX('Rating DL Task'!$B11:$DS11))*10</f>
        <v>0</v>
      </c>
      <c r="CU11" s="17">
        <f>('Rating DL Task'!CT11/MAX('Rating DL Task'!$B11:$DS11))*10</f>
        <v>0</v>
      </c>
      <c r="CV11" s="17">
        <f>('Rating DL Task'!CU11/MAX('Rating DL Task'!$B11:$DS11))*10</f>
        <v>0</v>
      </c>
      <c r="CW11" s="17">
        <f>('Rating DL Task'!CV11/MAX('Rating DL Task'!$B11:$DS11))*10</f>
        <v>10</v>
      </c>
      <c r="CX11" s="17">
        <f>('Rating DL Task'!CW11/MAX('Rating DL Task'!$B11:$DS11))*10</f>
        <v>0</v>
      </c>
      <c r="CY11" s="17">
        <f>('Rating DL Task'!CX11/MAX('Rating DL Task'!$B11:$DS11))*10</f>
        <v>0</v>
      </c>
      <c r="CZ11" s="17">
        <f>('Rating DL Task'!CY11/MAX('Rating DL Task'!$B11:$DS11))*10</f>
        <v>0</v>
      </c>
      <c r="DA11" s="17">
        <f>('Rating DL Task'!CZ11/MAX('Rating DL Task'!$B11:$DS11))*10</f>
        <v>0</v>
      </c>
      <c r="DB11" s="17">
        <f>('Rating DL Task'!DA11/MAX('Rating DL Task'!$B11:$DS11))*10</f>
        <v>0</v>
      </c>
      <c r="DC11" s="17">
        <f>('Rating DL Task'!DB11/MAX('Rating DL Task'!$B11:$DS11))*10</f>
        <v>0</v>
      </c>
      <c r="DD11" s="17">
        <f>('Rating DL Task'!DC11/MAX('Rating DL Task'!$B11:$DS11))*10</f>
        <v>0</v>
      </c>
      <c r="DE11" s="17">
        <f>('Rating DL Task'!DD11/MAX('Rating DL Task'!$B11:$DS11))*10</f>
        <v>0</v>
      </c>
      <c r="DF11" s="17">
        <f>('Rating DL Task'!DE11/MAX('Rating DL Task'!$B11:$DS11))*10</f>
        <v>0</v>
      </c>
      <c r="DG11" s="17">
        <f>('Rating DL Task'!DF11/MAX('Rating DL Task'!$B11:$DS11))*10</f>
        <v>0</v>
      </c>
      <c r="DH11" s="17">
        <f>('Rating DL Task'!DG11/MAX('Rating DL Task'!$B11:$DS11))*10</f>
        <v>0</v>
      </c>
      <c r="DI11" s="17">
        <f>('Rating DL Task'!DH11/MAX('Rating DL Task'!$B11:$DS11))*10</f>
        <v>0</v>
      </c>
      <c r="DJ11" s="17">
        <f>('Rating DL Task'!DI11/MAX('Rating DL Task'!$B11:$DS11))*10</f>
        <v>0</v>
      </c>
      <c r="DK11" s="17">
        <f>('Rating DL Task'!DJ11/MAX('Rating DL Task'!$B11:$DS11))*10</f>
        <v>0</v>
      </c>
      <c r="DL11" s="17">
        <f>('Rating DL Task'!DK11/MAX('Rating DL Task'!$B11:$DS11))*10</f>
        <v>0</v>
      </c>
      <c r="DM11" s="17">
        <f>('Rating DL Task'!DL11/MAX('Rating DL Task'!$B11:$DS11))*10</f>
        <v>0</v>
      </c>
      <c r="DN11" s="17">
        <f>('Rating DL Task'!DM11/MAX('Rating DL Task'!$B11:$DS11))*10</f>
        <v>0</v>
      </c>
      <c r="DO11" s="17">
        <f>('Rating DL Task'!DN11/MAX('Rating DL Task'!$B11:$DS11))*10</f>
        <v>0</v>
      </c>
      <c r="DP11" s="17">
        <f>('Rating DL Task'!DO11/MAX('Rating DL Task'!$B11:$DS11))*10</f>
        <v>0</v>
      </c>
      <c r="DQ11" s="17">
        <f>('Rating DL Task'!DP11/MAX('Rating DL Task'!$B11:$DS11))*10</f>
        <v>0</v>
      </c>
      <c r="DR11" s="17">
        <f>('Rating DL Task'!DQ11/MAX('Rating DL Task'!$B11:$DS11))*10</f>
        <v>0</v>
      </c>
      <c r="DS11" s="17">
        <f>('Rating DL Task'!DR11/MAX('Rating DL Task'!$B11:$DS11))*10</f>
        <v>0</v>
      </c>
      <c r="DT11" s="17">
        <f>('Rating DL Task'!DS11/MAX('Rating DL Task'!$B11:$DS11))*10</f>
        <v>0</v>
      </c>
      <c r="DU11" s="16">
        <v>1</v>
      </c>
    </row>
    <row r="12" spans="1:125" x14ac:dyDescent="0.55000000000000004">
      <c r="A12" s="14" t="s">
        <v>58</v>
      </c>
      <c r="B12" s="19">
        <v>16.666666666666664</v>
      </c>
      <c r="C12" s="17">
        <f>('Rating DL Task'!B12/MAX('Rating DL Task'!$B12:$DS12))*10</f>
        <v>0</v>
      </c>
      <c r="D12" s="17">
        <f>('Rating DL Task'!C12/MAX('Rating DL Task'!$B12:$DS12))*10</f>
        <v>0</v>
      </c>
      <c r="E12" s="17">
        <f>('Rating DL Task'!D12/MAX('Rating DL Task'!$B12:$DS12))*10</f>
        <v>0</v>
      </c>
      <c r="F12" s="17">
        <f>('Rating DL Task'!E12/MAX('Rating DL Task'!$B12:$DS12))*10</f>
        <v>0</v>
      </c>
      <c r="G12" s="17">
        <f>('Rating DL Task'!F12/MAX('Rating DL Task'!$B12:$DS12))*10</f>
        <v>0</v>
      </c>
      <c r="H12" s="17">
        <f>('Rating DL Task'!G12/MAX('Rating DL Task'!$B12:$DS12))*10</f>
        <v>0</v>
      </c>
      <c r="I12" s="17">
        <f>('Rating DL Task'!H12/MAX('Rating DL Task'!$B12:$DS12))*10</f>
        <v>0</v>
      </c>
      <c r="J12" s="17">
        <f>('Rating DL Task'!I12/MAX('Rating DL Task'!$B12:$DS12))*10</f>
        <v>0</v>
      </c>
      <c r="K12" s="17">
        <f>('Rating DL Task'!J12/MAX('Rating DL Task'!$B12:$DS12))*10</f>
        <v>5</v>
      </c>
      <c r="L12" s="17">
        <f>('Rating DL Task'!K12/MAX('Rating DL Task'!$B12:$DS12))*10</f>
        <v>0</v>
      </c>
      <c r="M12" s="17">
        <f>('Rating DL Task'!L12/MAX('Rating DL Task'!$B12:$DS12))*10</f>
        <v>0</v>
      </c>
      <c r="N12" s="17">
        <f>('Rating DL Task'!M12/MAX('Rating DL Task'!$B12:$DS12))*10</f>
        <v>0</v>
      </c>
      <c r="O12" s="17">
        <f>('Rating DL Task'!N12/MAX('Rating DL Task'!$B12:$DS12))*10</f>
        <v>0</v>
      </c>
      <c r="P12" s="17">
        <f>('Rating DL Task'!O12/MAX('Rating DL Task'!$B12:$DS12))*10</f>
        <v>5</v>
      </c>
      <c r="Q12" s="17">
        <f>('Rating DL Task'!P12/MAX('Rating DL Task'!$B12:$DS12))*10</f>
        <v>0</v>
      </c>
      <c r="R12" s="17">
        <f>('Rating DL Task'!Q12/MAX('Rating DL Task'!$B12:$DS12))*10</f>
        <v>0</v>
      </c>
      <c r="S12" s="17">
        <f>('Rating DL Task'!R12/MAX('Rating DL Task'!$B12:$DS12))*10</f>
        <v>0</v>
      </c>
      <c r="T12" s="17">
        <f>('Rating DL Task'!S12/MAX('Rating DL Task'!$B12:$DS12))*10</f>
        <v>0</v>
      </c>
      <c r="U12" s="17">
        <f>('Rating DL Task'!T12/MAX('Rating DL Task'!$B12:$DS12))*10</f>
        <v>0</v>
      </c>
      <c r="V12" s="17">
        <f>('Rating DL Task'!U12/MAX('Rating DL Task'!$B12:$DS12))*10</f>
        <v>0</v>
      </c>
      <c r="W12" s="17">
        <f>('Rating DL Task'!V12/MAX('Rating DL Task'!$B12:$DS12))*10</f>
        <v>5</v>
      </c>
      <c r="X12" s="17">
        <f>('Rating DL Task'!W12/MAX('Rating DL Task'!$B12:$DS12))*10</f>
        <v>0</v>
      </c>
      <c r="Y12" s="17">
        <f>('Rating DL Task'!X12/MAX('Rating DL Task'!$B12:$DS12))*10</f>
        <v>0</v>
      </c>
      <c r="Z12" s="17">
        <f>('Rating DL Task'!Y12/MAX('Rating DL Task'!$B12:$DS12))*10</f>
        <v>0</v>
      </c>
      <c r="AA12" s="17">
        <f>('Rating DL Task'!Z12/MAX('Rating DL Task'!$B12:$DS12))*10</f>
        <v>0</v>
      </c>
      <c r="AB12" s="17">
        <f>('Rating DL Task'!AA12/MAX('Rating DL Task'!$B12:$DS12))*10</f>
        <v>5</v>
      </c>
      <c r="AC12" s="17">
        <f>('Rating DL Task'!AB12/MAX('Rating DL Task'!$B12:$DS12))*10</f>
        <v>0</v>
      </c>
      <c r="AD12" s="17">
        <f>('Rating DL Task'!AC12/MAX('Rating DL Task'!$B12:$DS12))*10</f>
        <v>5</v>
      </c>
      <c r="AE12" s="17">
        <f>('Rating DL Task'!AD12/MAX('Rating DL Task'!$B12:$DS12))*10</f>
        <v>0</v>
      </c>
      <c r="AF12" s="17">
        <f>('Rating DL Task'!AE12/MAX('Rating DL Task'!$B12:$DS12))*10</f>
        <v>0</v>
      </c>
      <c r="AG12" s="17">
        <f>('Rating DL Task'!AF12/MAX('Rating DL Task'!$B12:$DS12))*10</f>
        <v>0</v>
      </c>
      <c r="AH12" s="17">
        <f>('Rating DL Task'!AG12/MAX('Rating DL Task'!$B12:$DS12))*10</f>
        <v>0</v>
      </c>
      <c r="AI12" s="17">
        <f>('Rating DL Task'!AH12/MAX('Rating DL Task'!$B12:$DS12))*10</f>
        <v>0</v>
      </c>
      <c r="AJ12" s="17">
        <f>('Rating DL Task'!AI12/MAX('Rating DL Task'!$B12:$DS12))*10</f>
        <v>0</v>
      </c>
      <c r="AK12" s="17">
        <f>('Rating DL Task'!AJ12/MAX('Rating DL Task'!$B12:$DS12))*10</f>
        <v>0</v>
      </c>
      <c r="AL12" s="17">
        <f>('Rating DL Task'!AK12/MAX('Rating DL Task'!$B12:$DS12))*10</f>
        <v>0</v>
      </c>
      <c r="AM12" s="17">
        <f>('Rating DL Task'!AL12/MAX('Rating DL Task'!$B12:$DS12))*10</f>
        <v>0</v>
      </c>
      <c r="AN12" s="17">
        <f>('Rating DL Task'!AM12/MAX('Rating DL Task'!$B12:$DS12))*10</f>
        <v>0</v>
      </c>
      <c r="AO12" s="17">
        <f>('Rating DL Task'!AN12/MAX('Rating DL Task'!$B12:$DS12))*10</f>
        <v>5</v>
      </c>
      <c r="AP12" s="17">
        <f>('Rating DL Task'!AO12/MAX('Rating DL Task'!$B12:$DS12))*10</f>
        <v>0</v>
      </c>
      <c r="AQ12" s="17">
        <f>('Rating DL Task'!AP12/MAX('Rating DL Task'!$B12:$DS12))*10</f>
        <v>0</v>
      </c>
      <c r="AR12" s="17">
        <f>('Rating DL Task'!AQ12/MAX('Rating DL Task'!$B12:$DS12))*10</f>
        <v>0</v>
      </c>
      <c r="AS12" s="17">
        <f>('Rating DL Task'!AR12/MAX('Rating DL Task'!$B12:$DS12))*10</f>
        <v>0</v>
      </c>
      <c r="AT12" s="17">
        <f>('Rating DL Task'!AS12/MAX('Rating DL Task'!$B12:$DS12))*10</f>
        <v>0</v>
      </c>
      <c r="AU12" s="17">
        <f>('Rating DL Task'!AT12/MAX('Rating DL Task'!$B12:$DS12))*10</f>
        <v>0</v>
      </c>
      <c r="AV12" s="17">
        <f>('Rating DL Task'!AU12/MAX('Rating DL Task'!$B12:$DS12))*10</f>
        <v>5</v>
      </c>
      <c r="AW12" s="17">
        <f>('Rating DL Task'!AV12/MAX('Rating DL Task'!$B12:$DS12))*10</f>
        <v>0</v>
      </c>
      <c r="AX12" s="17">
        <f>('Rating DL Task'!AW12/MAX('Rating DL Task'!$B12:$DS12))*10</f>
        <v>5</v>
      </c>
      <c r="AY12" s="17">
        <f>('Rating DL Task'!AX12/MAX('Rating DL Task'!$B12:$DS12))*10</f>
        <v>0</v>
      </c>
      <c r="AZ12" s="17">
        <f>('Rating DL Task'!AY12/MAX('Rating DL Task'!$B12:$DS12))*10</f>
        <v>10</v>
      </c>
      <c r="BA12" s="17">
        <f>('Rating DL Task'!AZ12/MAX('Rating DL Task'!$B12:$DS12))*10</f>
        <v>0</v>
      </c>
      <c r="BB12" s="17">
        <f>('Rating DL Task'!BA12/MAX('Rating DL Task'!$B12:$DS12))*10</f>
        <v>0</v>
      </c>
      <c r="BC12" s="17">
        <f>('Rating DL Task'!BB12/MAX('Rating DL Task'!$B12:$DS12))*10</f>
        <v>0</v>
      </c>
      <c r="BD12" s="17">
        <f>('Rating DL Task'!BC12/MAX('Rating DL Task'!$B12:$DS12))*10</f>
        <v>0</v>
      </c>
      <c r="BE12" s="17">
        <f>('Rating DL Task'!BD12/MAX('Rating DL Task'!$B12:$DS12))*10</f>
        <v>0</v>
      </c>
      <c r="BF12" s="17">
        <f>('Rating DL Task'!BE12/MAX('Rating DL Task'!$B12:$DS12))*10</f>
        <v>0</v>
      </c>
      <c r="BG12" s="17">
        <f>('Rating DL Task'!BF12/MAX('Rating DL Task'!$B12:$DS12))*10</f>
        <v>0</v>
      </c>
      <c r="BH12" s="17">
        <f>('Rating DL Task'!BG12/MAX('Rating DL Task'!$B12:$DS12))*10</f>
        <v>0</v>
      </c>
      <c r="BI12" s="17">
        <f>('Rating DL Task'!BH12/MAX('Rating DL Task'!$B12:$DS12))*10</f>
        <v>0</v>
      </c>
      <c r="BJ12" s="17">
        <f>('Rating DL Task'!BI12/MAX('Rating DL Task'!$B12:$DS12))*10</f>
        <v>0</v>
      </c>
      <c r="BK12" s="17">
        <f>('Rating DL Task'!BJ12/MAX('Rating DL Task'!$B12:$DS12))*10</f>
        <v>0</v>
      </c>
      <c r="BL12" s="17">
        <f>('Rating DL Task'!BK12/MAX('Rating DL Task'!$B12:$DS12))*10</f>
        <v>0</v>
      </c>
      <c r="BM12" s="17">
        <f>('Rating DL Task'!BL12/MAX('Rating DL Task'!$B12:$DS12))*10</f>
        <v>0</v>
      </c>
      <c r="BN12" s="17">
        <f>('Rating DL Task'!BM12/MAX('Rating DL Task'!$B12:$DS12))*10</f>
        <v>0</v>
      </c>
      <c r="BO12" s="17">
        <f>('Rating DL Task'!BN12/MAX('Rating DL Task'!$B12:$DS12))*10</f>
        <v>0</v>
      </c>
      <c r="BP12" s="17">
        <f>('Rating DL Task'!BO12/MAX('Rating DL Task'!$B12:$DS12))*10</f>
        <v>0</v>
      </c>
      <c r="BQ12" s="17">
        <f>('Rating DL Task'!BP12/MAX('Rating DL Task'!$B12:$DS12))*10</f>
        <v>0</v>
      </c>
      <c r="BR12" s="17">
        <f>('Rating DL Task'!BQ12/MAX('Rating DL Task'!$B12:$DS12))*10</f>
        <v>0</v>
      </c>
      <c r="BS12" s="17">
        <f>('Rating DL Task'!BR12/MAX('Rating DL Task'!$B12:$DS12))*10</f>
        <v>0</v>
      </c>
      <c r="BT12" s="17">
        <f>('Rating DL Task'!BS12/MAX('Rating DL Task'!$B12:$DS12))*10</f>
        <v>5</v>
      </c>
      <c r="BU12" s="17">
        <f>('Rating DL Task'!BT12/MAX('Rating DL Task'!$B12:$DS12))*10</f>
        <v>0</v>
      </c>
      <c r="BV12" s="17">
        <f>('Rating DL Task'!BU12/MAX('Rating DL Task'!$B12:$DS12))*10</f>
        <v>0</v>
      </c>
      <c r="BW12" s="17">
        <f>('Rating DL Task'!BV12/MAX('Rating DL Task'!$B12:$DS12))*10</f>
        <v>0</v>
      </c>
      <c r="BX12" s="17">
        <f>('Rating DL Task'!BW12/MAX('Rating DL Task'!$B12:$DS12))*10</f>
        <v>0</v>
      </c>
      <c r="BY12" s="17">
        <f>('Rating DL Task'!BX12/MAX('Rating DL Task'!$B12:$DS12))*10</f>
        <v>0</v>
      </c>
      <c r="BZ12" s="17">
        <f>('Rating DL Task'!BY12/MAX('Rating DL Task'!$B12:$DS12))*10</f>
        <v>0</v>
      </c>
      <c r="CA12" s="17">
        <f>('Rating DL Task'!BZ12/MAX('Rating DL Task'!$B12:$DS12))*10</f>
        <v>0</v>
      </c>
      <c r="CB12" s="17">
        <f>('Rating DL Task'!CA12/MAX('Rating DL Task'!$B12:$DS12))*10</f>
        <v>0</v>
      </c>
      <c r="CC12" s="17">
        <f>('Rating DL Task'!CB12/MAX('Rating DL Task'!$B12:$DS12))*10</f>
        <v>0</v>
      </c>
      <c r="CD12" s="17">
        <f>('Rating DL Task'!CC12/MAX('Rating DL Task'!$B12:$DS12))*10</f>
        <v>0</v>
      </c>
      <c r="CE12" s="17">
        <f>('Rating DL Task'!CD12/MAX('Rating DL Task'!$B12:$DS12))*10</f>
        <v>0</v>
      </c>
      <c r="CF12" s="17">
        <f>('Rating DL Task'!CE12/MAX('Rating DL Task'!$B12:$DS12))*10</f>
        <v>0</v>
      </c>
      <c r="CG12" s="17">
        <f>('Rating DL Task'!CF12/MAX('Rating DL Task'!$B12:$DS12))*10</f>
        <v>0</v>
      </c>
      <c r="CH12" s="17">
        <f>('Rating DL Task'!CG12/MAX('Rating DL Task'!$B12:$DS12))*10</f>
        <v>0</v>
      </c>
      <c r="CI12" s="17">
        <f>('Rating DL Task'!CH12/MAX('Rating DL Task'!$B12:$DS12))*10</f>
        <v>0</v>
      </c>
      <c r="CJ12" s="17">
        <f>('Rating DL Task'!CI12/MAX('Rating DL Task'!$B12:$DS12))*10</f>
        <v>0</v>
      </c>
      <c r="CK12" s="17">
        <f>('Rating DL Task'!CJ12/MAX('Rating DL Task'!$B12:$DS12))*10</f>
        <v>0</v>
      </c>
      <c r="CL12" s="17">
        <f>('Rating DL Task'!CK12/MAX('Rating DL Task'!$B12:$DS12))*10</f>
        <v>5</v>
      </c>
      <c r="CM12" s="17">
        <f>('Rating DL Task'!CL12/MAX('Rating DL Task'!$B12:$DS12))*10</f>
        <v>0</v>
      </c>
      <c r="CN12" s="17">
        <f>('Rating DL Task'!CM12/MAX('Rating DL Task'!$B12:$DS12))*10</f>
        <v>0</v>
      </c>
      <c r="CO12" s="17">
        <f>('Rating DL Task'!CN12/MAX('Rating DL Task'!$B12:$DS12))*10</f>
        <v>5</v>
      </c>
      <c r="CP12" s="17">
        <f>('Rating DL Task'!CO12/MAX('Rating DL Task'!$B12:$DS12))*10</f>
        <v>5</v>
      </c>
      <c r="CQ12" s="17">
        <f>('Rating DL Task'!CP12/MAX('Rating DL Task'!$B12:$DS12))*10</f>
        <v>0</v>
      </c>
      <c r="CR12" s="17">
        <f>('Rating DL Task'!CQ12/MAX('Rating DL Task'!$B12:$DS12))*10</f>
        <v>5</v>
      </c>
      <c r="CS12" s="17">
        <f>('Rating DL Task'!CR12/MAX('Rating DL Task'!$B12:$DS12))*10</f>
        <v>0</v>
      </c>
      <c r="CT12" s="17">
        <f>('Rating DL Task'!CS12/MAX('Rating DL Task'!$B12:$DS12))*10</f>
        <v>0</v>
      </c>
      <c r="CU12" s="17">
        <f>('Rating DL Task'!CT12/MAX('Rating DL Task'!$B12:$DS12))*10</f>
        <v>0</v>
      </c>
      <c r="CV12" s="17">
        <f>('Rating DL Task'!CU12/MAX('Rating DL Task'!$B12:$DS12))*10</f>
        <v>0</v>
      </c>
      <c r="CW12" s="17">
        <f>('Rating DL Task'!CV12/MAX('Rating DL Task'!$B12:$DS12))*10</f>
        <v>0</v>
      </c>
      <c r="CX12" s="17">
        <f>('Rating DL Task'!CW12/MAX('Rating DL Task'!$B12:$DS12))*10</f>
        <v>0</v>
      </c>
      <c r="CY12" s="17">
        <f>('Rating DL Task'!CX12/MAX('Rating DL Task'!$B12:$DS12))*10</f>
        <v>0</v>
      </c>
      <c r="CZ12" s="17">
        <f>('Rating DL Task'!CY12/MAX('Rating DL Task'!$B12:$DS12))*10</f>
        <v>0</v>
      </c>
      <c r="DA12" s="17">
        <f>('Rating DL Task'!CZ12/MAX('Rating DL Task'!$B12:$DS12))*10</f>
        <v>0</v>
      </c>
      <c r="DB12" s="17">
        <f>('Rating DL Task'!DA12/MAX('Rating DL Task'!$B12:$DS12))*10</f>
        <v>0</v>
      </c>
      <c r="DC12" s="17">
        <f>('Rating DL Task'!DB12/MAX('Rating DL Task'!$B12:$DS12))*10</f>
        <v>0</v>
      </c>
      <c r="DD12" s="17">
        <f>('Rating DL Task'!DC12/MAX('Rating DL Task'!$B12:$DS12))*10</f>
        <v>0</v>
      </c>
      <c r="DE12" s="17">
        <f>('Rating DL Task'!DD12/MAX('Rating DL Task'!$B12:$DS12))*10</f>
        <v>0</v>
      </c>
      <c r="DF12" s="17">
        <f>('Rating DL Task'!DE12/MAX('Rating DL Task'!$B12:$DS12))*10</f>
        <v>5</v>
      </c>
      <c r="DG12" s="17">
        <f>('Rating DL Task'!DF12/MAX('Rating DL Task'!$B12:$DS12))*10</f>
        <v>0</v>
      </c>
      <c r="DH12" s="17">
        <f>('Rating DL Task'!DG12/MAX('Rating DL Task'!$B12:$DS12))*10</f>
        <v>0</v>
      </c>
      <c r="DI12" s="17">
        <f>('Rating DL Task'!DH12/MAX('Rating DL Task'!$B12:$DS12))*10</f>
        <v>0</v>
      </c>
      <c r="DJ12" s="17">
        <f>('Rating DL Task'!DI12/MAX('Rating DL Task'!$B12:$DS12))*10</f>
        <v>0</v>
      </c>
      <c r="DK12" s="17">
        <f>('Rating DL Task'!DJ12/MAX('Rating DL Task'!$B12:$DS12))*10</f>
        <v>0</v>
      </c>
      <c r="DL12" s="17">
        <f>('Rating DL Task'!DK12/MAX('Rating DL Task'!$B12:$DS12))*10</f>
        <v>0</v>
      </c>
      <c r="DM12" s="17">
        <f>('Rating DL Task'!DL12/MAX('Rating DL Task'!$B12:$DS12))*10</f>
        <v>0</v>
      </c>
      <c r="DN12" s="17">
        <f>('Rating DL Task'!DM12/MAX('Rating DL Task'!$B12:$DS12))*10</f>
        <v>0</v>
      </c>
      <c r="DO12" s="17">
        <f>('Rating DL Task'!DN12/MAX('Rating DL Task'!$B12:$DS12))*10</f>
        <v>5</v>
      </c>
      <c r="DP12" s="17">
        <f>('Rating DL Task'!DO12/MAX('Rating DL Task'!$B12:$DS12))*10</f>
        <v>0</v>
      </c>
      <c r="DQ12" s="17">
        <f>('Rating DL Task'!DP12/MAX('Rating DL Task'!$B12:$DS12))*10</f>
        <v>0</v>
      </c>
      <c r="DR12" s="17">
        <f>('Rating DL Task'!DQ12/MAX('Rating DL Task'!$B12:$DS12))*10</f>
        <v>0</v>
      </c>
      <c r="DS12" s="17">
        <f>('Rating DL Task'!DR12/MAX('Rating DL Task'!$B12:$DS12))*10</f>
        <v>0</v>
      </c>
      <c r="DT12" s="17">
        <f>('Rating DL Task'!DS12/MAX('Rating DL Task'!$B12:$DS12))*10</f>
        <v>0</v>
      </c>
      <c r="DU12" s="16">
        <v>17</v>
      </c>
    </row>
    <row r="13" spans="1:125" x14ac:dyDescent="0.55000000000000004">
      <c r="A13" s="14" t="s">
        <v>59</v>
      </c>
      <c r="B13" s="19">
        <v>0</v>
      </c>
      <c r="C13" s="17">
        <f>('Rating DL Task'!B13/MAX('Rating DL Task'!$B13:$DS13))*10</f>
        <v>0</v>
      </c>
      <c r="D13" s="17">
        <f>('Rating DL Task'!C13/MAX('Rating DL Task'!$B13:$DS13))*10</f>
        <v>0</v>
      </c>
      <c r="E13" s="17">
        <f>('Rating DL Task'!D13/MAX('Rating DL Task'!$B13:$DS13))*10</f>
        <v>0</v>
      </c>
      <c r="F13" s="17">
        <f>('Rating DL Task'!E13/MAX('Rating DL Task'!$B13:$DS13))*10</f>
        <v>0</v>
      </c>
      <c r="G13" s="17">
        <f>('Rating DL Task'!F13/MAX('Rating DL Task'!$B13:$DS13))*10</f>
        <v>0</v>
      </c>
      <c r="H13" s="17">
        <f>('Rating DL Task'!G13/MAX('Rating DL Task'!$B13:$DS13))*10</f>
        <v>0</v>
      </c>
      <c r="I13" s="17">
        <f>('Rating DL Task'!H13/MAX('Rating DL Task'!$B13:$DS13))*10</f>
        <v>0</v>
      </c>
      <c r="J13" s="17">
        <f>('Rating DL Task'!I13/MAX('Rating DL Task'!$B13:$DS13))*10</f>
        <v>0</v>
      </c>
      <c r="K13" s="17">
        <f>('Rating DL Task'!J13/MAX('Rating DL Task'!$B13:$DS13))*10</f>
        <v>0</v>
      </c>
      <c r="L13" s="17">
        <f>('Rating DL Task'!K13/MAX('Rating DL Task'!$B13:$DS13))*10</f>
        <v>0</v>
      </c>
      <c r="M13" s="17">
        <f>('Rating DL Task'!L13/MAX('Rating DL Task'!$B13:$DS13))*10</f>
        <v>0</v>
      </c>
      <c r="N13" s="17">
        <f>('Rating DL Task'!M13/MAX('Rating DL Task'!$B13:$DS13))*10</f>
        <v>0</v>
      </c>
      <c r="O13" s="17">
        <f>('Rating DL Task'!N13/MAX('Rating DL Task'!$B13:$DS13))*10</f>
        <v>0</v>
      </c>
      <c r="P13" s="17">
        <f>('Rating DL Task'!O13/MAX('Rating DL Task'!$B13:$DS13))*10</f>
        <v>0</v>
      </c>
      <c r="Q13" s="17">
        <f>('Rating DL Task'!P13/MAX('Rating DL Task'!$B13:$DS13))*10</f>
        <v>0</v>
      </c>
      <c r="R13" s="17">
        <f>('Rating DL Task'!Q13/MAX('Rating DL Task'!$B13:$DS13))*10</f>
        <v>0</v>
      </c>
      <c r="S13" s="17">
        <f>('Rating DL Task'!R13/MAX('Rating DL Task'!$B13:$DS13))*10</f>
        <v>0</v>
      </c>
      <c r="T13" s="17">
        <f>('Rating DL Task'!S13/MAX('Rating DL Task'!$B13:$DS13))*10</f>
        <v>0</v>
      </c>
      <c r="U13" s="17">
        <f>('Rating DL Task'!T13/MAX('Rating DL Task'!$B13:$DS13))*10</f>
        <v>0</v>
      </c>
      <c r="V13" s="17">
        <f>('Rating DL Task'!U13/MAX('Rating DL Task'!$B13:$DS13))*10</f>
        <v>0</v>
      </c>
      <c r="W13" s="17">
        <f>('Rating DL Task'!V13/MAX('Rating DL Task'!$B13:$DS13))*10</f>
        <v>0</v>
      </c>
      <c r="X13" s="17">
        <f>('Rating DL Task'!W13/MAX('Rating DL Task'!$B13:$DS13))*10</f>
        <v>0</v>
      </c>
      <c r="Y13" s="17">
        <f>('Rating DL Task'!X13/MAX('Rating DL Task'!$B13:$DS13))*10</f>
        <v>0</v>
      </c>
      <c r="Z13" s="17">
        <f>('Rating DL Task'!Y13/MAX('Rating DL Task'!$B13:$DS13))*10</f>
        <v>0</v>
      </c>
      <c r="AA13" s="17">
        <f>('Rating DL Task'!Z13/MAX('Rating DL Task'!$B13:$DS13))*10</f>
        <v>0</v>
      </c>
      <c r="AB13" s="17">
        <f>('Rating DL Task'!AA13/MAX('Rating DL Task'!$B13:$DS13))*10</f>
        <v>0</v>
      </c>
      <c r="AC13" s="17">
        <f>('Rating DL Task'!AB13/MAX('Rating DL Task'!$B13:$DS13))*10</f>
        <v>0</v>
      </c>
      <c r="AD13" s="17">
        <f>('Rating DL Task'!AC13/MAX('Rating DL Task'!$B13:$DS13))*10</f>
        <v>0</v>
      </c>
      <c r="AE13" s="17">
        <f>('Rating DL Task'!AD13/MAX('Rating DL Task'!$B13:$DS13))*10</f>
        <v>0</v>
      </c>
      <c r="AF13" s="17">
        <f>('Rating DL Task'!AE13/MAX('Rating DL Task'!$B13:$DS13))*10</f>
        <v>0</v>
      </c>
      <c r="AG13" s="17">
        <f>('Rating DL Task'!AF13/MAX('Rating DL Task'!$B13:$DS13))*10</f>
        <v>0</v>
      </c>
      <c r="AH13" s="17">
        <f>('Rating DL Task'!AG13/MAX('Rating DL Task'!$B13:$DS13))*10</f>
        <v>0</v>
      </c>
      <c r="AI13" s="17">
        <f>('Rating DL Task'!AH13/MAX('Rating DL Task'!$B13:$DS13))*10</f>
        <v>0</v>
      </c>
      <c r="AJ13" s="17">
        <f>('Rating DL Task'!AI13/MAX('Rating DL Task'!$B13:$DS13))*10</f>
        <v>0</v>
      </c>
      <c r="AK13" s="17">
        <f>('Rating DL Task'!AJ13/MAX('Rating DL Task'!$B13:$DS13))*10</f>
        <v>0</v>
      </c>
      <c r="AL13" s="17">
        <f>('Rating DL Task'!AK13/MAX('Rating DL Task'!$B13:$DS13))*10</f>
        <v>0</v>
      </c>
      <c r="AM13" s="17">
        <f>('Rating DL Task'!AL13/MAX('Rating DL Task'!$B13:$DS13))*10</f>
        <v>0</v>
      </c>
      <c r="AN13" s="17">
        <f>('Rating DL Task'!AM13/MAX('Rating DL Task'!$B13:$DS13))*10</f>
        <v>0</v>
      </c>
      <c r="AO13" s="17">
        <f>('Rating DL Task'!AN13/MAX('Rating DL Task'!$B13:$DS13))*10</f>
        <v>0</v>
      </c>
      <c r="AP13" s="17">
        <f>('Rating DL Task'!AO13/MAX('Rating DL Task'!$B13:$DS13))*10</f>
        <v>0</v>
      </c>
      <c r="AQ13" s="17">
        <f>('Rating DL Task'!AP13/MAX('Rating DL Task'!$B13:$DS13))*10</f>
        <v>0</v>
      </c>
      <c r="AR13" s="17">
        <f>('Rating DL Task'!AQ13/MAX('Rating DL Task'!$B13:$DS13))*10</f>
        <v>0</v>
      </c>
      <c r="AS13" s="17">
        <f>('Rating DL Task'!AR13/MAX('Rating DL Task'!$B13:$DS13))*10</f>
        <v>0</v>
      </c>
      <c r="AT13" s="17">
        <f>('Rating DL Task'!AS13/MAX('Rating DL Task'!$B13:$DS13))*10</f>
        <v>0</v>
      </c>
      <c r="AU13" s="17">
        <f>('Rating DL Task'!AT13/MAX('Rating DL Task'!$B13:$DS13))*10</f>
        <v>0</v>
      </c>
      <c r="AV13" s="17">
        <f>('Rating DL Task'!AU13/MAX('Rating DL Task'!$B13:$DS13))*10</f>
        <v>0</v>
      </c>
      <c r="AW13" s="17">
        <f>('Rating DL Task'!AV13/MAX('Rating DL Task'!$B13:$DS13))*10</f>
        <v>0</v>
      </c>
      <c r="AX13" s="17">
        <f>('Rating DL Task'!AW13/MAX('Rating DL Task'!$B13:$DS13))*10</f>
        <v>0</v>
      </c>
      <c r="AY13" s="17">
        <f>('Rating DL Task'!AX13/MAX('Rating DL Task'!$B13:$DS13))*10</f>
        <v>0</v>
      </c>
      <c r="AZ13" s="17">
        <f>('Rating DL Task'!AY13/MAX('Rating DL Task'!$B13:$DS13))*10</f>
        <v>0</v>
      </c>
      <c r="BA13" s="17">
        <f>('Rating DL Task'!AZ13/MAX('Rating DL Task'!$B13:$DS13))*10</f>
        <v>0</v>
      </c>
      <c r="BB13" s="17">
        <f>('Rating DL Task'!BA13/MAX('Rating DL Task'!$B13:$DS13))*10</f>
        <v>0</v>
      </c>
      <c r="BC13" s="17">
        <f>('Rating DL Task'!BB13/MAX('Rating DL Task'!$B13:$DS13))*10</f>
        <v>0</v>
      </c>
      <c r="BD13" s="17">
        <f>('Rating DL Task'!BC13/MAX('Rating DL Task'!$B13:$DS13))*10</f>
        <v>0</v>
      </c>
      <c r="BE13" s="17">
        <f>('Rating DL Task'!BD13/MAX('Rating DL Task'!$B13:$DS13))*10</f>
        <v>0</v>
      </c>
      <c r="BF13" s="17">
        <f>('Rating DL Task'!BE13/MAX('Rating DL Task'!$B13:$DS13))*10</f>
        <v>0</v>
      </c>
      <c r="BG13" s="17">
        <f>('Rating DL Task'!BF13/MAX('Rating DL Task'!$B13:$DS13))*10</f>
        <v>0</v>
      </c>
      <c r="BH13" s="17">
        <f>('Rating DL Task'!BG13/MAX('Rating DL Task'!$B13:$DS13))*10</f>
        <v>0</v>
      </c>
      <c r="BI13" s="17">
        <f>('Rating DL Task'!BH13/MAX('Rating DL Task'!$B13:$DS13))*10</f>
        <v>0</v>
      </c>
      <c r="BJ13" s="17">
        <f>('Rating DL Task'!BI13/MAX('Rating DL Task'!$B13:$DS13))*10</f>
        <v>0</v>
      </c>
      <c r="BK13" s="17">
        <f>('Rating DL Task'!BJ13/MAX('Rating DL Task'!$B13:$DS13))*10</f>
        <v>0</v>
      </c>
      <c r="BL13" s="17">
        <f>('Rating DL Task'!BK13/MAX('Rating DL Task'!$B13:$DS13))*10</f>
        <v>0</v>
      </c>
      <c r="BM13" s="17">
        <f>('Rating DL Task'!BL13/MAX('Rating DL Task'!$B13:$DS13))*10</f>
        <v>0</v>
      </c>
      <c r="BN13" s="17">
        <f>('Rating DL Task'!BM13/MAX('Rating DL Task'!$B13:$DS13))*10</f>
        <v>0</v>
      </c>
      <c r="BO13" s="17">
        <f>('Rating DL Task'!BN13/MAX('Rating DL Task'!$B13:$DS13))*10</f>
        <v>0</v>
      </c>
      <c r="BP13" s="17">
        <f>('Rating DL Task'!BO13/MAX('Rating DL Task'!$B13:$DS13))*10</f>
        <v>0</v>
      </c>
      <c r="BQ13" s="17">
        <f>('Rating DL Task'!BP13/MAX('Rating DL Task'!$B13:$DS13))*10</f>
        <v>0</v>
      </c>
      <c r="BR13" s="17">
        <f>('Rating DL Task'!BQ13/MAX('Rating DL Task'!$B13:$DS13))*10</f>
        <v>0</v>
      </c>
      <c r="BS13" s="17">
        <f>('Rating DL Task'!BR13/MAX('Rating DL Task'!$B13:$DS13))*10</f>
        <v>0</v>
      </c>
      <c r="BT13" s="17">
        <f>('Rating DL Task'!BS13/MAX('Rating DL Task'!$B13:$DS13))*10</f>
        <v>0</v>
      </c>
      <c r="BU13" s="17">
        <f>('Rating DL Task'!BT13/MAX('Rating DL Task'!$B13:$DS13))*10</f>
        <v>0</v>
      </c>
      <c r="BV13" s="17">
        <f>('Rating DL Task'!BU13/MAX('Rating DL Task'!$B13:$DS13))*10</f>
        <v>0</v>
      </c>
      <c r="BW13" s="17">
        <f>('Rating DL Task'!BV13/MAX('Rating DL Task'!$B13:$DS13))*10</f>
        <v>0</v>
      </c>
      <c r="BX13" s="17">
        <f>('Rating DL Task'!BW13/MAX('Rating DL Task'!$B13:$DS13))*10</f>
        <v>0</v>
      </c>
      <c r="BY13" s="17">
        <f>('Rating DL Task'!BX13/MAX('Rating DL Task'!$B13:$DS13))*10</f>
        <v>0</v>
      </c>
      <c r="BZ13" s="17">
        <f>('Rating DL Task'!BY13/MAX('Rating DL Task'!$B13:$DS13))*10</f>
        <v>0</v>
      </c>
      <c r="CA13" s="17">
        <f>('Rating DL Task'!BZ13/MAX('Rating DL Task'!$B13:$DS13))*10</f>
        <v>0</v>
      </c>
      <c r="CB13" s="17">
        <f>('Rating DL Task'!CA13/MAX('Rating DL Task'!$B13:$DS13))*10</f>
        <v>0</v>
      </c>
      <c r="CC13" s="17">
        <f>('Rating DL Task'!CB13/MAX('Rating DL Task'!$B13:$DS13))*10</f>
        <v>0</v>
      </c>
      <c r="CD13" s="17">
        <f>('Rating DL Task'!CC13/MAX('Rating DL Task'!$B13:$DS13))*10</f>
        <v>0</v>
      </c>
      <c r="CE13" s="17">
        <f>('Rating DL Task'!CD13/MAX('Rating DL Task'!$B13:$DS13))*10</f>
        <v>10</v>
      </c>
      <c r="CF13" s="17">
        <f>('Rating DL Task'!CE13/MAX('Rating DL Task'!$B13:$DS13))*10</f>
        <v>0</v>
      </c>
      <c r="CG13" s="17">
        <f>('Rating DL Task'!CF13/MAX('Rating DL Task'!$B13:$DS13))*10</f>
        <v>0</v>
      </c>
      <c r="CH13" s="17">
        <f>('Rating DL Task'!CG13/MAX('Rating DL Task'!$B13:$DS13))*10</f>
        <v>0</v>
      </c>
      <c r="CI13" s="17">
        <f>('Rating DL Task'!CH13/MAX('Rating DL Task'!$B13:$DS13))*10</f>
        <v>0</v>
      </c>
      <c r="CJ13" s="17">
        <f>('Rating DL Task'!CI13/MAX('Rating DL Task'!$B13:$DS13))*10</f>
        <v>0</v>
      </c>
      <c r="CK13" s="17">
        <f>('Rating DL Task'!CJ13/MAX('Rating DL Task'!$B13:$DS13))*10</f>
        <v>0</v>
      </c>
      <c r="CL13" s="17">
        <f>('Rating DL Task'!CK13/MAX('Rating DL Task'!$B13:$DS13))*10</f>
        <v>0</v>
      </c>
      <c r="CM13" s="17">
        <f>('Rating DL Task'!CL13/MAX('Rating DL Task'!$B13:$DS13))*10</f>
        <v>0</v>
      </c>
      <c r="CN13" s="17">
        <f>('Rating DL Task'!CM13/MAX('Rating DL Task'!$B13:$DS13))*10</f>
        <v>0</v>
      </c>
      <c r="CO13" s="17">
        <f>('Rating DL Task'!CN13/MAX('Rating DL Task'!$B13:$DS13))*10</f>
        <v>0</v>
      </c>
      <c r="CP13" s="17">
        <f>('Rating DL Task'!CO13/MAX('Rating DL Task'!$B13:$DS13))*10</f>
        <v>0</v>
      </c>
      <c r="CQ13" s="17">
        <f>('Rating DL Task'!CP13/MAX('Rating DL Task'!$B13:$DS13))*10</f>
        <v>0</v>
      </c>
      <c r="CR13" s="17">
        <f>('Rating DL Task'!CQ13/MAX('Rating DL Task'!$B13:$DS13))*10</f>
        <v>0</v>
      </c>
      <c r="CS13" s="17">
        <f>('Rating DL Task'!CR13/MAX('Rating DL Task'!$B13:$DS13))*10</f>
        <v>0</v>
      </c>
      <c r="CT13" s="17">
        <f>('Rating DL Task'!CS13/MAX('Rating DL Task'!$B13:$DS13))*10</f>
        <v>0</v>
      </c>
      <c r="CU13" s="17">
        <f>('Rating DL Task'!CT13/MAX('Rating DL Task'!$B13:$DS13))*10</f>
        <v>0</v>
      </c>
      <c r="CV13" s="17">
        <f>('Rating DL Task'!CU13/MAX('Rating DL Task'!$B13:$DS13))*10</f>
        <v>0</v>
      </c>
      <c r="CW13" s="17">
        <f>('Rating DL Task'!CV13/MAX('Rating DL Task'!$B13:$DS13))*10</f>
        <v>0</v>
      </c>
      <c r="CX13" s="17">
        <f>('Rating DL Task'!CW13/MAX('Rating DL Task'!$B13:$DS13))*10</f>
        <v>0</v>
      </c>
      <c r="CY13" s="17">
        <f>('Rating DL Task'!CX13/MAX('Rating DL Task'!$B13:$DS13))*10</f>
        <v>0</v>
      </c>
      <c r="CZ13" s="17">
        <f>('Rating DL Task'!CY13/MAX('Rating DL Task'!$B13:$DS13))*10</f>
        <v>0</v>
      </c>
      <c r="DA13" s="17">
        <f>('Rating DL Task'!CZ13/MAX('Rating DL Task'!$B13:$DS13))*10</f>
        <v>0</v>
      </c>
      <c r="DB13" s="17">
        <f>('Rating DL Task'!DA13/MAX('Rating DL Task'!$B13:$DS13))*10</f>
        <v>0</v>
      </c>
      <c r="DC13" s="17">
        <f>('Rating DL Task'!DB13/MAX('Rating DL Task'!$B13:$DS13))*10</f>
        <v>10</v>
      </c>
      <c r="DD13" s="17">
        <f>('Rating DL Task'!DC13/MAX('Rating DL Task'!$B13:$DS13))*10</f>
        <v>0</v>
      </c>
      <c r="DE13" s="17">
        <f>('Rating DL Task'!DD13/MAX('Rating DL Task'!$B13:$DS13))*10</f>
        <v>0</v>
      </c>
      <c r="DF13" s="17">
        <f>('Rating DL Task'!DE13/MAX('Rating DL Task'!$B13:$DS13))*10</f>
        <v>0</v>
      </c>
      <c r="DG13" s="17">
        <f>('Rating DL Task'!DF13/MAX('Rating DL Task'!$B13:$DS13))*10</f>
        <v>0</v>
      </c>
      <c r="DH13" s="17">
        <f>('Rating DL Task'!DG13/MAX('Rating DL Task'!$B13:$DS13))*10</f>
        <v>0</v>
      </c>
      <c r="DI13" s="17">
        <f>('Rating DL Task'!DH13/MAX('Rating DL Task'!$B13:$DS13))*10</f>
        <v>0</v>
      </c>
      <c r="DJ13" s="17">
        <f>('Rating DL Task'!DI13/MAX('Rating DL Task'!$B13:$DS13))*10</f>
        <v>0</v>
      </c>
      <c r="DK13" s="17">
        <f>('Rating DL Task'!DJ13/MAX('Rating DL Task'!$B13:$DS13))*10</f>
        <v>0</v>
      </c>
      <c r="DL13" s="17">
        <f>('Rating DL Task'!DK13/MAX('Rating DL Task'!$B13:$DS13))*10</f>
        <v>0</v>
      </c>
      <c r="DM13" s="17">
        <f>('Rating DL Task'!DL13/MAX('Rating DL Task'!$B13:$DS13))*10</f>
        <v>0</v>
      </c>
      <c r="DN13" s="17">
        <f>('Rating DL Task'!DM13/MAX('Rating DL Task'!$B13:$DS13))*10</f>
        <v>0</v>
      </c>
      <c r="DO13" s="17">
        <f>('Rating DL Task'!DN13/MAX('Rating DL Task'!$B13:$DS13))*10</f>
        <v>0</v>
      </c>
      <c r="DP13" s="17">
        <f>('Rating DL Task'!DO13/MAX('Rating DL Task'!$B13:$DS13))*10</f>
        <v>0</v>
      </c>
      <c r="DQ13" s="17">
        <f>('Rating DL Task'!DP13/MAX('Rating DL Task'!$B13:$DS13))*10</f>
        <v>0</v>
      </c>
      <c r="DR13" s="17">
        <f>('Rating DL Task'!DQ13/MAX('Rating DL Task'!$B13:$DS13))*10</f>
        <v>0</v>
      </c>
      <c r="DS13" s="17">
        <f>('Rating DL Task'!DR13/MAX('Rating DL Task'!$B13:$DS13))*10</f>
        <v>0</v>
      </c>
      <c r="DT13" s="17">
        <f>('Rating DL Task'!DS13/MAX('Rating DL Task'!$B13:$DS13))*10</f>
        <v>0</v>
      </c>
      <c r="DU13" s="16">
        <v>2</v>
      </c>
    </row>
    <row r="14" spans="1:125" x14ac:dyDescent="0.55000000000000004">
      <c r="A14" s="14" t="s">
        <v>60</v>
      </c>
      <c r="B14" s="19">
        <v>50</v>
      </c>
      <c r="C14" s="17">
        <f>('Rating DL Task'!B14/MAX('Rating DL Task'!$B14:$DS14))*10</f>
        <v>0</v>
      </c>
      <c r="D14" s="17">
        <f>('Rating DL Task'!C14/MAX('Rating DL Task'!$B14:$DS14))*10</f>
        <v>0</v>
      </c>
      <c r="E14" s="17">
        <f>('Rating DL Task'!D14/MAX('Rating DL Task'!$B14:$DS14))*10</f>
        <v>0</v>
      </c>
      <c r="F14" s="17">
        <f>('Rating DL Task'!E14/MAX('Rating DL Task'!$B14:$DS14))*10</f>
        <v>0</v>
      </c>
      <c r="G14" s="17">
        <f>('Rating DL Task'!F14/MAX('Rating DL Task'!$B14:$DS14))*10</f>
        <v>0</v>
      </c>
      <c r="H14" s="17">
        <f>('Rating DL Task'!G14/MAX('Rating DL Task'!$B14:$DS14))*10</f>
        <v>0</v>
      </c>
      <c r="I14" s="17">
        <f>('Rating DL Task'!H14/MAX('Rating DL Task'!$B14:$DS14))*10</f>
        <v>0</v>
      </c>
      <c r="J14" s="17">
        <f>('Rating DL Task'!I14/MAX('Rating DL Task'!$B14:$DS14))*10</f>
        <v>0</v>
      </c>
      <c r="K14" s="17">
        <f>('Rating DL Task'!J14/MAX('Rating DL Task'!$B14:$DS14))*10</f>
        <v>1.6666666666666665</v>
      </c>
      <c r="L14" s="17">
        <f>('Rating DL Task'!K14/MAX('Rating DL Task'!$B14:$DS14))*10</f>
        <v>0</v>
      </c>
      <c r="M14" s="17">
        <f>('Rating DL Task'!L14/MAX('Rating DL Task'!$B14:$DS14))*10</f>
        <v>0</v>
      </c>
      <c r="N14" s="17">
        <f>('Rating DL Task'!M14/MAX('Rating DL Task'!$B14:$DS14))*10</f>
        <v>0</v>
      </c>
      <c r="O14" s="17">
        <f>('Rating DL Task'!N14/MAX('Rating DL Task'!$B14:$DS14))*10</f>
        <v>0</v>
      </c>
      <c r="P14" s="17">
        <f>('Rating DL Task'!O14/MAX('Rating DL Task'!$B14:$DS14))*10</f>
        <v>0</v>
      </c>
      <c r="Q14" s="17">
        <f>('Rating DL Task'!P14/MAX('Rating DL Task'!$B14:$DS14))*10</f>
        <v>0</v>
      </c>
      <c r="R14" s="17">
        <f>('Rating DL Task'!Q14/MAX('Rating DL Task'!$B14:$DS14))*10</f>
        <v>0</v>
      </c>
      <c r="S14" s="17">
        <f>('Rating DL Task'!R14/MAX('Rating DL Task'!$B14:$DS14))*10</f>
        <v>0</v>
      </c>
      <c r="T14" s="17">
        <f>('Rating DL Task'!S14/MAX('Rating DL Task'!$B14:$DS14))*10</f>
        <v>0</v>
      </c>
      <c r="U14" s="17">
        <f>('Rating DL Task'!T14/MAX('Rating DL Task'!$B14:$DS14))*10</f>
        <v>0</v>
      </c>
      <c r="V14" s="17">
        <f>('Rating DL Task'!U14/MAX('Rating DL Task'!$B14:$DS14))*10</f>
        <v>0</v>
      </c>
      <c r="W14" s="17">
        <f>('Rating DL Task'!V14/MAX('Rating DL Task'!$B14:$DS14))*10</f>
        <v>0</v>
      </c>
      <c r="X14" s="17">
        <f>('Rating DL Task'!W14/MAX('Rating DL Task'!$B14:$DS14))*10</f>
        <v>0</v>
      </c>
      <c r="Y14" s="17">
        <f>('Rating DL Task'!X14/MAX('Rating DL Task'!$B14:$DS14))*10</f>
        <v>0</v>
      </c>
      <c r="Z14" s="17">
        <f>('Rating DL Task'!Y14/MAX('Rating DL Task'!$B14:$DS14))*10</f>
        <v>0</v>
      </c>
      <c r="AA14" s="17">
        <f>('Rating DL Task'!Z14/MAX('Rating DL Task'!$B14:$DS14))*10</f>
        <v>0</v>
      </c>
      <c r="AB14" s="17">
        <f>('Rating DL Task'!AA14/MAX('Rating DL Task'!$B14:$DS14))*10</f>
        <v>0</v>
      </c>
      <c r="AC14" s="17">
        <f>('Rating DL Task'!AB14/MAX('Rating DL Task'!$B14:$DS14))*10</f>
        <v>8.3333333333333339</v>
      </c>
      <c r="AD14" s="17">
        <f>('Rating DL Task'!AC14/MAX('Rating DL Task'!$B14:$DS14))*10</f>
        <v>0</v>
      </c>
      <c r="AE14" s="17">
        <f>('Rating DL Task'!AD14/MAX('Rating DL Task'!$B14:$DS14))*10</f>
        <v>0</v>
      </c>
      <c r="AF14" s="17">
        <f>('Rating DL Task'!AE14/MAX('Rating DL Task'!$B14:$DS14))*10</f>
        <v>0</v>
      </c>
      <c r="AG14" s="17">
        <f>('Rating DL Task'!AF14/MAX('Rating DL Task'!$B14:$DS14))*10</f>
        <v>0</v>
      </c>
      <c r="AH14" s="17">
        <f>('Rating DL Task'!AG14/MAX('Rating DL Task'!$B14:$DS14))*10</f>
        <v>0</v>
      </c>
      <c r="AI14" s="17">
        <f>('Rating DL Task'!AH14/MAX('Rating DL Task'!$B14:$DS14))*10</f>
        <v>0</v>
      </c>
      <c r="AJ14" s="17">
        <f>('Rating DL Task'!AI14/MAX('Rating DL Task'!$B14:$DS14))*10</f>
        <v>0</v>
      </c>
      <c r="AK14" s="17">
        <f>('Rating DL Task'!AJ14/MAX('Rating DL Task'!$B14:$DS14))*10</f>
        <v>0</v>
      </c>
      <c r="AL14" s="17">
        <f>('Rating DL Task'!AK14/MAX('Rating DL Task'!$B14:$DS14))*10</f>
        <v>0</v>
      </c>
      <c r="AM14" s="17">
        <f>('Rating DL Task'!AL14/MAX('Rating DL Task'!$B14:$DS14))*10</f>
        <v>0</v>
      </c>
      <c r="AN14" s="17">
        <f>('Rating DL Task'!AM14/MAX('Rating DL Task'!$B14:$DS14))*10</f>
        <v>0</v>
      </c>
      <c r="AO14" s="17">
        <f>('Rating DL Task'!AN14/MAX('Rating DL Task'!$B14:$DS14))*10</f>
        <v>1.6666666666666665</v>
      </c>
      <c r="AP14" s="17">
        <f>('Rating DL Task'!AO14/MAX('Rating DL Task'!$B14:$DS14))*10</f>
        <v>0</v>
      </c>
      <c r="AQ14" s="17">
        <f>('Rating DL Task'!AP14/MAX('Rating DL Task'!$B14:$DS14))*10</f>
        <v>0</v>
      </c>
      <c r="AR14" s="17">
        <f>('Rating DL Task'!AQ14/MAX('Rating DL Task'!$B14:$DS14))*10</f>
        <v>0</v>
      </c>
      <c r="AS14" s="17">
        <f>('Rating DL Task'!AR14/MAX('Rating DL Task'!$B14:$DS14))*10</f>
        <v>0</v>
      </c>
      <c r="AT14" s="17">
        <f>('Rating DL Task'!AS14/MAX('Rating DL Task'!$B14:$DS14))*10</f>
        <v>0</v>
      </c>
      <c r="AU14" s="17">
        <f>('Rating DL Task'!AT14/MAX('Rating DL Task'!$B14:$DS14))*10</f>
        <v>0</v>
      </c>
      <c r="AV14" s="17">
        <f>('Rating DL Task'!AU14/MAX('Rating DL Task'!$B14:$DS14))*10</f>
        <v>0</v>
      </c>
      <c r="AW14" s="17">
        <f>('Rating DL Task'!AV14/MAX('Rating DL Task'!$B14:$DS14))*10</f>
        <v>0</v>
      </c>
      <c r="AX14" s="17">
        <f>('Rating DL Task'!AW14/MAX('Rating DL Task'!$B14:$DS14))*10</f>
        <v>0</v>
      </c>
      <c r="AY14" s="17">
        <f>('Rating DL Task'!AX14/MAX('Rating DL Task'!$B14:$DS14))*10</f>
        <v>0</v>
      </c>
      <c r="AZ14" s="17">
        <f>('Rating DL Task'!AY14/MAX('Rating DL Task'!$B14:$DS14))*10</f>
        <v>0</v>
      </c>
      <c r="BA14" s="17">
        <f>('Rating DL Task'!AZ14/MAX('Rating DL Task'!$B14:$DS14))*10</f>
        <v>0</v>
      </c>
      <c r="BB14" s="17">
        <f>('Rating DL Task'!BA14/MAX('Rating DL Task'!$B14:$DS14))*10</f>
        <v>0</v>
      </c>
      <c r="BC14" s="17">
        <f>('Rating DL Task'!BB14/MAX('Rating DL Task'!$B14:$DS14))*10</f>
        <v>0</v>
      </c>
      <c r="BD14" s="17">
        <f>('Rating DL Task'!BC14/MAX('Rating DL Task'!$B14:$DS14))*10</f>
        <v>0</v>
      </c>
      <c r="BE14" s="17">
        <f>('Rating DL Task'!BD14/MAX('Rating DL Task'!$B14:$DS14))*10</f>
        <v>0</v>
      </c>
      <c r="BF14" s="17">
        <f>('Rating DL Task'!BE14/MAX('Rating DL Task'!$B14:$DS14))*10</f>
        <v>1.6666666666666665</v>
      </c>
      <c r="BG14" s="17">
        <f>('Rating DL Task'!BF14/MAX('Rating DL Task'!$B14:$DS14))*10</f>
        <v>0</v>
      </c>
      <c r="BH14" s="17">
        <f>('Rating DL Task'!BG14/MAX('Rating DL Task'!$B14:$DS14))*10</f>
        <v>0</v>
      </c>
      <c r="BI14" s="17">
        <f>('Rating DL Task'!BH14/MAX('Rating DL Task'!$B14:$DS14))*10</f>
        <v>0</v>
      </c>
      <c r="BJ14" s="17">
        <f>('Rating DL Task'!BI14/MAX('Rating DL Task'!$B14:$DS14))*10</f>
        <v>0</v>
      </c>
      <c r="BK14" s="17">
        <f>('Rating DL Task'!BJ14/MAX('Rating DL Task'!$B14:$DS14))*10</f>
        <v>0</v>
      </c>
      <c r="BL14" s="17">
        <f>('Rating DL Task'!BK14/MAX('Rating DL Task'!$B14:$DS14))*10</f>
        <v>0</v>
      </c>
      <c r="BM14" s="17">
        <f>('Rating DL Task'!BL14/MAX('Rating DL Task'!$B14:$DS14))*10</f>
        <v>0</v>
      </c>
      <c r="BN14" s="17">
        <f>('Rating DL Task'!BM14/MAX('Rating DL Task'!$B14:$DS14))*10</f>
        <v>0</v>
      </c>
      <c r="BO14" s="17">
        <f>('Rating DL Task'!BN14/MAX('Rating DL Task'!$B14:$DS14))*10</f>
        <v>0</v>
      </c>
      <c r="BP14" s="17">
        <f>('Rating DL Task'!BO14/MAX('Rating DL Task'!$B14:$DS14))*10</f>
        <v>0</v>
      </c>
      <c r="BQ14" s="17">
        <f>('Rating DL Task'!BP14/MAX('Rating DL Task'!$B14:$DS14))*10</f>
        <v>0</v>
      </c>
      <c r="BR14" s="17">
        <f>('Rating DL Task'!BQ14/MAX('Rating DL Task'!$B14:$DS14))*10</f>
        <v>10</v>
      </c>
      <c r="BS14" s="17">
        <f>('Rating DL Task'!BR14/MAX('Rating DL Task'!$B14:$DS14))*10</f>
        <v>0</v>
      </c>
      <c r="BT14" s="17">
        <f>('Rating DL Task'!BS14/MAX('Rating DL Task'!$B14:$DS14))*10</f>
        <v>0</v>
      </c>
      <c r="BU14" s="17">
        <f>('Rating DL Task'!BT14/MAX('Rating DL Task'!$B14:$DS14))*10</f>
        <v>0</v>
      </c>
      <c r="BV14" s="17">
        <f>('Rating DL Task'!BU14/MAX('Rating DL Task'!$B14:$DS14))*10</f>
        <v>0</v>
      </c>
      <c r="BW14" s="17">
        <f>('Rating DL Task'!BV14/MAX('Rating DL Task'!$B14:$DS14))*10</f>
        <v>0</v>
      </c>
      <c r="BX14" s="17">
        <f>('Rating DL Task'!BW14/MAX('Rating DL Task'!$B14:$DS14))*10</f>
        <v>0</v>
      </c>
      <c r="BY14" s="17">
        <f>('Rating DL Task'!BX14/MAX('Rating DL Task'!$B14:$DS14))*10</f>
        <v>0</v>
      </c>
      <c r="BZ14" s="17">
        <f>('Rating DL Task'!BY14/MAX('Rating DL Task'!$B14:$DS14))*10</f>
        <v>0</v>
      </c>
      <c r="CA14" s="17">
        <f>('Rating DL Task'!BZ14/MAX('Rating DL Task'!$B14:$DS14))*10</f>
        <v>0</v>
      </c>
      <c r="CB14" s="17">
        <f>('Rating DL Task'!CA14/MAX('Rating DL Task'!$B14:$DS14))*10</f>
        <v>0</v>
      </c>
      <c r="CC14" s="17">
        <f>('Rating DL Task'!CB14/MAX('Rating DL Task'!$B14:$DS14))*10</f>
        <v>0</v>
      </c>
      <c r="CD14" s="17">
        <f>('Rating DL Task'!CC14/MAX('Rating DL Task'!$B14:$DS14))*10</f>
        <v>0</v>
      </c>
      <c r="CE14" s="17">
        <f>('Rating DL Task'!CD14/MAX('Rating DL Task'!$B14:$DS14))*10</f>
        <v>0</v>
      </c>
      <c r="CF14" s="17">
        <f>('Rating DL Task'!CE14/MAX('Rating DL Task'!$B14:$DS14))*10</f>
        <v>0</v>
      </c>
      <c r="CG14" s="17">
        <f>('Rating DL Task'!CF14/MAX('Rating DL Task'!$B14:$DS14))*10</f>
        <v>0</v>
      </c>
      <c r="CH14" s="17">
        <f>('Rating DL Task'!CG14/MAX('Rating DL Task'!$B14:$DS14))*10</f>
        <v>1.6666666666666665</v>
      </c>
      <c r="CI14" s="17">
        <f>('Rating DL Task'!CH14/MAX('Rating DL Task'!$B14:$DS14))*10</f>
        <v>0</v>
      </c>
      <c r="CJ14" s="17">
        <f>('Rating DL Task'!CI14/MAX('Rating DL Task'!$B14:$DS14))*10</f>
        <v>0</v>
      </c>
      <c r="CK14" s="17">
        <f>('Rating DL Task'!CJ14/MAX('Rating DL Task'!$B14:$DS14))*10</f>
        <v>0</v>
      </c>
      <c r="CL14" s="17">
        <f>('Rating DL Task'!CK14/MAX('Rating DL Task'!$B14:$DS14))*10</f>
        <v>0</v>
      </c>
      <c r="CM14" s="17">
        <f>('Rating DL Task'!CL14/MAX('Rating DL Task'!$B14:$DS14))*10</f>
        <v>0</v>
      </c>
      <c r="CN14" s="17">
        <f>('Rating DL Task'!CM14/MAX('Rating DL Task'!$B14:$DS14))*10</f>
        <v>0</v>
      </c>
      <c r="CO14" s="17">
        <f>('Rating DL Task'!CN14/MAX('Rating DL Task'!$B14:$DS14))*10</f>
        <v>0</v>
      </c>
      <c r="CP14" s="17">
        <f>('Rating DL Task'!CO14/MAX('Rating DL Task'!$B14:$DS14))*10</f>
        <v>0</v>
      </c>
      <c r="CQ14" s="17">
        <f>('Rating DL Task'!CP14/MAX('Rating DL Task'!$B14:$DS14))*10</f>
        <v>0</v>
      </c>
      <c r="CR14" s="17">
        <f>('Rating DL Task'!CQ14/MAX('Rating DL Task'!$B14:$DS14))*10</f>
        <v>0</v>
      </c>
      <c r="CS14" s="17">
        <f>('Rating DL Task'!CR14/MAX('Rating DL Task'!$B14:$DS14))*10</f>
        <v>0</v>
      </c>
      <c r="CT14" s="17">
        <f>('Rating DL Task'!CS14/MAX('Rating DL Task'!$B14:$DS14))*10</f>
        <v>0</v>
      </c>
      <c r="CU14" s="17">
        <f>('Rating DL Task'!CT14/MAX('Rating DL Task'!$B14:$DS14))*10</f>
        <v>0</v>
      </c>
      <c r="CV14" s="17">
        <f>('Rating DL Task'!CU14/MAX('Rating DL Task'!$B14:$DS14))*10</f>
        <v>0</v>
      </c>
      <c r="CW14" s="17">
        <f>('Rating DL Task'!CV14/MAX('Rating DL Task'!$B14:$DS14))*10</f>
        <v>0</v>
      </c>
      <c r="CX14" s="17">
        <f>('Rating DL Task'!CW14/MAX('Rating DL Task'!$B14:$DS14))*10</f>
        <v>0</v>
      </c>
      <c r="CY14" s="17">
        <f>('Rating DL Task'!CX14/MAX('Rating DL Task'!$B14:$DS14))*10</f>
        <v>0</v>
      </c>
      <c r="CZ14" s="17">
        <f>('Rating DL Task'!CY14/MAX('Rating DL Task'!$B14:$DS14))*10</f>
        <v>0</v>
      </c>
      <c r="DA14" s="17">
        <f>('Rating DL Task'!CZ14/MAX('Rating DL Task'!$B14:$DS14))*10</f>
        <v>0</v>
      </c>
      <c r="DB14" s="17">
        <f>('Rating DL Task'!DA14/MAX('Rating DL Task'!$B14:$DS14))*10</f>
        <v>0</v>
      </c>
      <c r="DC14" s="17">
        <f>('Rating DL Task'!DB14/MAX('Rating DL Task'!$B14:$DS14))*10</f>
        <v>0</v>
      </c>
      <c r="DD14" s="17">
        <f>('Rating DL Task'!DC14/MAX('Rating DL Task'!$B14:$DS14))*10</f>
        <v>0</v>
      </c>
      <c r="DE14" s="17">
        <f>('Rating DL Task'!DD14/MAX('Rating DL Task'!$B14:$DS14))*10</f>
        <v>0</v>
      </c>
      <c r="DF14" s="17">
        <f>('Rating DL Task'!DE14/MAX('Rating DL Task'!$B14:$DS14))*10</f>
        <v>0</v>
      </c>
      <c r="DG14" s="17">
        <f>('Rating DL Task'!DF14/MAX('Rating DL Task'!$B14:$DS14))*10</f>
        <v>0</v>
      </c>
      <c r="DH14" s="17">
        <f>('Rating DL Task'!DG14/MAX('Rating DL Task'!$B14:$DS14))*10</f>
        <v>0</v>
      </c>
      <c r="DI14" s="17">
        <f>('Rating DL Task'!DH14/MAX('Rating DL Task'!$B14:$DS14))*10</f>
        <v>0</v>
      </c>
      <c r="DJ14" s="17">
        <f>('Rating DL Task'!DI14/MAX('Rating DL Task'!$B14:$DS14))*10</f>
        <v>0</v>
      </c>
      <c r="DK14" s="17">
        <f>('Rating DL Task'!DJ14/MAX('Rating DL Task'!$B14:$DS14))*10</f>
        <v>0</v>
      </c>
      <c r="DL14" s="17">
        <f>('Rating DL Task'!DK14/MAX('Rating DL Task'!$B14:$DS14))*10</f>
        <v>0</v>
      </c>
      <c r="DM14" s="17">
        <f>('Rating DL Task'!DL14/MAX('Rating DL Task'!$B14:$DS14))*10</f>
        <v>0</v>
      </c>
      <c r="DN14" s="17">
        <f>('Rating DL Task'!DM14/MAX('Rating DL Task'!$B14:$DS14))*10</f>
        <v>0</v>
      </c>
      <c r="DO14" s="17">
        <f>('Rating DL Task'!DN14/MAX('Rating DL Task'!$B14:$DS14))*10</f>
        <v>0</v>
      </c>
      <c r="DP14" s="17">
        <f>('Rating DL Task'!DO14/MAX('Rating DL Task'!$B14:$DS14))*10</f>
        <v>1.6666666666666665</v>
      </c>
      <c r="DQ14" s="17">
        <f>('Rating DL Task'!DP14/MAX('Rating DL Task'!$B14:$DS14))*10</f>
        <v>0</v>
      </c>
      <c r="DR14" s="17">
        <f>('Rating DL Task'!DQ14/MAX('Rating DL Task'!$B14:$DS14))*10</f>
        <v>0</v>
      </c>
      <c r="DS14" s="17">
        <f>('Rating DL Task'!DR14/MAX('Rating DL Task'!$B14:$DS14))*10</f>
        <v>0</v>
      </c>
      <c r="DT14" s="17">
        <f>('Rating DL Task'!DS14/MAX('Rating DL Task'!$B14:$DS14))*10</f>
        <v>0</v>
      </c>
      <c r="DU14" s="16">
        <v>16</v>
      </c>
    </row>
    <row r="15" spans="1:125" x14ac:dyDescent="0.55000000000000004">
      <c r="A15" s="14" t="s">
        <v>61</v>
      </c>
      <c r="B15" s="19">
        <v>16.666666666666664</v>
      </c>
      <c r="C15" s="17">
        <f>('Rating DL Task'!B15/MAX('Rating DL Task'!$B15:$DS15))*10</f>
        <v>0</v>
      </c>
      <c r="D15" s="17">
        <f>('Rating DL Task'!C15/MAX('Rating DL Task'!$B15:$DS15))*10</f>
        <v>0</v>
      </c>
      <c r="E15" s="17">
        <f>('Rating DL Task'!D15/MAX('Rating DL Task'!$B15:$DS15))*10</f>
        <v>0</v>
      </c>
      <c r="F15" s="17">
        <f>('Rating DL Task'!E15/MAX('Rating DL Task'!$B15:$DS15))*10</f>
        <v>0</v>
      </c>
      <c r="G15" s="17">
        <f>('Rating DL Task'!F15/MAX('Rating DL Task'!$B15:$DS15))*10</f>
        <v>0</v>
      </c>
      <c r="H15" s="17">
        <f>('Rating DL Task'!G15/MAX('Rating DL Task'!$B15:$DS15))*10</f>
        <v>0</v>
      </c>
      <c r="I15" s="17">
        <f>('Rating DL Task'!H15/MAX('Rating DL Task'!$B15:$DS15))*10</f>
        <v>0</v>
      </c>
      <c r="J15" s="17">
        <f>('Rating DL Task'!I15/MAX('Rating DL Task'!$B15:$DS15))*10</f>
        <v>0</v>
      </c>
      <c r="K15" s="17">
        <f>('Rating DL Task'!J15/MAX('Rating DL Task'!$B15:$DS15))*10</f>
        <v>0</v>
      </c>
      <c r="L15" s="17">
        <f>('Rating DL Task'!K15/MAX('Rating DL Task'!$B15:$DS15))*10</f>
        <v>0</v>
      </c>
      <c r="M15" s="17">
        <f>('Rating DL Task'!L15/MAX('Rating DL Task'!$B15:$DS15))*10</f>
        <v>0</v>
      </c>
      <c r="N15" s="17">
        <f>('Rating DL Task'!M15/MAX('Rating DL Task'!$B15:$DS15))*10</f>
        <v>0</v>
      </c>
      <c r="O15" s="17">
        <f>('Rating DL Task'!N15/MAX('Rating DL Task'!$B15:$DS15))*10</f>
        <v>0</v>
      </c>
      <c r="P15" s="17">
        <f>('Rating DL Task'!O15/MAX('Rating DL Task'!$B15:$DS15))*10</f>
        <v>0</v>
      </c>
      <c r="Q15" s="17">
        <f>('Rating DL Task'!P15/MAX('Rating DL Task'!$B15:$DS15))*10</f>
        <v>5</v>
      </c>
      <c r="R15" s="17">
        <f>('Rating DL Task'!Q15/MAX('Rating DL Task'!$B15:$DS15))*10</f>
        <v>0</v>
      </c>
      <c r="S15" s="17">
        <f>('Rating DL Task'!R15/MAX('Rating DL Task'!$B15:$DS15))*10</f>
        <v>0</v>
      </c>
      <c r="T15" s="17">
        <f>('Rating DL Task'!S15/MAX('Rating DL Task'!$B15:$DS15))*10</f>
        <v>5</v>
      </c>
      <c r="U15" s="17">
        <f>('Rating DL Task'!T15/MAX('Rating DL Task'!$B15:$DS15))*10</f>
        <v>0</v>
      </c>
      <c r="V15" s="17">
        <f>('Rating DL Task'!U15/MAX('Rating DL Task'!$B15:$DS15))*10</f>
        <v>0</v>
      </c>
      <c r="W15" s="17">
        <f>('Rating DL Task'!V15/MAX('Rating DL Task'!$B15:$DS15))*10</f>
        <v>0</v>
      </c>
      <c r="X15" s="17">
        <f>('Rating DL Task'!W15/MAX('Rating DL Task'!$B15:$DS15))*10</f>
        <v>0</v>
      </c>
      <c r="Y15" s="17">
        <f>('Rating DL Task'!X15/MAX('Rating DL Task'!$B15:$DS15))*10</f>
        <v>0</v>
      </c>
      <c r="Z15" s="17">
        <f>('Rating DL Task'!Y15/MAX('Rating DL Task'!$B15:$DS15))*10</f>
        <v>0</v>
      </c>
      <c r="AA15" s="17">
        <f>('Rating DL Task'!Z15/MAX('Rating DL Task'!$B15:$DS15))*10</f>
        <v>0</v>
      </c>
      <c r="AB15" s="17">
        <f>('Rating DL Task'!AA15/MAX('Rating DL Task'!$B15:$DS15))*10</f>
        <v>0</v>
      </c>
      <c r="AC15" s="17">
        <f>('Rating DL Task'!AB15/MAX('Rating DL Task'!$B15:$DS15))*10</f>
        <v>0</v>
      </c>
      <c r="AD15" s="17">
        <f>('Rating DL Task'!AC15/MAX('Rating DL Task'!$B15:$DS15))*10</f>
        <v>0</v>
      </c>
      <c r="AE15" s="17">
        <f>('Rating DL Task'!AD15/MAX('Rating DL Task'!$B15:$DS15))*10</f>
        <v>0</v>
      </c>
      <c r="AF15" s="17">
        <f>('Rating DL Task'!AE15/MAX('Rating DL Task'!$B15:$DS15))*10</f>
        <v>0</v>
      </c>
      <c r="AG15" s="17">
        <f>('Rating DL Task'!AF15/MAX('Rating DL Task'!$B15:$DS15))*10</f>
        <v>0</v>
      </c>
      <c r="AH15" s="17">
        <f>('Rating DL Task'!AG15/MAX('Rating DL Task'!$B15:$DS15))*10</f>
        <v>0</v>
      </c>
      <c r="AI15" s="17">
        <f>('Rating DL Task'!AH15/MAX('Rating DL Task'!$B15:$DS15))*10</f>
        <v>0</v>
      </c>
      <c r="AJ15" s="17">
        <f>('Rating DL Task'!AI15/MAX('Rating DL Task'!$B15:$DS15))*10</f>
        <v>0</v>
      </c>
      <c r="AK15" s="17">
        <f>('Rating DL Task'!AJ15/MAX('Rating DL Task'!$B15:$DS15))*10</f>
        <v>0</v>
      </c>
      <c r="AL15" s="17">
        <f>('Rating DL Task'!AK15/MAX('Rating DL Task'!$B15:$DS15))*10</f>
        <v>0</v>
      </c>
      <c r="AM15" s="17">
        <f>('Rating DL Task'!AL15/MAX('Rating DL Task'!$B15:$DS15))*10</f>
        <v>0</v>
      </c>
      <c r="AN15" s="17">
        <f>('Rating DL Task'!AM15/MAX('Rating DL Task'!$B15:$DS15))*10</f>
        <v>0</v>
      </c>
      <c r="AO15" s="17">
        <f>('Rating DL Task'!AN15/MAX('Rating DL Task'!$B15:$DS15))*10</f>
        <v>0</v>
      </c>
      <c r="AP15" s="17">
        <f>('Rating DL Task'!AO15/MAX('Rating DL Task'!$B15:$DS15))*10</f>
        <v>0</v>
      </c>
      <c r="AQ15" s="17">
        <f>('Rating DL Task'!AP15/MAX('Rating DL Task'!$B15:$DS15))*10</f>
        <v>0</v>
      </c>
      <c r="AR15" s="17">
        <f>('Rating DL Task'!AQ15/MAX('Rating DL Task'!$B15:$DS15))*10</f>
        <v>0</v>
      </c>
      <c r="AS15" s="17">
        <f>('Rating DL Task'!AR15/MAX('Rating DL Task'!$B15:$DS15))*10</f>
        <v>0</v>
      </c>
      <c r="AT15" s="17">
        <f>('Rating DL Task'!AS15/MAX('Rating DL Task'!$B15:$DS15))*10</f>
        <v>0</v>
      </c>
      <c r="AU15" s="17">
        <f>('Rating DL Task'!AT15/MAX('Rating DL Task'!$B15:$DS15))*10</f>
        <v>0</v>
      </c>
      <c r="AV15" s="17">
        <f>('Rating DL Task'!AU15/MAX('Rating DL Task'!$B15:$DS15))*10</f>
        <v>0</v>
      </c>
      <c r="AW15" s="17">
        <f>('Rating DL Task'!AV15/MAX('Rating DL Task'!$B15:$DS15))*10</f>
        <v>0</v>
      </c>
      <c r="AX15" s="17">
        <f>('Rating DL Task'!AW15/MAX('Rating DL Task'!$B15:$DS15))*10</f>
        <v>0</v>
      </c>
      <c r="AY15" s="17">
        <f>('Rating DL Task'!AX15/MAX('Rating DL Task'!$B15:$DS15))*10</f>
        <v>0</v>
      </c>
      <c r="AZ15" s="17">
        <f>('Rating DL Task'!AY15/MAX('Rating DL Task'!$B15:$DS15))*10</f>
        <v>0</v>
      </c>
      <c r="BA15" s="17">
        <f>('Rating DL Task'!AZ15/MAX('Rating DL Task'!$B15:$DS15))*10</f>
        <v>0</v>
      </c>
      <c r="BB15" s="17">
        <f>('Rating DL Task'!BA15/MAX('Rating DL Task'!$B15:$DS15))*10</f>
        <v>0</v>
      </c>
      <c r="BC15" s="17">
        <f>('Rating DL Task'!BB15/MAX('Rating DL Task'!$B15:$DS15))*10</f>
        <v>0</v>
      </c>
      <c r="BD15" s="17">
        <f>('Rating DL Task'!BC15/MAX('Rating DL Task'!$B15:$DS15))*10</f>
        <v>0</v>
      </c>
      <c r="BE15" s="17">
        <f>('Rating DL Task'!BD15/MAX('Rating DL Task'!$B15:$DS15))*10</f>
        <v>0</v>
      </c>
      <c r="BF15" s="17">
        <f>('Rating DL Task'!BE15/MAX('Rating DL Task'!$B15:$DS15))*10</f>
        <v>0</v>
      </c>
      <c r="BG15" s="17">
        <f>('Rating DL Task'!BF15/MAX('Rating DL Task'!$B15:$DS15))*10</f>
        <v>0</v>
      </c>
      <c r="BH15" s="17">
        <f>('Rating DL Task'!BG15/MAX('Rating DL Task'!$B15:$DS15))*10</f>
        <v>0</v>
      </c>
      <c r="BI15" s="17">
        <f>('Rating DL Task'!BH15/MAX('Rating DL Task'!$B15:$DS15))*10</f>
        <v>10</v>
      </c>
      <c r="BJ15" s="17">
        <f>('Rating DL Task'!BI15/MAX('Rating DL Task'!$B15:$DS15))*10</f>
        <v>0</v>
      </c>
      <c r="BK15" s="17">
        <f>('Rating DL Task'!BJ15/MAX('Rating DL Task'!$B15:$DS15))*10</f>
        <v>0</v>
      </c>
      <c r="BL15" s="17">
        <f>('Rating DL Task'!BK15/MAX('Rating DL Task'!$B15:$DS15))*10</f>
        <v>0</v>
      </c>
      <c r="BM15" s="17">
        <f>('Rating DL Task'!BL15/MAX('Rating DL Task'!$B15:$DS15))*10</f>
        <v>0</v>
      </c>
      <c r="BN15" s="17">
        <f>('Rating DL Task'!BM15/MAX('Rating DL Task'!$B15:$DS15))*10</f>
        <v>0</v>
      </c>
      <c r="BO15" s="17">
        <f>('Rating DL Task'!BN15/MAX('Rating DL Task'!$B15:$DS15))*10</f>
        <v>0</v>
      </c>
      <c r="BP15" s="17">
        <f>('Rating DL Task'!BO15/MAX('Rating DL Task'!$B15:$DS15))*10</f>
        <v>0</v>
      </c>
      <c r="BQ15" s="17">
        <f>('Rating DL Task'!BP15/MAX('Rating DL Task'!$B15:$DS15))*10</f>
        <v>0</v>
      </c>
      <c r="BR15" s="17">
        <f>('Rating DL Task'!BQ15/MAX('Rating DL Task'!$B15:$DS15))*10</f>
        <v>0</v>
      </c>
      <c r="BS15" s="17">
        <f>('Rating DL Task'!BR15/MAX('Rating DL Task'!$B15:$DS15))*10</f>
        <v>0</v>
      </c>
      <c r="BT15" s="17">
        <f>('Rating DL Task'!BS15/MAX('Rating DL Task'!$B15:$DS15))*10</f>
        <v>0</v>
      </c>
      <c r="BU15" s="17">
        <f>('Rating DL Task'!BT15/MAX('Rating DL Task'!$B15:$DS15))*10</f>
        <v>0</v>
      </c>
      <c r="BV15" s="17">
        <f>('Rating DL Task'!BU15/MAX('Rating DL Task'!$B15:$DS15))*10</f>
        <v>0</v>
      </c>
      <c r="BW15" s="17">
        <f>('Rating DL Task'!BV15/MAX('Rating DL Task'!$B15:$DS15))*10</f>
        <v>0</v>
      </c>
      <c r="BX15" s="17">
        <f>('Rating DL Task'!BW15/MAX('Rating DL Task'!$B15:$DS15))*10</f>
        <v>0</v>
      </c>
      <c r="BY15" s="17">
        <f>('Rating DL Task'!BX15/MAX('Rating DL Task'!$B15:$DS15))*10</f>
        <v>0</v>
      </c>
      <c r="BZ15" s="17">
        <f>('Rating DL Task'!BY15/MAX('Rating DL Task'!$B15:$DS15))*10</f>
        <v>0</v>
      </c>
      <c r="CA15" s="17">
        <f>('Rating DL Task'!BZ15/MAX('Rating DL Task'!$B15:$DS15))*10</f>
        <v>0</v>
      </c>
      <c r="CB15" s="17">
        <f>('Rating DL Task'!CA15/MAX('Rating DL Task'!$B15:$DS15))*10</f>
        <v>0</v>
      </c>
      <c r="CC15" s="17">
        <f>('Rating DL Task'!CB15/MAX('Rating DL Task'!$B15:$DS15))*10</f>
        <v>0</v>
      </c>
      <c r="CD15" s="17">
        <f>('Rating DL Task'!CC15/MAX('Rating DL Task'!$B15:$DS15))*10</f>
        <v>0</v>
      </c>
      <c r="CE15" s="17">
        <f>('Rating DL Task'!CD15/MAX('Rating DL Task'!$B15:$DS15))*10</f>
        <v>0</v>
      </c>
      <c r="CF15" s="17">
        <f>('Rating DL Task'!CE15/MAX('Rating DL Task'!$B15:$DS15))*10</f>
        <v>0</v>
      </c>
      <c r="CG15" s="17">
        <f>('Rating DL Task'!CF15/MAX('Rating DL Task'!$B15:$DS15))*10</f>
        <v>0</v>
      </c>
      <c r="CH15" s="17">
        <f>('Rating DL Task'!CG15/MAX('Rating DL Task'!$B15:$DS15))*10</f>
        <v>0</v>
      </c>
      <c r="CI15" s="17">
        <f>('Rating DL Task'!CH15/MAX('Rating DL Task'!$B15:$DS15))*10</f>
        <v>0</v>
      </c>
      <c r="CJ15" s="17">
        <f>('Rating DL Task'!CI15/MAX('Rating DL Task'!$B15:$DS15))*10</f>
        <v>0</v>
      </c>
      <c r="CK15" s="17">
        <f>('Rating DL Task'!CJ15/MAX('Rating DL Task'!$B15:$DS15))*10</f>
        <v>0</v>
      </c>
      <c r="CL15" s="17">
        <f>('Rating DL Task'!CK15/MAX('Rating DL Task'!$B15:$DS15))*10</f>
        <v>0</v>
      </c>
      <c r="CM15" s="17">
        <f>('Rating DL Task'!CL15/MAX('Rating DL Task'!$B15:$DS15))*10</f>
        <v>0</v>
      </c>
      <c r="CN15" s="17">
        <f>('Rating DL Task'!CM15/MAX('Rating DL Task'!$B15:$DS15))*10</f>
        <v>0</v>
      </c>
      <c r="CO15" s="17">
        <f>('Rating DL Task'!CN15/MAX('Rating DL Task'!$B15:$DS15))*10</f>
        <v>0</v>
      </c>
      <c r="CP15" s="17">
        <f>('Rating DL Task'!CO15/MAX('Rating DL Task'!$B15:$DS15))*10</f>
        <v>0</v>
      </c>
      <c r="CQ15" s="17">
        <f>('Rating DL Task'!CP15/MAX('Rating DL Task'!$B15:$DS15))*10</f>
        <v>0</v>
      </c>
      <c r="CR15" s="17">
        <f>('Rating DL Task'!CQ15/MAX('Rating DL Task'!$B15:$DS15))*10</f>
        <v>0</v>
      </c>
      <c r="CS15" s="17">
        <f>('Rating DL Task'!CR15/MAX('Rating DL Task'!$B15:$DS15))*10</f>
        <v>0</v>
      </c>
      <c r="CT15" s="17">
        <f>('Rating DL Task'!CS15/MAX('Rating DL Task'!$B15:$DS15))*10</f>
        <v>0</v>
      </c>
      <c r="CU15" s="17">
        <f>('Rating DL Task'!CT15/MAX('Rating DL Task'!$B15:$DS15))*10</f>
        <v>0</v>
      </c>
      <c r="CV15" s="17">
        <f>('Rating DL Task'!CU15/MAX('Rating DL Task'!$B15:$DS15))*10</f>
        <v>0</v>
      </c>
      <c r="CW15" s="17">
        <f>('Rating DL Task'!CV15/MAX('Rating DL Task'!$B15:$DS15))*10</f>
        <v>0</v>
      </c>
      <c r="CX15" s="17">
        <f>('Rating DL Task'!CW15/MAX('Rating DL Task'!$B15:$DS15))*10</f>
        <v>0</v>
      </c>
      <c r="CY15" s="17">
        <f>('Rating DL Task'!CX15/MAX('Rating DL Task'!$B15:$DS15))*10</f>
        <v>0</v>
      </c>
      <c r="CZ15" s="17">
        <f>('Rating DL Task'!CY15/MAX('Rating DL Task'!$B15:$DS15))*10</f>
        <v>0</v>
      </c>
      <c r="DA15" s="17">
        <f>('Rating DL Task'!CZ15/MAX('Rating DL Task'!$B15:$DS15))*10</f>
        <v>0</v>
      </c>
      <c r="DB15" s="17">
        <f>('Rating DL Task'!DA15/MAX('Rating DL Task'!$B15:$DS15))*10</f>
        <v>0</v>
      </c>
      <c r="DC15" s="17">
        <f>('Rating DL Task'!DB15/MAX('Rating DL Task'!$B15:$DS15))*10</f>
        <v>0</v>
      </c>
      <c r="DD15" s="17">
        <f>('Rating DL Task'!DC15/MAX('Rating DL Task'!$B15:$DS15))*10</f>
        <v>0</v>
      </c>
      <c r="DE15" s="17">
        <f>('Rating DL Task'!DD15/MAX('Rating DL Task'!$B15:$DS15))*10</f>
        <v>0</v>
      </c>
      <c r="DF15" s="17">
        <f>('Rating DL Task'!DE15/MAX('Rating DL Task'!$B15:$DS15))*10</f>
        <v>0</v>
      </c>
      <c r="DG15" s="17">
        <f>('Rating DL Task'!DF15/MAX('Rating DL Task'!$B15:$DS15))*10</f>
        <v>0</v>
      </c>
      <c r="DH15" s="17">
        <f>('Rating DL Task'!DG15/MAX('Rating DL Task'!$B15:$DS15))*10</f>
        <v>0</v>
      </c>
      <c r="DI15" s="17">
        <f>('Rating DL Task'!DH15/MAX('Rating DL Task'!$B15:$DS15))*10</f>
        <v>0</v>
      </c>
      <c r="DJ15" s="17">
        <f>('Rating DL Task'!DI15/MAX('Rating DL Task'!$B15:$DS15))*10</f>
        <v>0</v>
      </c>
      <c r="DK15" s="17">
        <f>('Rating DL Task'!DJ15/MAX('Rating DL Task'!$B15:$DS15))*10</f>
        <v>0</v>
      </c>
      <c r="DL15" s="17">
        <f>('Rating DL Task'!DK15/MAX('Rating DL Task'!$B15:$DS15))*10</f>
        <v>0</v>
      </c>
      <c r="DM15" s="17">
        <f>('Rating DL Task'!DL15/MAX('Rating DL Task'!$B15:$DS15))*10</f>
        <v>0</v>
      </c>
      <c r="DN15" s="17">
        <f>('Rating DL Task'!DM15/MAX('Rating DL Task'!$B15:$DS15))*10</f>
        <v>0</v>
      </c>
      <c r="DO15" s="17">
        <f>('Rating DL Task'!DN15/MAX('Rating DL Task'!$B15:$DS15))*10</f>
        <v>0</v>
      </c>
      <c r="DP15" s="17">
        <f>('Rating DL Task'!DO15/MAX('Rating DL Task'!$B15:$DS15))*10</f>
        <v>0</v>
      </c>
      <c r="DQ15" s="17">
        <f>('Rating DL Task'!DP15/MAX('Rating DL Task'!$B15:$DS15))*10</f>
        <v>0</v>
      </c>
      <c r="DR15" s="17">
        <f>('Rating DL Task'!DQ15/MAX('Rating DL Task'!$B15:$DS15))*10</f>
        <v>0</v>
      </c>
      <c r="DS15" s="17">
        <f>('Rating DL Task'!DR15/MAX('Rating DL Task'!$B15:$DS15))*10</f>
        <v>0</v>
      </c>
      <c r="DT15" s="17">
        <f>('Rating DL Task'!DS15/MAX('Rating DL Task'!$B15:$DS15))*10</f>
        <v>0</v>
      </c>
      <c r="DU15" s="16">
        <v>4</v>
      </c>
    </row>
    <row r="16" spans="1:125" x14ac:dyDescent="0.55000000000000004">
      <c r="A16" s="14" t="s">
        <v>62</v>
      </c>
      <c r="B16" s="19">
        <v>0</v>
      </c>
      <c r="C16" s="17">
        <f>('Rating DL Task'!B16/MAX('Rating DL Task'!$B16:$DS16))*10</f>
        <v>0</v>
      </c>
      <c r="D16" s="17">
        <f>('Rating DL Task'!C16/MAX('Rating DL Task'!$B16:$DS16))*10</f>
        <v>0</v>
      </c>
      <c r="E16" s="17">
        <f>('Rating DL Task'!D16/MAX('Rating DL Task'!$B16:$DS16))*10</f>
        <v>0</v>
      </c>
      <c r="F16" s="17">
        <f>('Rating DL Task'!E16/MAX('Rating DL Task'!$B16:$DS16))*10</f>
        <v>0</v>
      </c>
      <c r="G16" s="17">
        <f>('Rating DL Task'!F16/MAX('Rating DL Task'!$B16:$DS16))*10</f>
        <v>0</v>
      </c>
      <c r="H16" s="17">
        <f>('Rating DL Task'!G16/MAX('Rating DL Task'!$B16:$DS16))*10</f>
        <v>10</v>
      </c>
      <c r="I16" s="17">
        <f>('Rating DL Task'!H16/MAX('Rating DL Task'!$B16:$DS16))*10</f>
        <v>0</v>
      </c>
      <c r="J16" s="17">
        <f>('Rating DL Task'!I16/MAX('Rating DL Task'!$B16:$DS16))*10</f>
        <v>0</v>
      </c>
      <c r="K16" s="17">
        <f>('Rating DL Task'!J16/MAX('Rating DL Task'!$B16:$DS16))*10</f>
        <v>0</v>
      </c>
      <c r="L16" s="17">
        <f>('Rating DL Task'!K16/MAX('Rating DL Task'!$B16:$DS16))*10</f>
        <v>0</v>
      </c>
      <c r="M16" s="17">
        <f>('Rating DL Task'!L16/MAX('Rating DL Task'!$B16:$DS16))*10</f>
        <v>0</v>
      </c>
      <c r="N16" s="17">
        <f>('Rating DL Task'!M16/MAX('Rating DL Task'!$B16:$DS16))*10</f>
        <v>0</v>
      </c>
      <c r="O16" s="17">
        <f>('Rating DL Task'!N16/MAX('Rating DL Task'!$B16:$DS16))*10</f>
        <v>0</v>
      </c>
      <c r="P16" s="17">
        <f>('Rating DL Task'!O16/MAX('Rating DL Task'!$B16:$DS16))*10</f>
        <v>0</v>
      </c>
      <c r="Q16" s="17">
        <f>('Rating DL Task'!P16/MAX('Rating DL Task'!$B16:$DS16))*10</f>
        <v>0</v>
      </c>
      <c r="R16" s="17">
        <f>('Rating DL Task'!Q16/MAX('Rating DL Task'!$B16:$DS16))*10</f>
        <v>0</v>
      </c>
      <c r="S16" s="17">
        <f>('Rating DL Task'!R16/MAX('Rating DL Task'!$B16:$DS16))*10</f>
        <v>0</v>
      </c>
      <c r="T16" s="17">
        <f>('Rating DL Task'!S16/MAX('Rating DL Task'!$B16:$DS16))*10</f>
        <v>0</v>
      </c>
      <c r="U16" s="17">
        <f>('Rating DL Task'!T16/MAX('Rating DL Task'!$B16:$DS16))*10</f>
        <v>0</v>
      </c>
      <c r="V16" s="17">
        <f>('Rating DL Task'!U16/MAX('Rating DL Task'!$B16:$DS16))*10</f>
        <v>0</v>
      </c>
      <c r="W16" s="17">
        <f>('Rating DL Task'!V16/MAX('Rating DL Task'!$B16:$DS16))*10</f>
        <v>0</v>
      </c>
      <c r="X16" s="17">
        <f>('Rating DL Task'!W16/MAX('Rating DL Task'!$B16:$DS16))*10</f>
        <v>0</v>
      </c>
      <c r="Y16" s="17">
        <f>('Rating DL Task'!X16/MAX('Rating DL Task'!$B16:$DS16))*10</f>
        <v>0</v>
      </c>
      <c r="Z16" s="17">
        <f>('Rating DL Task'!Y16/MAX('Rating DL Task'!$B16:$DS16))*10</f>
        <v>0</v>
      </c>
      <c r="AA16" s="17">
        <f>('Rating DL Task'!Z16/MAX('Rating DL Task'!$B16:$DS16))*10</f>
        <v>0</v>
      </c>
      <c r="AB16" s="17">
        <f>('Rating DL Task'!AA16/MAX('Rating DL Task'!$B16:$DS16))*10</f>
        <v>0</v>
      </c>
      <c r="AC16" s="17">
        <f>('Rating DL Task'!AB16/MAX('Rating DL Task'!$B16:$DS16))*10</f>
        <v>0</v>
      </c>
      <c r="AD16" s="17">
        <f>('Rating DL Task'!AC16/MAX('Rating DL Task'!$B16:$DS16))*10</f>
        <v>0</v>
      </c>
      <c r="AE16" s="17">
        <f>('Rating DL Task'!AD16/MAX('Rating DL Task'!$B16:$DS16))*10</f>
        <v>10</v>
      </c>
      <c r="AF16" s="17">
        <f>('Rating DL Task'!AE16/MAX('Rating DL Task'!$B16:$DS16))*10</f>
        <v>0</v>
      </c>
      <c r="AG16" s="17">
        <f>('Rating DL Task'!AF16/MAX('Rating DL Task'!$B16:$DS16))*10</f>
        <v>0</v>
      </c>
      <c r="AH16" s="17">
        <f>('Rating DL Task'!AG16/MAX('Rating DL Task'!$B16:$DS16))*10</f>
        <v>0</v>
      </c>
      <c r="AI16" s="17">
        <f>('Rating DL Task'!AH16/MAX('Rating DL Task'!$B16:$DS16))*10</f>
        <v>0</v>
      </c>
      <c r="AJ16" s="17">
        <f>('Rating DL Task'!AI16/MAX('Rating DL Task'!$B16:$DS16))*10</f>
        <v>0</v>
      </c>
      <c r="AK16" s="17">
        <f>('Rating DL Task'!AJ16/MAX('Rating DL Task'!$B16:$DS16))*10</f>
        <v>10</v>
      </c>
      <c r="AL16" s="17">
        <f>('Rating DL Task'!AK16/MAX('Rating DL Task'!$B16:$DS16))*10</f>
        <v>0</v>
      </c>
      <c r="AM16" s="17">
        <f>('Rating DL Task'!AL16/MAX('Rating DL Task'!$B16:$DS16))*10</f>
        <v>0</v>
      </c>
      <c r="AN16" s="17">
        <f>('Rating DL Task'!AM16/MAX('Rating DL Task'!$B16:$DS16))*10</f>
        <v>0</v>
      </c>
      <c r="AO16" s="17">
        <f>('Rating DL Task'!AN16/MAX('Rating DL Task'!$B16:$DS16))*10</f>
        <v>0</v>
      </c>
      <c r="AP16" s="17">
        <f>('Rating DL Task'!AO16/MAX('Rating DL Task'!$B16:$DS16))*10</f>
        <v>0</v>
      </c>
      <c r="AQ16" s="17">
        <f>('Rating DL Task'!AP16/MAX('Rating DL Task'!$B16:$DS16))*10</f>
        <v>0</v>
      </c>
      <c r="AR16" s="17">
        <f>('Rating DL Task'!AQ16/MAX('Rating DL Task'!$B16:$DS16))*10</f>
        <v>0</v>
      </c>
      <c r="AS16" s="17">
        <f>('Rating DL Task'!AR16/MAX('Rating DL Task'!$B16:$DS16))*10</f>
        <v>0</v>
      </c>
      <c r="AT16" s="17">
        <f>('Rating DL Task'!AS16/MAX('Rating DL Task'!$B16:$DS16))*10</f>
        <v>0</v>
      </c>
      <c r="AU16" s="17">
        <f>('Rating DL Task'!AT16/MAX('Rating DL Task'!$B16:$DS16))*10</f>
        <v>0</v>
      </c>
      <c r="AV16" s="17">
        <f>('Rating DL Task'!AU16/MAX('Rating DL Task'!$B16:$DS16))*10</f>
        <v>0</v>
      </c>
      <c r="AW16" s="17">
        <f>('Rating DL Task'!AV16/MAX('Rating DL Task'!$B16:$DS16))*10</f>
        <v>0</v>
      </c>
      <c r="AX16" s="17">
        <f>('Rating DL Task'!AW16/MAX('Rating DL Task'!$B16:$DS16))*10</f>
        <v>0</v>
      </c>
      <c r="AY16" s="17">
        <f>('Rating DL Task'!AX16/MAX('Rating DL Task'!$B16:$DS16))*10</f>
        <v>0</v>
      </c>
      <c r="AZ16" s="17">
        <f>('Rating DL Task'!AY16/MAX('Rating DL Task'!$B16:$DS16))*10</f>
        <v>0</v>
      </c>
      <c r="BA16" s="17">
        <f>('Rating DL Task'!AZ16/MAX('Rating DL Task'!$B16:$DS16))*10</f>
        <v>0</v>
      </c>
      <c r="BB16" s="17">
        <f>('Rating DL Task'!BA16/MAX('Rating DL Task'!$B16:$DS16))*10</f>
        <v>0</v>
      </c>
      <c r="BC16" s="17">
        <f>('Rating DL Task'!BB16/MAX('Rating DL Task'!$B16:$DS16))*10</f>
        <v>0</v>
      </c>
      <c r="BD16" s="17">
        <f>('Rating DL Task'!BC16/MAX('Rating DL Task'!$B16:$DS16))*10</f>
        <v>0</v>
      </c>
      <c r="BE16" s="17">
        <f>('Rating DL Task'!BD16/MAX('Rating DL Task'!$B16:$DS16))*10</f>
        <v>0</v>
      </c>
      <c r="BF16" s="17">
        <f>('Rating DL Task'!BE16/MAX('Rating DL Task'!$B16:$DS16))*10</f>
        <v>0</v>
      </c>
      <c r="BG16" s="17">
        <f>('Rating DL Task'!BF16/MAX('Rating DL Task'!$B16:$DS16))*10</f>
        <v>0</v>
      </c>
      <c r="BH16" s="17">
        <f>('Rating DL Task'!BG16/MAX('Rating DL Task'!$B16:$DS16))*10</f>
        <v>0</v>
      </c>
      <c r="BI16" s="17">
        <f>('Rating DL Task'!BH16/MAX('Rating DL Task'!$B16:$DS16))*10</f>
        <v>0</v>
      </c>
      <c r="BJ16" s="17">
        <f>('Rating DL Task'!BI16/MAX('Rating DL Task'!$B16:$DS16))*10</f>
        <v>0</v>
      </c>
      <c r="BK16" s="17">
        <f>('Rating DL Task'!BJ16/MAX('Rating DL Task'!$B16:$DS16))*10</f>
        <v>0</v>
      </c>
      <c r="BL16" s="17">
        <f>('Rating DL Task'!BK16/MAX('Rating DL Task'!$B16:$DS16))*10</f>
        <v>0</v>
      </c>
      <c r="BM16" s="17">
        <f>('Rating DL Task'!BL16/MAX('Rating DL Task'!$B16:$DS16))*10</f>
        <v>0</v>
      </c>
      <c r="BN16" s="17">
        <f>('Rating DL Task'!BM16/MAX('Rating DL Task'!$B16:$DS16))*10</f>
        <v>0</v>
      </c>
      <c r="BO16" s="17">
        <f>('Rating DL Task'!BN16/MAX('Rating DL Task'!$B16:$DS16))*10</f>
        <v>0</v>
      </c>
      <c r="BP16" s="17">
        <f>('Rating DL Task'!BO16/MAX('Rating DL Task'!$B16:$DS16))*10</f>
        <v>0</v>
      </c>
      <c r="BQ16" s="17">
        <f>('Rating DL Task'!BP16/MAX('Rating DL Task'!$B16:$DS16))*10</f>
        <v>0</v>
      </c>
      <c r="BR16" s="17">
        <f>('Rating DL Task'!BQ16/MAX('Rating DL Task'!$B16:$DS16))*10</f>
        <v>0</v>
      </c>
      <c r="BS16" s="17">
        <f>('Rating DL Task'!BR16/MAX('Rating DL Task'!$B16:$DS16))*10</f>
        <v>10</v>
      </c>
      <c r="BT16" s="17">
        <f>('Rating DL Task'!BS16/MAX('Rating DL Task'!$B16:$DS16))*10</f>
        <v>0</v>
      </c>
      <c r="BU16" s="17">
        <f>('Rating DL Task'!BT16/MAX('Rating DL Task'!$B16:$DS16))*10</f>
        <v>0</v>
      </c>
      <c r="BV16" s="17">
        <f>('Rating DL Task'!BU16/MAX('Rating DL Task'!$B16:$DS16))*10</f>
        <v>0</v>
      </c>
      <c r="BW16" s="17">
        <f>('Rating DL Task'!BV16/MAX('Rating DL Task'!$B16:$DS16))*10</f>
        <v>0</v>
      </c>
      <c r="BX16" s="17">
        <f>('Rating DL Task'!BW16/MAX('Rating DL Task'!$B16:$DS16))*10</f>
        <v>0</v>
      </c>
      <c r="BY16" s="17">
        <f>('Rating DL Task'!BX16/MAX('Rating DL Task'!$B16:$DS16))*10</f>
        <v>0</v>
      </c>
      <c r="BZ16" s="17">
        <f>('Rating DL Task'!BY16/MAX('Rating DL Task'!$B16:$DS16))*10</f>
        <v>0</v>
      </c>
      <c r="CA16" s="17">
        <f>('Rating DL Task'!BZ16/MAX('Rating DL Task'!$B16:$DS16))*10</f>
        <v>0</v>
      </c>
      <c r="CB16" s="17">
        <f>('Rating DL Task'!CA16/MAX('Rating DL Task'!$B16:$DS16))*10</f>
        <v>0</v>
      </c>
      <c r="CC16" s="17">
        <f>('Rating DL Task'!CB16/MAX('Rating DL Task'!$B16:$DS16))*10</f>
        <v>0</v>
      </c>
      <c r="CD16" s="17">
        <f>('Rating DL Task'!CC16/MAX('Rating DL Task'!$B16:$DS16))*10</f>
        <v>0</v>
      </c>
      <c r="CE16" s="17">
        <f>('Rating DL Task'!CD16/MAX('Rating DL Task'!$B16:$DS16))*10</f>
        <v>0</v>
      </c>
      <c r="CF16" s="17">
        <f>('Rating DL Task'!CE16/MAX('Rating DL Task'!$B16:$DS16))*10</f>
        <v>0</v>
      </c>
      <c r="CG16" s="17">
        <f>('Rating DL Task'!CF16/MAX('Rating DL Task'!$B16:$DS16))*10</f>
        <v>0</v>
      </c>
      <c r="CH16" s="17">
        <f>('Rating DL Task'!CG16/MAX('Rating DL Task'!$B16:$DS16))*10</f>
        <v>0</v>
      </c>
      <c r="CI16" s="17">
        <f>('Rating DL Task'!CH16/MAX('Rating DL Task'!$B16:$DS16))*10</f>
        <v>0</v>
      </c>
      <c r="CJ16" s="17">
        <f>('Rating DL Task'!CI16/MAX('Rating DL Task'!$B16:$DS16))*10</f>
        <v>0</v>
      </c>
      <c r="CK16" s="17">
        <f>('Rating DL Task'!CJ16/MAX('Rating DL Task'!$B16:$DS16))*10</f>
        <v>0</v>
      </c>
      <c r="CL16" s="17">
        <f>('Rating DL Task'!CK16/MAX('Rating DL Task'!$B16:$DS16))*10</f>
        <v>0</v>
      </c>
      <c r="CM16" s="17">
        <f>('Rating DL Task'!CL16/MAX('Rating DL Task'!$B16:$DS16))*10</f>
        <v>0</v>
      </c>
      <c r="CN16" s="17">
        <f>('Rating DL Task'!CM16/MAX('Rating DL Task'!$B16:$DS16))*10</f>
        <v>0</v>
      </c>
      <c r="CO16" s="17">
        <f>('Rating DL Task'!CN16/MAX('Rating DL Task'!$B16:$DS16))*10</f>
        <v>0</v>
      </c>
      <c r="CP16" s="17">
        <f>('Rating DL Task'!CO16/MAX('Rating DL Task'!$B16:$DS16))*10</f>
        <v>0</v>
      </c>
      <c r="CQ16" s="17">
        <f>('Rating DL Task'!CP16/MAX('Rating DL Task'!$B16:$DS16))*10</f>
        <v>0</v>
      </c>
      <c r="CR16" s="17">
        <f>('Rating DL Task'!CQ16/MAX('Rating DL Task'!$B16:$DS16))*10</f>
        <v>0</v>
      </c>
      <c r="CS16" s="17">
        <f>('Rating DL Task'!CR16/MAX('Rating DL Task'!$B16:$DS16))*10</f>
        <v>0</v>
      </c>
      <c r="CT16" s="17">
        <f>('Rating DL Task'!CS16/MAX('Rating DL Task'!$B16:$DS16))*10</f>
        <v>0</v>
      </c>
      <c r="CU16" s="17">
        <f>('Rating DL Task'!CT16/MAX('Rating DL Task'!$B16:$DS16))*10</f>
        <v>0</v>
      </c>
      <c r="CV16" s="17">
        <f>('Rating DL Task'!CU16/MAX('Rating DL Task'!$B16:$DS16))*10</f>
        <v>0</v>
      </c>
      <c r="CW16" s="17">
        <f>('Rating DL Task'!CV16/MAX('Rating DL Task'!$B16:$DS16))*10</f>
        <v>0</v>
      </c>
      <c r="CX16" s="17">
        <f>('Rating DL Task'!CW16/MAX('Rating DL Task'!$B16:$DS16))*10</f>
        <v>0</v>
      </c>
      <c r="CY16" s="17">
        <f>('Rating DL Task'!CX16/MAX('Rating DL Task'!$B16:$DS16))*10</f>
        <v>0</v>
      </c>
      <c r="CZ16" s="17">
        <f>('Rating DL Task'!CY16/MAX('Rating DL Task'!$B16:$DS16))*10</f>
        <v>0</v>
      </c>
      <c r="DA16" s="17">
        <f>('Rating DL Task'!CZ16/MAX('Rating DL Task'!$B16:$DS16))*10</f>
        <v>0</v>
      </c>
      <c r="DB16" s="17">
        <f>('Rating DL Task'!DA16/MAX('Rating DL Task'!$B16:$DS16))*10</f>
        <v>0</v>
      </c>
      <c r="DC16" s="17">
        <f>('Rating DL Task'!DB16/MAX('Rating DL Task'!$B16:$DS16))*10</f>
        <v>0</v>
      </c>
      <c r="DD16" s="17">
        <f>('Rating DL Task'!DC16/MAX('Rating DL Task'!$B16:$DS16))*10</f>
        <v>0</v>
      </c>
      <c r="DE16" s="17">
        <f>('Rating DL Task'!DD16/MAX('Rating DL Task'!$B16:$DS16))*10</f>
        <v>10</v>
      </c>
      <c r="DF16" s="17">
        <f>('Rating DL Task'!DE16/MAX('Rating DL Task'!$B16:$DS16))*10</f>
        <v>0</v>
      </c>
      <c r="DG16" s="17">
        <f>('Rating DL Task'!DF16/MAX('Rating DL Task'!$B16:$DS16))*10</f>
        <v>0</v>
      </c>
      <c r="DH16" s="17">
        <f>('Rating DL Task'!DG16/MAX('Rating DL Task'!$B16:$DS16))*10</f>
        <v>0</v>
      </c>
      <c r="DI16" s="17">
        <f>('Rating DL Task'!DH16/MAX('Rating DL Task'!$B16:$DS16))*10</f>
        <v>0</v>
      </c>
      <c r="DJ16" s="17">
        <f>('Rating DL Task'!DI16/MAX('Rating DL Task'!$B16:$DS16))*10</f>
        <v>0</v>
      </c>
      <c r="DK16" s="17">
        <f>('Rating DL Task'!DJ16/MAX('Rating DL Task'!$B16:$DS16))*10</f>
        <v>0</v>
      </c>
      <c r="DL16" s="17">
        <f>('Rating DL Task'!DK16/MAX('Rating DL Task'!$B16:$DS16))*10</f>
        <v>0</v>
      </c>
      <c r="DM16" s="17">
        <f>('Rating DL Task'!DL16/MAX('Rating DL Task'!$B16:$DS16))*10</f>
        <v>0</v>
      </c>
      <c r="DN16" s="17">
        <f>('Rating DL Task'!DM16/MAX('Rating DL Task'!$B16:$DS16))*10</f>
        <v>0</v>
      </c>
      <c r="DO16" s="17">
        <f>('Rating DL Task'!DN16/MAX('Rating DL Task'!$B16:$DS16))*10</f>
        <v>0</v>
      </c>
      <c r="DP16" s="17">
        <f>('Rating DL Task'!DO16/MAX('Rating DL Task'!$B16:$DS16))*10</f>
        <v>0</v>
      </c>
      <c r="DQ16" s="17">
        <f>('Rating DL Task'!DP16/MAX('Rating DL Task'!$B16:$DS16))*10</f>
        <v>0</v>
      </c>
      <c r="DR16" s="17">
        <f>('Rating DL Task'!DQ16/MAX('Rating DL Task'!$B16:$DS16))*10</f>
        <v>0</v>
      </c>
      <c r="DS16" s="17">
        <f>('Rating DL Task'!DR16/MAX('Rating DL Task'!$B16:$DS16))*10</f>
        <v>0</v>
      </c>
      <c r="DT16" s="17">
        <f>('Rating DL Task'!DS16/MAX('Rating DL Task'!$B16:$DS16))*10</f>
        <v>0</v>
      </c>
      <c r="DU16" s="16">
        <v>5</v>
      </c>
    </row>
    <row r="17" spans="1:125" x14ac:dyDescent="0.55000000000000004">
      <c r="A17" s="14" t="s">
        <v>63</v>
      </c>
      <c r="B17" s="19">
        <v>0</v>
      </c>
      <c r="C17" s="17">
        <f>('Rating DL Task'!B17/MAX('Rating DL Task'!$B17:$DS17))*10</f>
        <v>0</v>
      </c>
      <c r="D17" s="17">
        <f>('Rating DL Task'!C17/MAX('Rating DL Task'!$B17:$DS17))*10</f>
        <v>0</v>
      </c>
      <c r="E17" s="17">
        <f>('Rating DL Task'!D17/MAX('Rating DL Task'!$B17:$DS17))*10</f>
        <v>0</v>
      </c>
      <c r="F17" s="17">
        <f>('Rating DL Task'!E17/MAX('Rating DL Task'!$B17:$DS17))*10</f>
        <v>0</v>
      </c>
      <c r="G17" s="17">
        <f>('Rating DL Task'!F17/MAX('Rating DL Task'!$B17:$DS17))*10</f>
        <v>0</v>
      </c>
      <c r="H17" s="17">
        <f>('Rating DL Task'!G17/MAX('Rating DL Task'!$B17:$DS17))*10</f>
        <v>0</v>
      </c>
      <c r="I17" s="17">
        <f>('Rating DL Task'!H17/MAX('Rating DL Task'!$B17:$DS17))*10</f>
        <v>0</v>
      </c>
      <c r="J17" s="17">
        <f>('Rating DL Task'!I17/MAX('Rating DL Task'!$B17:$DS17))*10</f>
        <v>0</v>
      </c>
      <c r="K17" s="17">
        <f>('Rating DL Task'!J17/MAX('Rating DL Task'!$B17:$DS17))*10</f>
        <v>0</v>
      </c>
      <c r="L17" s="17">
        <f>('Rating DL Task'!K17/MAX('Rating DL Task'!$B17:$DS17))*10</f>
        <v>0</v>
      </c>
      <c r="M17" s="17">
        <f>('Rating DL Task'!L17/MAX('Rating DL Task'!$B17:$DS17))*10</f>
        <v>10</v>
      </c>
      <c r="N17" s="17">
        <f>('Rating DL Task'!M17/MAX('Rating DL Task'!$B17:$DS17))*10</f>
        <v>0</v>
      </c>
      <c r="O17" s="17">
        <f>('Rating DL Task'!N17/MAX('Rating DL Task'!$B17:$DS17))*10</f>
        <v>0</v>
      </c>
      <c r="P17" s="17">
        <f>('Rating DL Task'!O17/MAX('Rating DL Task'!$B17:$DS17))*10</f>
        <v>0</v>
      </c>
      <c r="Q17" s="17">
        <f>('Rating DL Task'!P17/MAX('Rating DL Task'!$B17:$DS17))*10</f>
        <v>0</v>
      </c>
      <c r="R17" s="17">
        <f>('Rating DL Task'!Q17/MAX('Rating DL Task'!$B17:$DS17))*10</f>
        <v>0</v>
      </c>
      <c r="S17" s="17">
        <f>('Rating DL Task'!R17/MAX('Rating DL Task'!$B17:$DS17))*10</f>
        <v>0</v>
      </c>
      <c r="T17" s="17">
        <f>('Rating DL Task'!S17/MAX('Rating DL Task'!$B17:$DS17))*10</f>
        <v>0</v>
      </c>
      <c r="U17" s="17">
        <f>('Rating DL Task'!T17/MAX('Rating DL Task'!$B17:$DS17))*10</f>
        <v>10</v>
      </c>
      <c r="V17" s="17">
        <f>('Rating DL Task'!U17/MAX('Rating DL Task'!$B17:$DS17))*10</f>
        <v>0</v>
      </c>
      <c r="W17" s="17">
        <f>('Rating DL Task'!V17/MAX('Rating DL Task'!$B17:$DS17))*10</f>
        <v>0</v>
      </c>
      <c r="X17" s="17">
        <f>('Rating DL Task'!W17/MAX('Rating DL Task'!$B17:$DS17))*10</f>
        <v>0</v>
      </c>
      <c r="Y17" s="17">
        <f>('Rating DL Task'!X17/MAX('Rating DL Task'!$B17:$DS17))*10</f>
        <v>0</v>
      </c>
      <c r="Z17" s="17">
        <f>('Rating DL Task'!Y17/MAX('Rating DL Task'!$B17:$DS17))*10</f>
        <v>0</v>
      </c>
      <c r="AA17" s="17">
        <f>('Rating DL Task'!Z17/MAX('Rating DL Task'!$B17:$DS17))*10</f>
        <v>0</v>
      </c>
      <c r="AB17" s="17">
        <f>('Rating DL Task'!AA17/MAX('Rating DL Task'!$B17:$DS17))*10</f>
        <v>0</v>
      </c>
      <c r="AC17" s="17">
        <f>('Rating DL Task'!AB17/MAX('Rating DL Task'!$B17:$DS17))*10</f>
        <v>0</v>
      </c>
      <c r="AD17" s="17">
        <f>('Rating DL Task'!AC17/MAX('Rating DL Task'!$B17:$DS17))*10</f>
        <v>0</v>
      </c>
      <c r="AE17" s="17">
        <f>('Rating DL Task'!AD17/MAX('Rating DL Task'!$B17:$DS17))*10</f>
        <v>0</v>
      </c>
      <c r="AF17" s="17">
        <f>('Rating DL Task'!AE17/MAX('Rating DL Task'!$B17:$DS17))*10</f>
        <v>0</v>
      </c>
      <c r="AG17" s="17">
        <f>('Rating DL Task'!AF17/MAX('Rating DL Task'!$B17:$DS17))*10</f>
        <v>0</v>
      </c>
      <c r="AH17" s="17">
        <f>('Rating DL Task'!AG17/MAX('Rating DL Task'!$B17:$DS17))*10</f>
        <v>0</v>
      </c>
      <c r="AI17" s="17">
        <f>('Rating DL Task'!AH17/MAX('Rating DL Task'!$B17:$DS17))*10</f>
        <v>0</v>
      </c>
      <c r="AJ17" s="17">
        <f>('Rating DL Task'!AI17/MAX('Rating DL Task'!$B17:$DS17))*10</f>
        <v>0</v>
      </c>
      <c r="AK17" s="17">
        <f>('Rating DL Task'!AJ17/MAX('Rating DL Task'!$B17:$DS17))*10</f>
        <v>0</v>
      </c>
      <c r="AL17" s="17">
        <f>('Rating DL Task'!AK17/MAX('Rating DL Task'!$B17:$DS17))*10</f>
        <v>0</v>
      </c>
      <c r="AM17" s="17">
        <f>('Rating DL Task'!AL17/MAX('Rating DL Task'!$B17:$DS17))*10</f>
        <v>0</v>
      </c>
      <c r="AN17" s="17">
        <f>('Rating DL Task'!AM17/MAX('Rating DL Task'!$B17:$DS17))*10</f>
        <v>0</v>
      </c>
      <c r="AO17" s="17">
        <f>('Rating DL Task'!AN17/MAX('Rating DL Task'!$B17:$DS17))*10</f>
        <v>0</v>
      </c>
      <c r="AP17" s="17">
        <f>('Rating DL Task'!AO17/MAX('Rating DL Task'!$B17:$DS17))*10</f>
        <v>0</v>
      </c>
      <c r="AQ17" s="17">
        <f>('Rating DL Task'!AP17/MAX('Rating DL Task'!$B17:$DS17))*10</f>
        <v>0</v>
      </c>
      <c r="AR17" s="17">
        <f>('Rating DL Task'!AQ17/MAX('Rating DL Task'!$B17:$DS17))*10</f>
        <v>0</v>
      </c>
      <c r="AS17" s="17">
        <f>('Rating DL Task'!AR17/MAX('Rating DL Task'!$B17:$DS17))*10</f>
        <v>0</v>
      </c>
      <c r="AT17" s="17">
        <f>('Rating DL Task'!AS17/MAX('Rating DL Task'!$B17:$DS17))*10</f>
        <v>0</v>
      </c>
      <c r="AU17" s="17">
        <f>('Rating DL Task'!AT17/MAX('Rating DL Task'!$B17:$DS17))*10</f>
        <v>0</v>
      </c>
      <c r="AV17" s="17">
        <f>('Rating DL Task'!AU17/MAX('Rating DL Task'!$B17:$DS17))*10</f>
        <v>0</v>
      </c>
      <c r="AW17" s="17">
        <f>('Rating DL Task'!AV17/MAX('Rating DL Task'!$B17:$DS17))*10</f>
        <v>0</v>
      </c>
      <c r="AX17" s="17">
        <f>('Rating DL Task'!AW17/MAX('Rating DL Task'!$B17:$DS17))*10</f>
        <v>0</v>
      </c>
      <c r="AY17" s="17">
        <f>('Rating DL Task'!AX17/MAX('Rating DL Task'!$B17:$DS17))*10</f>
        <v>10</v>
      </c>
      <c r="AZ17" s="17">
        <f>('Rating DL Task'!AY17/MAX('Rating DL Task'!$B17:$DS17))*10</f>
        <v>10</v>
      </c>
      <c r="BA17" s="17">
        <f>('Rating DL Task'!AZ17/MAX('Rating DL Task'!$B17:$DS17))*10</f>
        <v>0</v>
      </c>
      <c r="BB17" s="17">
        <f>('Rating DL Task'!BA17/MAX('Rating DL Task'!$B17:$DS17))*10</f>
        <v>0</v>
      </c>
      <c r="BC17" s="17">
        <f>('Rating DL Task'!BB17/MAX('Rating DL Task'!$B17:$DS17))*10</f>
        <v>0</v>
      </c>
      <c r="BD17" s="17">
        <f>('Rating DL Task'!BC17/MAX('Rating DL Task'!$B17:$DS17))*10</f>
        <v>0</v>
      </c>
      <c r="BE17" s="17">
        <f>('Rating DL Task'!BD17/MAX('Rating DL Task'!$B17:$DS17))*10</f>
        <v>0</v>
      </c>
      <c r="BF17" s="17">
        <f>('Rating DL Task'!BE17/MAX('Rating DL Task'!$B17:$DS17))*10</f>
        <v>0</v>
      </c>
      <c r="BG17" s="17">
        <f>('Rating DL Task'!BF17/MAX('Rating DL Task'!$B17:$DS17))*10</f>
        <v>0</v>
      </c>
      <c r="BH17" s="17">
        <f>('Rating DL Task'!BG17/MAX('Rating DL Task'!$B17:$DS17))*10</f>
        <v>0</v>
      </c>
      <c r="BI17" s="17">
        <f>('Rating DL Task'!BH17/MAX('Rating DL Task'!$B17:$DS17))*10</f>
        <v>0</v>
      </c>
      <c r="BJ17" s="17">
        <f>('Rating DL Task'!BI17/MAX('Rating DL Task'!$B17:$DS17))*10</f>
        <v>0</v>
      </c>
      <c r="BK17" s="17">
        <f>('Rating DL Task'!BJ17/MAX('Rating DL Task'!$B17:$DS17))*10</f>
        <v>0</v>
      </c>
      <c r="BL17" s="17">
        <f>('Rating DL Task'!BK17/MAX('Rating DL Task'!$B17:$DS17))*10</f>
        <v>0</v>
      </c>
      <c r="BM17" s="17">
        <f>('Rating DL Task'!BL17/MAX('Rating DL Task'!$B17:$DS17))*10</f>
        <v>0</v>
      </c>
      <c r="BN17" s="17">
        <f>('Rating DL Task'!BM17/MAX('Rating DL Task'!$B17:$DS17))*10</f>
        <v>0</v>
      </c>
      <c r="BO17" s="17">
        <f>('Rating DL Task'!BN17/MAX('Rating DL Task'!$B17:$DS17))*10</f>
        <v>0</v>
      </c>
      <c r="BP17" s="17">
        <f>('Rating DL Task'!BO17/MAX('Rating DL Task'!$B17:$DS17))*10</f>
        <v>0</v>
      </c>
      <c r="BQ17" s="17">
        <f>('Rating DL Task'!BP17/MAX('Rating DL Task'!$B17:$DS17))*10</f>
        <v>0</v>
      </c>
      <c r="BR17" s="17">
        <f>('Rating DL Task'!BQ17/MAX('Rating DL Task'!$B17:$DS17))*10</f>
        <v>0</v>
      </c>
      <c r="BS17" s="17">
        <f>('Rating DL Task'!BR17/MAX('Rating DL Task'!$B17:$DS17))*10</f>
        <v>0</v>
      </c>
      <c r="BT17" s="17">
        <f>('Rating DL Task'!BS17/MAX('Rating DL Task'!$B17:$DS17))*10</f>
        <v>0</v>
      </c>
      <c r="BU17" s="17">
        <f>('Rating DL Task'!BT17/MAX('Rating DL Task'!$B17:$DS17))*10</f>
        <v>0</v>
      </c>
      <c r="BV17" s="17">
        <f>('Rating DL Task'!BU17/MAX('Rating DL Task'!$B17:$DS17))*10</f>
        <v>0</v>
      </c>
      <c r="BW17" s="17">
        <f>('Rating DL Task'!BV17/MAX('Rating DL Task'!$B17:$DS17))*10</f>
        <v>0</v>
      </c>
      <c r="BX17" s="17">
        <f>('Rating DL Task'!BW17/MAX('Rating DL Task'!$B17:$DS17))*10</f>
        <v>0</v>
      </c>
      <c r="BY17" s="17">
        <f>('Rating DL Task'!BX17/MAX('Rating DL Task'!$B17:$DS17))*10</f>
        <v>0</v>
      </c>
      <c r="BZ17" s="17">
        <f>('Rating DL Task'!BY17/MAX('Rating DL Task'!$B17:$DS17))*10</f>
        <v>0</v>
      </c>
      <c r="CA17" s="17">
        <f>('Rating DL Task'!BZ17/MAX('Rating DL Task'!$B17:$DS17))*10</f>
        <v>0</v>
      </c>
      <c r="CB17" s="17">
        <f>('Rating DL Task'!CA17/MAX('Rating DL Task'!$B17:$DS17))*10</f>
        <v>0</v>
      </c>
      <c r="CC17" s="17">
        <f>('Rating DL Task'!CB17/MAX('Rating DL Task'!$B17:$DS17))*10</f>
        <v>0</v>
      </c>
      <c r="CD17" s="17">
        <f>('Rating DL Task'!CC17/MAX('Rating DL Task'!$B17:$DS17))*10</f>
        <v>0</v>
      </c>
      <c r="CE17" s="17">
        <f>('Rating DL Task'!CD17/MAX('Rating DL Task'!$B17:$DS17))*10</f>
        <v>0</v>
      </c>
      <c r="CF17" s="17">
        <f>('Rating DL Task'!CE17/MAX('Rating DL Task'!$B17:$DS17))*10</f>
        <v>0</v>
      </c>
      <c r="CG17" s="17">
        <f>('Rating DL Task'!CF17/MAX('Rating DL Task'!$B17:$DS17))*10</f>
        <v>0</v>
      </c>
      <c r="CH17" s="17">
        <f>('Rating DL Task'!CG17/MAX('Rating DL Task'!$B17:$DS17))*10</f>
        <v>0</v>
      </c>
      <c r="CI17" s="17">
        <f>('Rating DL Task'!CH17/MAX('Rating DL Task'!$B17:$DS17))*10</f>
        <v>0</v>
      </c>
      <c r="CJ17" s="17">
        <f>('Rating DL Task'!CI17/MAX('Rating DL Task'!$B17:$DS17))*10</f>
        <v>0</v>
      </c>
      <c r="CK17" s="17">
        <f>('Rating DL Task'!CJ17/MAX('Rating DL Task'!$B17:$DS17))*10</f>
        <v>0</v>
      </c>
      <c r="CL17" s="17">
        <f>('Rating DL Task'!CK17/MAX('Rating DL Task'!$B17:$DS17))*10</f>
        <v>0</v>
      </c>
      <c r="CM17" s="17">
        <f>('Rating DL Task'!CL17/MAX('Rating DL Task'!$B17:$DS17))*10</f>
        <v>0</v>
      </c>
      <c r="CN17" s="17">
        <f>('Rating DL Task'!CM17/MAX('Rating DL Task'!$B17:$DS17))*10</f>
        <v>0</v>
      </c>
      <c r="CO17" s="17">
        <f>('Rating DL Task'!CN17/MAX('Rating DL Task'!$B17:$DS17))*10</f>
        <v>0</v>
      </c>
      <c r="CP17" s="17">
        <f>('Rating DL Task'!CO17/MAX('Rating DL Task'!$B17:$DS17))*10</f>
        <v>0</v>
      </c>
      <c r="CQ17" s="17">
        <f>('Rating DL Task'!CP17/MAX('Rating DL Task'!$B17:$DS17))*10</f>
        <v>0</v>
      </c>
      <c r="CR17" s="17">
        <f>('Rating DL Task'!CQ17/MAX('Rating DL Task'!$B17:$DS17))*10</f>
        <v>0</v>
      </c>
      <c r="CS17" s="17">
        <f>('Rating DL Task'!CR17/MAX('Rating DL Task'!$B17:$DS17))*10</f>
        <v>0</v>
      </c>
      <c r="CT17" s="17">
        <f>('Rating DL Task'!CS17/MAX('Rating DL Task'!$B17:$DS17))*10</f>
        <v>0</v>
      </c>
      <c r="CU17" s="17">
        <f>('Rating DL Task'!CT17/MAX('Rating DL Task'!$B17:$DS17))*10</f>
        <v>0</v>
      </c>
      <c r="CV17" s="17">
        <f>('Rating DL Task'!CU17/MAX('Rating DL Task'!$B17:$DS17))*10</f>
        <v>0</v>
      </c>
      <c r="CW17" s="17">
        <f>('Rating DL Task'!CV17/MAX('Rating DL Task'!$B17:$DS17))*10</f>
        <v>0</v>
      </c>
      <c r="CX17" s="17">
        <f>('Rating DL Task'!CW17/MAX('Rating DL Task'!$B17:$DS17))*10</f>
        <v>0</v>
      </c>
      <c r="CY17" s="17">
        <f>('Rating DL Task'!CX17/MAX('Rating DL Task'!$B17:$DS17))*10</f>
        <v>0</v>
      </c>
      <c r="CZ17" s="17">
        <f>('Rating DL Task'!CY17/MAX('Rating DL Task'!$B17:$DS17))*10</f>
        <v>0</v>
      </c>
      <c r="DA17" s="17">
        <f>('Rating DL Task'!CZ17/MAX('Rating DL Task'!$B17:$DS17))*10</f>
        <v>0</v>
      </c>
      <c r="DB17" s="17">
        <f>('Rating DL Task'!DA17/MAX('Rating DL Task'!$B17:$DS17))*10</f>
        <v>0</v>
      </c>
      <c r="DC17" s="17">
        <f>('Rating DL Task'!DB17/MAX('Rating DL Task'!$B17:$DS17))*10</f>
        <v>0</v>
      </c>
      <c r="DD17" s="17">
        <f>('Rating DL Task'!DC17/MAX('Rating DL Task'!$B17:$DS17))*10</f>
        <v>0</v>
      </c>
      <c r="DE17" s="17">
        <f>('Rating DL Task'!DD17/MAX('Rating DL Task'!$B17:$DS17))*10</f>
        <v>0</v>
      </c>
      <c r="DF17" s="17">
        <f>('Rating DL Task'!DE17/MAX('Rating DL Task'!$B17:$DS17))*10</f>
        <v>0</v>
      </c>
      <c r="DG17" s="17">
        <f>('Rating DL Task'!DF17/MAX('Rating DL Task'!$B17:$DS17))*10</f>
        <v>0</v>
      </c>
      <c r="DH17" s="17">
        <f>('Rating DL Task'!DG17/MAX('Rating DL Task'!$B17:$DS17))*10</f>
        <v>0</v>
      </c>
      <c r="DI17" s="17">
        <f>('Rating DL Task'!DH17/MAX('Rating DL Task'!$B17:$DS17))*10</f>
        <v>0</v>
      </c>
      <c r="DJ17" s="17">
        <f>('Rating DL Task'!DI17/MAX('Rating DL Task'!$B17:$DS17))*10</f>
        <v>0</v>
      </c>
      <c r="DK17" s="17">
        <f>('Rating DL Task'!DJ17/MAX('Rating DL Task'!$B17:$DS17))*10</f>
        <v>0</v>
      </c>
      <c r="DL17" s="17">
        <f>('Rating DL Task'!DK17/MAX('Rating DL Task'!$B17:$DS17))*10</f>
        <v>0</v>
      </c>
      <c r="DM17" s="17">
        <f>('Rating DL Task'!DL17/MAX('Rating DL Task'!$B17:$DS17))*10</f>
        <v>0</v>
      </c>
      <c r="DN17" s="17">
        <f>('Rating DL Task'!DM17/MAX('Rating DL Task'!$B17:$DS17))*10</f>
        <v>0</v>
      </c>
      <c r="DO17" s="17">
        <f>('Rating DL Task'!DN17/MAX('Rating DL Task'!$B17:$DS17))*10</f>
        <v>0</v>
      </c>
      <c r="DP17" s="17">
        <f>('Rating DL Task'!DO17/MAX('Rating DL Task'!$B17:$DS17))*10</f>
        <v>0</v>
      </c>
      <c r="DQ17" s="17">
        <f>('Rating DL Task'!DP17/MAX('Rating DL Task'!$B17:$DS17))*10</f>
        <v>0</v>
      </c>
      <c r="DR17" s="17">
        <f>('Rating DL Task'!DQ17/MAX('Rating DL Task'!$B17:$DS17))*10</f>
        <v>0</v>
      </c>
      <c r="DS17" s="17">
        <f>('Rating DL Task'!DR17/MAX('Rating DL Task'!$B17:$DS17))*10</f>
        <v>0</v>
      </c>
      <c r="DT17" s="17">
        <f>('Rating DL Task'!DS17/MAX('Rating DL Task'!$B17:$DS17))*10</f>
        <v>0</v>
      </c>
      <c r="DU17" s="16">
        <v>4</v>
      </c>
    </row>
    <row r="18" spans="1:125" x14ac:dyDescent="0.55000000000000004">
      <c r="A18" s="14" t="s">
        <v>64</v>
      </c>
      <c r="B18" s="19">
        <v>0</v>
      </c>
      <c r="C18" s="17">
        <f>('Rating DL Task'!B18/MAX('Rating DL Task'!$B18:$DS18))*10</f>
        <v>0</v>
      </c>
      <c r="D18" s="17">
        <f>('Rating DL Task'!C18/MAX('Rating DL Task'!$B18:$DS18))*10</f>
        <v>0</v>
      </c>
      <c r="E18" s="17">
        <f>('Rating DL Task'!D18/MAX('Rating DL Task'!$B18:$DS18))*10</f>
        <v>0</v>
      </c>
      <c r="F18" s="17">
        <f>('Rating DL Task'!E18/MAX('Rating DL Task'!$B18:$DS18))*10</f>
        <v>0</v>
      </c>
      <c r="G18" s="17">
        <f>('Rating DL Task'!F18/MAX('Rating DL Task'!$B18:$DS18))*10</f>
        <v>0</v>
      </c>
      <c r="H18" s="17">
        <f>('Rating DL Task'!G18/MAX('Rating DL Task'!$B18:$DS18))*10</f>
        <v>0</v>
      </c>
      <c r="I18" s="17">
        <f>('Rating DL Task'!H18/MAX('Rating DL Task'!$B18:$DS18))*10</f>
        <v>0</v>
      </c>
      <c r="J18" s="17">
        <f>('Rating DL Task'!I18/MAX('Rating DL Task'!$B18:$DS18))*10</f>
        <v>0.30303030303030304</v>
      </c>
      <c r="K18" s="17">
        <f>('Rating DL Task'!J18/MAX('Rating DL Task'!$B18:$DS18))*10</f>
        <v>0</v>
      </c>
      <c r="L18" s="17">
        <f>('Rating DL Task'!K18/MAX('Rating DL Task'!$B18:$DS18))*10</f>
        <v>0</v>
      </c>
      <c r="M18" s="17">
        <f>('Rating DL Task'!L18/MAX('Rating DL Task'!$B18:$DS18))*10</f>
        <v>0</v>
      </c>
      <c r="N18" s="17">
        <f>('Rating DL Task'!M18/MAX('Rating DL Task'!$B18:$DS18))*10</f>
        <v>0.30303030303030304</v>
      </c>
      <c r="O18" s="17">
        <f>('Rating DL Task'!N18/MAX('Rating DL Task'!$B18:$DS18))*10</f>
        <v>0</v>
      </c>
      <c r="P18" s="17">
        <f>('Rating DL Task'!O18/MAX('Rating DL Task'!$B18:$DS18))*10</f>
        <v>0</v>
      </c>
      <c r="Q18" s="17">
        <f>('Rating DL Task'!P18/MAX('Rating DL Task'!$B18:$DS18))*10</f>
        <v>0</v>
      </c>
      <c r="R18" s="17">
        <f>('Rating DL Task'!Q18/MAX('Rating DL Task'!$B18:$DS18))*10</f>
        <v>10</v>
      </c>
      <c r="S18" s="17">
        <f>('Rating DL Task'!R18/MAX('Rating DL Task'!$B18:$DS18))*10</f>
        <v>0.30303030303030304</v>
      </c>
      <c r="T18" s="17">
        <f>('Rating DL Task'!S18/MAX('Rating DL Task'!$B18:$DS18))*10</f>
        <v>0</v>
      </c>
      <c r="U18" s="17">
        <f>('Rating DL Task'!T18/MAX('Rating DL Task'!$B18:$DS18))*10</f>
        <v>0</v>
      </c>
      <c r="V18" s="17">
        <f>('Rating DL Task'!U18/MAX('Rating DL Task'!$B18:$DS18))*10</f>
        <v>0.30303030303030304</v>
      </c>
      <c r="W18" s="17">
        <f>('Rating DL Task'!V18/MAX('Rating DL Task'!$B18:$DS18))*10</f>
        <v>0</v>
      </c>
      <c r="X18" s="17">
        <f>('Rating DL Task'!W18/MAX('Rating DL Task'!$B18:$DS18))*10</f>
        <v>0.30303030303030304</v>
      </c>
      <c r="Y18" s="17">
        <f>('Rating DL Task'!X18/MAX('Rating DL Task'!$B18:$DS18))*10</f>
        <v>0</v>
      </c>
      <c r="Z18" s="17">
        <f>('Rating DL Task'!Y18/MAX('Rating DL Task'!$B18:$DS18))*10</f>
        <v>0</v>
      </c>
      <c r="AA18" s="17">
        <f>('Rating DL Task'!Z18/MAX('Rating DL Task'!$B18:$DS18))*10</f>
        <v>0.30303030303030304</v>
      </c>
      <c r="AB18" s="17">
        <f>('Rating DL Task'!AA18/MAX('Rating DL Task'!$B18:$DS18))*10</f>
        <v>0</v>
      </c>
      <c r="AC18" s="17">
        <f>('Rating DL Task'!AB18/MAX('Rating DL Task'!$B18:$DS18))*10</f>
        <v>0</v>
      </c>
      <c r="AD18" s="17">
        <f>('Rating DL Task'!AC18/MAX('Rating DL Task'!$B18:$DS18))*10</f>
        <v>4.545454545454545</v>
      </c>
      <c r="AE18" s="17">
        <f>('Rating DL Task'!AD18/MAX('Rating DL Task'!$B18:$DS18))*10</f>
        <v>0</v>
      </c>
      <c r="AF18" s="17">
        <f>('Rating DL Task'!AE18/MAX('Rating DL Task'!$B18:$DS18))*10</f>
        <v>0</v>
      </c>
      <c r="AG18" s="17">
        <f>('Rating DL Task'!AF18/MAX('Rating DL Task'!$B18:$DS18))*10</f>
        <v>0</v>
      </c>
      <c r="AH18" s="17">
        <f>('Rating DL Task'!AG18/MAX('Rating DL Task'!$B18:$DS18))*10</f>
        <v>0.60606060606060608</v>
      </c>
      <c r="AI18" s="17">
        <f>('Rating DL Task'!AH18/MAX('Rating DL Task'!$B18:$DS18))*10</f>
        <v>0</v>
      </c>
      <c r="AJ18" s="17">
        <f>('Rating DL Task'!AI18/MAX('Rating DL Task'!$B18:$DS18))*10</f>
        <v>0.30303030303030304</v>
      </c>
      <c r="AK18" s="17">
        <f>('Rating DL Task'!AJ18/MAX('Rating DL Task'!$B18:$DS18))*10</f>
        <v>0</v>
      </c>
      <c r="AL18" s="17">
        <f>('Rating DL Task'!AK18/MAX('Rating DL Task'!$B18:$DS18))*10</f>
        <v>0.30303030303030304</v>
      </c>
      <c r="AM18" s="17">
        <f>('Rating DL Task'!AL18/MAX('Rating DL Task'!$B18:$DS18))*10</f>
        <v>0</v>
      </c>
      <c r="AN18" s="17">
        <f>('Rating DL Task'!AM18/MAX('Rating DL Task'!$B18:$DS18))*10</f>
        <v>0.30303030303030304</v>
      </c>
      <c r="AO18" s="17">
        <f>('Rating DL Task'!AN18/MAX('Rating DL Task'!$B18:$DS18))*10</f>
        <v>0</v>
      </c>
      <c r="AP18" s="17">
        <f>('Rating DL Task'!AO18/MAX('Rating DL Task'!$B18:$DS18))*10</f>
        <v>0.30303030303030304</v>
      </c>
      <c r="AQ18" s="17">
        <f>('Rating DL Task'!AP18/MAX('Rating DL Task'!$B18:$DS18))*10</f>
        <v>0.30303030303030304</v>
      </c>
      <c r="AR18" s="17">
        <f>('Rating DL Task'!AQ18/MAX('Rating DL Task'!$B18:$DS18))*10</f>
        <v>0</v>
      </c>
      <c r="AS18" s="17">
        <f>('Rating DL Task'!AR18/MAX('Rating DL Task'!$B18:$DS18))*10</f>
        <v>0</v>
      </c>
      <c r="AT18" s="17">
        <f>('Rating DL Task'!AS18/MAX('Rating DL Task'!$B18:$DS18))*10</f>
        <v>0.30303030303030304</v>
      </c>
      <c r="AU18" s="17">
        <f>('Rating DL Task'!AT18/MAX('Rating DL Task'!$B18:$DS18))*10</f>
        <v>0.30303030303030304</v>
      </c>
      <c r="AV18" s="17">
        <f>('Rating DL Task'!AU18/MAX('Rating DL Task'!$B18:$DS18))*10</f>
        <v>0</v>
      </c>
      <c r="AW18" s="17">
        <f>('Rating DL Task'!AV18/MAX('Rating DL Task'!$B18:$DS18))*10</f>
        <v>0</v>
      </c>
      <c r="AX18" s="17">
        <f>('Rating DL Task'!AW18/MAX('Rating DL Task'!$B18:$DS18))*10</f>
        <v>0</v>
      </c>
      <c r="AY18" s="17">
        <f>('Rating DL Task'!AX18/MAX('Rating DL Task'!$B18:$DS18))*10</f>
        <v>4.8484848484848486</v>
      </c>
      <c r="AZ18" s="17">
        <f>('Rating DL Task'!AY18/MAX('Rating DL Task'!$B18:$DS18))*10</f>
        <v>0.90909090909090917</v>
      </c>
      <c r="BA18" s="17">
        <f>('Rating DL Task'!AZ18/MAX('Rating DL Task'!$B18:$DS18))*10</f>
        <v>0</v>
      </c>
      <c r="BB18" s="17">
        <f>('Rating DL Task'!BA18/MAX('Rating DL Task'!$B18:$DS18))*10</f>
        <v>0</v>
      </c>
      <c r="BC18" s="17">
        <f>('Rating DL Task'!BB18/MAX('Rating DL Task'!$B18:$DS18))*10</f>
        <v>0</v>
      </c>
      <c r="BD18" s="17">
        <f>('Rating DL Task'!BC18/MAX('Rating DL Task'!$B18:$DS18))*10</f>
        <v>0.30303030303030304</v>
      </c>
      <c r="BE18" s="17">
        <f>('Rating DL Task'!BD18/MAX('Rating DL Task'!$B18:$DS18))*10</f>
        <v>2.1212121212121211</v>
      </c>
      <c r="BF18" s="17">
        <f>('Rating DL Task'!BE18/MAX('Rating DL Task'!$B18:$DS18))*10</f>
        <v>0</v>
      </c>
      <c r="BG18" s="17">
        <f>('Rating DL Task'!BF18/MAX('Rating DL Task'!$B18:$DS18))*10</f>
        <v>0.30303030303030304</v>
      </c>
      <c r="BH18" s="17">
        <f>('Rating DL Task'!BG18/MAX('Rating DL Task'!$B18:$DS18))*10</f>
        <v>0</v>
      </c>
      <c r="BI18" s="17">
        <f>('Rating DL Task'!BH18/MAX('Rating DL Task'!$B18:$DS18))*10</f>
        <v>0</v>
      </c>
      <c r="BJ18" s="17">
        <f>('Rating DL Task'!BI18/MAX('Rating DL Task'!$B18:$DS18))*10</f>
        <v>0.30303030303030304</v>
      </c>
      <c r="BK18" s="17">
        <f>('Rating DL Task'!BJ18/MAX('Rating DL Task'!$B18:$DS18))*10</f>
        <v>0.90909090909090917</v>
      </c>
      <c r="BL18" s="17">
        <f>('Rating DL Task'!BK18/MAX('Rating DL Task'!$B18:$DS18))*10</f>
        <v>0</v>
      </c>
      <c r="BM18" s="17">
        <f>('Rating DL Task'!BL18/MAX('Rating DL Task'!$B18:$DS18))*10</f>
        <v>0</v>
      </c>
      <c r="BN18" s="17">
        <f>('Rating DL Task'!BM18/MAX('Rating DL Task'!$B18:$DS18))*10</f>
        <v>0</v>
      </c>
      <c r="BO18" s="17">
        <f>('Rating DL Task'!BN18/MAX('Rating DL Task'!$B18:$DS18))*10</f>
        <v>0</v>
      </c>
      <c r="BP18" s="17">
        <f>('Rating DL Task'!BO18/MAX('Rating DL Task'!$B18:$DS18))*10</f>
        <v>0.30303030303030304</v>
      </c>
      <c r="BQ18" s="17">
        <f>('Rating DL Task'!BP18/MAX('Rating DL Task'!$B18:$DS18))*10</f>
        <v>0.30303030303030304</v>
      </c>
      <c r="BR18" s="17">
        <f>('Rating DL Task'!BQ18/MAX('Rating DL Task'!$B18:$DS18))*10</f>
        <v>0</v>
      </c>
      <c r="BS18" s="17">
        <f>('Rating DL Task'!BR18/MAX('Rating DL Task'!$B18:$DS18))*10</f>
        <v>0</v>
      </c>
      <c r="BT18" s="17">
        <f>('Rating DL Task'!BS18/MAX('Rating DL Task'!$B18:$DS18))*10</f>
        <v>0</v>
      </c>
      <c r="BU18" s="17">
        <f>('Rating DL Task'!BT18/MAX('Rating DL Task'!$B18:$DS18))*10</f>
        <v>0</v>
      </c>
      <c r="BV18" s="17">
        <f>('Rating DL Task'!BU18/MAX('Rating DL Task'!$B18:$DS18))*10</f>
        <v>0</v>
      </c>
      <c r="BW18" s="17">
        <f>('Rating DL Task'!BV18/MAX('Rating DL Task'!$B18:$DS18))*10</f>
        <v>0</v>
      </c>
      <c r="BX18" s="17">
        <f>('Rating DL Task'!BW18/MAX('Rating DL Task'!$B18:$DS18))*10</f>
        <v>0</v>
      </c>
      <c r="BY18" s="17">
        <f>('Rating DL Task'!BX18/MAX('Rating DL Task'!$B18:$DS18))*10</f>
        <v>0</v>
      </c>
      <c r="BZ18" s="17">
        <f>('Rating DL Task'!BY18/MAX('Rating DL Task'!$B18:$DS18))*10</f>
        <v>0</v>
      </c>
      <c r="CA18" s="17">
        <f>('Rating DL Task'!BZ18/MAX('Rating DL Task'!$B18:$DS18))*10</f>
        <v>0</v>
      </c>
      <c r="CB18" s="17">
        <f>('Rating DL Task'!CA18/MAX('Rating DL Task'!$B18:$DS18))*10</f>
        <v>0</v>
      </c>
      <c r="CC18" s="17">
        <f>('Rating DL Task'!CB18/MAX('Rating DL Task'!$B18:$DS18))*10</f>
        <v>0</v>
      </c>
      <c r="CD18" s="17">
        <f>('Rating DL Task'!CC18/MAX('Rating DL Task'!$B18:$DS18))*10</f>
        <v>0</v>
      </c>
      <c r="CE18" s="17">
        <f>('Rating DL Task'!CD18/MAX('Rating DL Task'!$B18:$DS18))*10</f>
        <v>0</v>
      </c>
      <c r="CF18" s="17">
        <f>('Rating DL Task'!CE18/MAX('Rating DL Task'!$B18:$DS18))*10</f>
        <v>0.30303030303030304</v>
      </c>
      <c r="CG18" s="17">
        <f>('Rating DL Task'!CF18/MAX('Rating DL Task'!$B18:$DS18))*10</f>
        <v>0</v>
      </c>
      <c r="CH18" s="17">
        <f>('Rating DL Task'!CG18/MAX('Rating DL Task'!$B18:$DS18))*10</f>
        <v>0</v>
      </c>
      <c r="CI18" s="17">
        <f>('Rating DL Task'!CH18/MAX('Rating DL Task'!$B18:$DS18))*10</f>
        <v>0</v>
      </c>
      <c r="CJ18" s="17">
        <f>('Rating DL Task'!CI18/MAX('Rating DL Task'!$B18:$DS18))*10</f>
        <v>0</v>
      </c>
      <c r="CK18" s="17">
        <f>('Rating DL Task'!CJ18/MAX('Rating DL Task'!$B18:$DS18))*10</f>
        <v>0.60606060606060608</v>
      </c>
      <c r="CL18" s="17">
        <f>('Rating DL Task'!CK18/MAX('Rating DL Task'!$B18:$DS18))*10</f>
        <v>0</v>
      </c>
      <c r="CM18" s="17">
        <f>('Rating DL Task'!CL18/MAX('Rating DL Task'!$B18:$DS18))*10</f>
        <v>0</v>
      </c>
      <c r="CN18" s="17">
        <f>('Rating DL Task'!CM18/MAX('Rating DL Task'!$B18:$DS18))*10</f>
        <v>0</v>
      </c>
      <c r="CO18" s="17">
        <f>('Rating DL Task'!CN18/MAX('Rating DL Task'!$B18:$DS18))*10</f>
        <v>0</v>
      </c>
      <c r="CP18" s="17">
        <f>('Rating DL Task'!CO18/MAX('Rating DL Task'!$B18:$DS18))*10</f>
        <v>0</v>
      </c>
      <c r="CQ18" s="17">
        <f>('Rating DL Task'!CP18/MAX('Rating DL Task'!$B18:$DS18))*10</f>
        <v>0</v>
      </c>
      <c r="CR18" s="17">
        <f>('Rating DL Task'!CQ18/MAX('Rating DL Task'!$B18:$DS18))*10</f>
        <v>0</v>
      </c>
      <c r="CS18" s="17">
        <f>('Rating DL Task'!CR18/MAX('Rating DL Task'!$B18:$DS18))*10</f>
        <v>0</v>
      </c>
      <c r="CT18" s="17">
        <f>('Rating DL Task'!CS18/MAX('Rating DL Task'!$B18:$DS18))*10</f>
        <v>0</v>
      </c>
      <c r="CU18" s="17">
        <f>('Rating DL Task'!CT18/MAX('Rating DL Task'!$B18:$DS18))*10</f>
        <v>0.30303030303030304</v>
      </c>
      <c r="CV18" s="17">
        <f>('Rating DL Task'!CU18/MAX('Rating DL Task'!$B18:$DS18))*10</f>
        <v>0.30303030303030304</v>
      </c>
      <c r="CW18" s="17">
        <f>('Rating DL Task'!CV18/MAX('Rating DL Task'!$B18:$DS18))*10</f>
        <v>0</v>
      </c>
      <c r="CX18" s="17">
        <f>('Rating DL Task'!CW18/MAX('Rating DL Task'!$B18:$DS18))*10</f>
        <v>0</v>
      </c>
      <c r="CY18" s="17">
        <f>('Rating DL Task'!CX18/MAX('Rating DL Task'!$B18:$DS18))*10</f>
        <v>0</v>
      </c>
      <c r="CZ18" s="17">
        <f>('Rating DL Task'!CY18/MAX('Rating DL Task'!$B18:$DS18))*10</f>
        <v>0</v>
      </c>
      <c r="DA18" s="17">
        <f>('Rating DL Task'!CZ18/MAX('Rating DL Task'!$B18:$DS18))*10</f>
        <v>0</v>
      </c>
      <c r="DB18" s="17">
        <f>('Rating DL Task'!DA18/MAX('Rating DL Task'!$B18:$DS18))*10</f>
        <v>0.30303030303030304</v>
      </c>
      <c r="DC18" s="17">
        <f>('Rating DL Task'!DB18/MAX('Rating DL Task'!$B18:$DS18))*10</f>
        <v>0</v>
      </c>
      <c r="DD18" s="17">
        <f>('Rating DL Task'!DC18/MAX('Rating DL Task'!$B18:$DS18))*10</f>
        <v>0</v>
      </c>
      <c r="DE18" s="17">
        <f>('Rating DL Task'!DD18/MAX('Rating DL Task'!$B18:$DS18))*10</f>
        <v>0</v>
      </c>
      <c r="DF18" s="17">
        <f>('Rating DL Task'!DE18/MAX('Rating DL Task'!$B18:$DS18))*10</f>
        <v>0</v>
      </c>
      <c r="DG18" s="17">
        <f>('Rating DL Task'!DF18/MAX('Rating DL Task'!$B18:$DS18))*10</f>
        <v>0.30303030303030304</v>
      </c>
      <c r="DH18" s="17">
        <f>('Rating DL Task'!DG18/MAX('Rating DL Task'!$B18:$DS18))*10</f>
        <v>0.30303030303030304</v>
      </c>
      <c r="DI18" s="17">
        <f>('Rating DL Task'!DH18/MAX('Rating DL Task'!$B18:$DS18))*10</f>
        <v>0</v>
      </c>
      <c r="DJ18" s="17">
        <f>('Rating DL Task'!DI18/MAX('Rating DL Task'!$B18:$DS18))*10</f>
        <v>0</v>
      </c>
      <c r="DK18" s="17">
        <f>('Rating DL Task'!DJ18/MAX('Rating DL Task'!$B18:$DS18))*10</f>
        <v>0</v>
      </c>
      <c r="DL18" s="17">
        <f>('Rating DL Task'!DK18/MAX('Rating DL Task'!$B18:$DS18))*10</f>
        <v>0</v>
      </c>
      <c r="DM18" s="17">
        <f>('Rating DL Task'!DL18/MAX('Rating DL Task'!$B18:$DS18))*10</f>
        <v>0</v>
      </c>
      <c r="DN18" s="17">
        <f>('Rating DL Task'!DM18/MAX('Rating DL Task'!$B18:$DS18))*10</f>
        <v>0</v>
      </c>
      <c r="DO18" s="17">
        <f>('Rating DL Task'!DN18/MAX('Rating DL Task'!$B18:$DS18))*10</f>
        <v>0</v>
      </c>
      <c r="DP18" s="17">
        <f>('Rating DL Task'!DO18/MAX('Rating DL Task'!$B18:$DS18))*10</f>
        <v>0</v>
      </c>
      <c r="DQ18" s="17">
        <f>('Rating DL Task'!DP18/MAX('Rating DL Task'!$B18:$DS18))*10</f>
        <v>0.30303030303030304</v>
      </c>
      <c r="DR18" s="17">
        <f>('Rating DL Task'!DQ18/MAX('Rating DL Task'!$B18:$DS18))*10</f>
        <v>1.2121212121212122</v>
      </c>
      <c r="DS18" s="17">
        <f>('Rating DL Task'!DR18/MAX('Rating DL Task'!$B18:$DS18))*10</f>
        <v>0</v>
      </c>
      <c r="DT18" s="17">
        <f>('Rating DL Task'!DS18/MAX('Rating DL Task'!$B18:$DS18))*10</f>
        <v>0</v>
      </c>
      <c r="DU18" s="16">
        <v>110</v>
      </c>
    </row>
    <row r="19" spans="1:125" x14ac:dyDescent="0.55000000000000004">
      <c r="A19" s="14" t="s">
        <v>65</v>
      </c>
      <c r="B19" s="19">
        <v>0</v>
      </c>
      <c r="C19" s="17">
        <f>('Rating DL Task'!B19/MAX('Rating DL Task'!$B19:$DS19))*10</f>
        <v>0</v>
      </c>
      <c r="D19" s="17">
        <f>('Rating DL Task'!C19/MAX('Rating DL Task'!$B19:$DS19))*10</f>
        <v>0</v>
      </c>
      <c r="E19" s="17">
        <f>('Rating DL Task'!D19/MAX('Rating DL Task'!$B19:$DS19))*10</f>
        <v>0</v>
      </c>
      <c r="F19" s="17">
        <f>('Rating DL Task'!E19/MAX('Rating DL Task'!$B19:$DS19))*10</f>
        <v>0</v>
      </c>
      <c r="G19" s="17">
        <f>('Rating DL Task'!F19/MAX('Rating DL Task'!$B19:$DS19))*10</f>
        <v>0</v>
      </c>
      <c r="H19" s="17">
        <f>('Rating DL Task'!G19/MAX('Rating DL Task'!$B19:$DS19))*10</f>
        <v>10</v>
      </c>
      <c r="I19" s="17">
        <f>('Rating DL Task'!H19/MAX('Rating DL Task'!$B19:$DS19))*10</f>
        <v>0</v>
      </c>
      <c r="J19" s="17">
        <f>('Rating DL Task'!I19/MAX('Rating DL Task'!$B19:$DS19))*10</f>
        <v>0</v>
      </c>
      <c r="K19" s="17">
        <f>('Rating DL Task'!J19/MAX('Rating DL Task'!$B19:$DS19))*10</f>
        <v>0</v>
      </c>
      <c r="L19" s="17">
        <f>('Rating DL Task'!K19/MAX('Rating DL Task'!$B19:$DS19))*10</f>
        <v>0</v>
      </c>
      <c r="M19" s="17">
        <f>('Rating DL Task'!L19/MAX('Rating DL Task'!$B19:$DS19))*10</f>
        <v>0</v>
      </c>
      <c r="N19" s="17">
        <f>('Rating DL Task'!M19/MAX('Rating DL Task'!$B19:$DS19))*10</f>
        <v>0</v>
      </c>
      <c r="O19" s="17">
        <f>('Rating DL Task'!N19/MAX('Rating DL Task'!$B19:$DS19))*10</f>
        <v>0</v>
      </c>
      <c r="P19" s="17">
        <f>('Rating DL Task'!O19/MAX('Rating DL Task'!$B19:$DS19))*10</f>
        <v>0</v>
      </c>
      <c r="Q19" s="17">
        <f>('Rating DL Task'!P19/MAX('Rating DL Task'!$B19:$DS19))*10</f>
        <v>0</v>
      </c>
      <c r="R19" s="17">
        <f>('Rating DL Task'!Q19/MAX('Rating DL Task'!$B19:$DS19))*10</f>
        <v>0</v>
      </c>
      <c r="S19" s="17">
        <f>('Rating DL Task'!R19/MAX('Rating DL Task'!$B19:$DS19))*10</f>
        <v>0</v>
      </c>
      <c r="T19" s="17">
        <f>('Rating DL Task'!S19/MAX('Rating DL Task'!$B19:$DS19))*10</f>
        <v>0</v>
      </c>
      <c r="U19" s="17">
        <f>('Rating DL Task'!T19/MAX('Rating DL Task'!$B19:$DS19))*10</f>
        <v>0</v>
      </c>
      <c r="V19" s="17">
        <f>('Rating DL Task'!U19/MAX('Rating DL Task'!$B19:$DS19))*10</f>
        <v>0</v>
      </c>
      <c r="W19" s="17">
        <f>('Rating DL Task'!V19/MAX('Rating DL Task'!$B19:$DS19))*10</f>
        <v>0</v>
      </c>
      <c r="X19" s="17">
        <f>('Rating DL Task'!W19/MAX('Rating DL Task'!$B19:$DS19))*10</f>
        <v>0</v>
      </c>
      <c r="Y19" s="17">
        <f>('Rating DL Task'!X19/MAX('Rating DL Task'!$B19:$DS19))*10</f>
        <v>0</v>
      </c>
      <c r="Z19" s="17">
        <f>('Rating DL Task'!Y19/MAX('Rating DL Task'!$B19:$DS19))*10</f>
        <v>0</v>
      </c>
      <c r="AA19" s="17">
        <f>('Rating DL Task'!Z19/MAX('Rating DL Task'!$B19:$DS19))*10</f>
        <v>0</v>
      </c>
      <c r="AB19" s="17">
        <f>('Rating DL Task'!AA19/MAX('Rating DL Task'!$B19:$DS19))*10</f>
        <v>0</v>
      </c>
      <c r="AC19" s="17">
        <f>('Rating DL Task'!AB19/MAX('Rating DL Task'!$B19:$DS19))*10</f>
        <v>0</v>
      </c>
      <c r="AD19" s="17">
        <f>('Rating DL Task'!AC19/MAX('Rating DL Task'!$B19:$DS19))*10</f>
        <v>0</v>
      </c>
      <c r="AE19" s="17">
        <f>('Rating DL Task'!AD19/MAX('Rating DL Task'!$B19:$DS19))*10</f>
        <v>0</v>
      </c>
      <c r="AF19" s="17">
        <f>('Rating DL Task'!AE19/MAX('Rating DL Task'!$B19:$DS19))*10</f>
        <v>0</v>
      </c>
      <c r="AG19" s="17">
        <f>('Rating DL Task'!AF19/MAX('Rating DL Task'!$B19:$DS19))*10</f>
        <v>0</v>
      </c>
      <c r="AH19" s="17">
        <f>('Rating DL Task'!AG19/MAX('Rating DL Task'!$B19:$DS19))*10</f>
        <v>0</v>
      </c>
      <c r="AI19" s="17">
        <f>('Rating DL Task'!AH19/MAX('Rating DL Task'!$B19:$DS19))*10</f>
        <v>0</v>
      </c>
      <c r="AJ19" s="17">
        <f>('Rating DL Task'!AI19/MAX('Rating DL Task'!$B19:$DS19))*10</f>
        <v>0</v>
      </c>
      <c r="AK19" s="17">
        <f>('Rating DL Task'!AJ19/MAX('Rating DL Task'!$B19:$DS19))*10</f>
        <v>0</v>
      </c>
      <c r="AL19" s="17">
        <f>('Rating DL Task'!AK19/MAX('Rating DL Task'!$B19:$DS19))*10</f>
        <v>0</v>
      </c>
      <c r="AM19" s="17">
        <f>('Rating DL Task'!AL19/MAX('Rating DL Task'!$B19:$DS19))*10</f>
        <v>0</v>
      </c>
      <c r="AN19" s="17">
        <f>('Rating DL Task'!AM19/MAX('Rating DL Task'!$B19:$DS19))*10</f>
        <v>0</v>
      </c>
      <c r="AO19" s="17">
        <f>('Rating DL Task'!AN19/MAX('Rating DL Task'!$B19:$DS19))*10</f>
        <v>0</v>
      </c>
      <c r="AP19" s="17">
        <f>('Rating DL Task'!AO19/MAX('Rating DL Task'!$B19:$DS19))*10</f>
        <v>0</v>
      </c>
      <c r="AQ19" s="17">
        <f>('Rating DL Task'!AP19/MAX('Rating DL Task'!$B19:$DS19))*10</f>
        <v>0</v>
      </c>
      <c r="AR19" s="17">
        <f>('Rating DL Task'!AQ19/MAX('Rating DL Task'!$B19:$DS19))*10</f>
        <v>0</v>
      </c>
      <c r="AS19" s="17">
        <f>('Rating DL Task'!AR19/MAX('Rating DL Task'!$B19:$DS19))*10</f>
        <v>0</v>
      </c>
      <c r="AT19" s="17">
        <f>('Rating DL Task'!AS19/MAX('Rating DL Task'!$B19:$DS19))*10</f>
        <v>0</v>
      </c>
      <c r="AU19" s="17">
        <f>('Rating DL Task'!AT19/MAX('Rating DL Task'!$B19:$DS19))*10</f>
        <v>0</v>
      </c>
      <c r="AV19" s="17">
        <f>('Rating DL Task'!AU19/MAX('Rating DL Task'!$B19:$DS19))*10</f>
        <v>0</v>
      </c>
      <c r="AW19" s="17">
        <f>('Rating DL Task'!AV19/MAX('Rating DL Task'!$B19:$DS19))*10</f>
        <v>0</v>
      </c>
      <c r="AX19" s="17">
        <f>('Rating DL Task'!AW19/MAX('Rating DL Task'!$B19:$DS19))*10</f>
        <v>0</v>
      </c>
      <c r="AY19" s="17">
        <f>('Rating DL Task'!AX19/MAX('Rating DL Task'!$B19:$DS19))*10</f>
        <v>0</v>
      </c>
      <c r="AZ19" s="17">
        <f>('Rating DL Task'!AY19/MAX('Rating DL Task'!$B19:$DS19))*10</f>
        <v>0</v>
      </c>
      <c r="BA19" s="17">
        <f>('Rating DL Task'!AZ19/MAX('Rating DL Task'!$B19:$DS19))*10</f>
        <v>0</v>
      </c>
      <c r="BB19" s="17">
        <f>('Rating DL Task'!BA19/MAX('Rating DL Task'!$B19:$DS19))*10</f>
        <v>0</v>
      </c>
      <c r="BC19" s="17">
        <f>('Rating DL Task'!BB19/MAX('Rating DL Task'!$B19:$DS19))*10</f>
        <v>0</v>
      </c>
      <c r="BD19" s="17">
        <f>('Rating DL Task'!BC19/MAX('Rating DL Task'!$B19:$DS19))*10</f>
        <v>0</v>
      </c>
      <c r="BE19" s="17">
        <f>('Rating DL Task'!BD19/MAX('Rating DL Task'!$B19:$DS19))*10</f>
        <v>0</v>
      </c>
      <c r="BF19" s="17">
        <f>('Rating DL Task'!BE19/MAX('Rating DL Task'!$B19:$DS19))*10</f>
        <v>0</v>
      </c>
      <c r="BG19" s="17">
        <f>('Rating DL Task'!BF19/MAX('Rating DL Task'!$B19:$DS19))*10</f>
        <v>0</v>
      </c>
      <c r="BH19" s="17">
        <f>('Rating DL Task'!BG19/MAX('Rating DL Task'!$B19:$DS19))*10</f>
        <v>0</v>
      </c>
      <c r="BI19" s="17">
        <f>('Rating DL Task'!BH19/MAX('Rating DL Task'!$B19:$DS19))*10</f>
        <v>0</v>
      </c>
      <c r="BJ19" s="17">
        <f>('Rating DL Task'!BI19/MAX('Rating DL Task'!$B19:$DS19))*10</f>
        <v>0</v>
      </c>
      <c r="BK19" s="17">
        <f>('Rating DL Task'!BJ19/MAX('Rating DL Task'!$B19:$DS19))*10</f>
        <v>0</v>
      </c>
      <c r="BL19" s="17">
        <f>('Rating DL Task'!BK19/MAX('Rating DL Task'!$B19:$DS19))*10</f>
        <v>0</v>
      </c>
      <c r="BM19" s="17">
        <f>('Rating DL Task'!BL19/MAX('Rating DL Task'!$B19:$DS19))*10</f>
        <v>0</v>
      </c>
      <c r="BN19" s="17">
        <f>('Rating DL Task'!BM19/MAX('Rating DL Task'!$B19:$DS19))*10</f>
        <v>0</v>
      </c>
      <c r="BO19" s="17">
        <f>('Rating DL Task'!BN19/MAX('Rating DL Task'!$B19:$DS19))*10</f>
        <v>0</v>
      </c>
      <c r="BP19" s="17">
        <f>('Rating DL Task'!BO19/MAX('Rating DL Task'!$B19:$DS19))*10</f>
        <v>0</v>
      </c>
      <c r="BQ19" s="17">
        <f>('Rating DL Task'!BP19/MAX('Rating DL Task'!$B19:$DS19))*10</f>
        <v>0</v>
      </c>
      <c r="BR19" s="17">
        <f>('Rating DL Task'!BQ19/MAX('Rating DL Task'!$B19:$DS19))*10</f>
        <v>0</v>
      </c>
      <c r="BS19" s="17">
        <f>('Rating DL Task'!BR19/MAX('Rating DL Task'!$B19:$DS19))*10</f>
        <v>0</v>
      </c>
      <c r="BT19" s="17">
        <f>('Rating DL Task'!BS19/MAX('Rating DL Task'!$B19:$DS19))*10</f>
        <v>0</v>
      </c>
      <c r="BU19" s="17">
        <f>('Rating DL Task'!BT19/MAX('Rating DL Task'!$B19:$DS19))*10</f>
        <v>0</v>
      </c>
      <c r="BV19" s="17">
        <f>('Rating DL Task'!BU19/MAX('Rating DL Task'!$B19:$DS19))*10</f>
        <v>0</v>
      </c>
      <c r="BW19" s="17">
        <f>('Rating DL Task'!BV19/MAX('Rating DL Task'!$B19:$DS19))*10</f>
        <v>0</v>
      </c>
      <c r="BX19" s="17">
        <f>('Rating DL Task'!BW19/MAX('Rating DL Task'!$B19:$DS19))*10</f>
        <v>0</v>
      </c>
      <c r="BY19" s="17">
        <f>('Rating DL Task'!BX19/MAX('Rating DL Task'!$B19:$DS19))*10</f>
        <v>0</v>
      </c>
      <c r="BZ19" s="17">
        <f>('Rating DL Task'!BY19/MAX('Rating DL Task'!$B19:$DS19))*10</f>
        <v>0</v>
      </c>
      <c r="CA19" s="17">
        <f>('Rating DL Task'!BZ19/MAX('Rating DL Task'!$B19:$DS19))*10</f>
        <v>0</v>
      </c>
      <c r="CB19" s="17">
        <f>('Rating DL Task'!CA19/MAX('Rating DL Task'!$B19:$DS19))*10</f>
        <v>0</v>
      </c>
      <c r="CC19" s="17">
        <f>('Rating DL Task'!CB19/MAX('Rating DL Task'!$B19:$DS19))*10</f>
        <v>0</v>
      </c>
      <c r="CD19" s="17">
        <f>('Rating DL Task'!CC19/MAX('Rating DL Task'!$B19:$DS19))*10</f>
        <v>0</v>
      </c>
      <c r="CE19" s="17">
        <f>('Rating DL Task'!CD19/MAX('Rating DL Task'!$B19:$DS19))*10</f>
        <v>0</v>
      </c>
      <c r="CF19" s="17">
        <f>('Rating DL Task'!CE19/MAX('Rating DL Task'!$B19:$DS19))*10</f>
        <v>0</v>
      </c>
      <c r="CG19" s="17">
        <f>('Rating DL Task'!CF19/MAX('Rating DL Task'!$B19:$DS19))*10</f>
        <v>0</v>
      </c>
      <c r="CH19" s="17">
        <f>('Rating DL Task'!CG19/MAX('Rating DL Task'!$B19:$DS19))*10</f>
        <v>0</v>
      </c>
      <c r="CI19" s="17">
        <f>('Rating DL Task'!CH19/MAX('Rating DL Task'!$B19:$DS19))*10</f>
        <v>0</v>
      </c>
      <c r="CJ19" s="17">
        <f>('Rating DL Task'!CI19/MAX('Rating DL Task'!$B19:$DS19))*10</f>
        <v>0</v>
      </c>
      <c r="CK19" s="17">
        <f>('Rating DL Task'!CJ19/MAX('Rating DL Task'!$B19:$DS19))*10</f>
        <v>0</v>
      </c>
      <c r="CL19" s="17">
        <f>('Rating DL Task'!CK19/MAX('Rating DL Task'!$B19:$DS19))*10</f>
        <v>0</v>
      </c>
      <c r="CM19" s="17">
        <f>('Rating DL Task'!CL19/MAX('Rating DL Task'!$B19:$DS19))*10</f>
        <v>0</v>
      </c>
      <c r="CN19" s="17">
        <f>('Rating DL Task'!CM19/MAX('Rating DL Task'!$B19:$DS19))*10</f>
        <v>0</v>
      </c>
      <c r="CO19" s="17">
        <f>('Rating DL Task'!CN19/MAX('Rating DL Task'!$B19:$DS19))*10</f>
        <v>0</v>
      </c>
      <c r="CP19" s="17">
        <f>('Rating DL Task'!CO19/MAX('Rating DL Task'!$B19:$DS19))*10</f>
        <v>0</v>
      </c>
      <c r="CQ19" s="17">
        <f>('Rating DL Task'!CP19/MAX('Rating DL Task'!$B19:$DS19))*10</f>
        <v>0</v>
      </c>
      <c r="CR19" s="17">
        <f>('Rating DL Task'!CQ19/MAX('Rating DL Task'!$B19:$DS19))*10</f>
        <v>0</v>
      </c>
      <c r="CS19" s="17">
        <f>('Rating DL Task'!CR19/MAX('Rating DL Task'!$B19:$DS19))*10</f>
        <v>0</v>
      </c>
      <c r="CT19" s="17">
        <f>('Rating DL Task'!CS19/MAX('Rating DL Task'!$B19:$DS19))*10</f>
        <v>0</v>
      </c>
      <c r="CU19" s="17">
        <f>('Rating DL Task'!CT19/MAX('Rating DL Task'!$B19:$DS19))*10</f>
        <v>0</v>
      </c>
      <c r="CV19" s="17">
        <f>('Rating DL Task'!CU19/MAX('Rating DL Task'!$B19:$DS19))*10</f>
        <v>0</v>
      </c>
      <c r="CW19" s="17">
        <f>('Rating DL Task'!CV19/MAX('Rating DL Task'!$B19:$DS19))*10</f>
        <v>0</v>
      </c>
      <c r="CX19" s="17">
        <f>('Rating DL Task'!CW19/MAX('Rating DL Task'!$B19:$DS19))*10</f>
        <v>0</v>
      </c>
      <c r="CY19" s="17">
        <f>('Rating DL Task'!CX19/MAX('Rating DL Task'!$B19:$DS19))*10</f>
        <v>0</v>
      </c>
      <c r="CZ19" s="17">
        <f>('Rating DL Task'!CY19/MAX('Rating DL Task'!$B19:$DS19))*10</f>
        <v>0</v>
      </c>
      <c r="DA19" s="17">
        <f>('Rating DL Task'!CZ19/MAX('Rating DL Task'!$B19:$DS19))*10</f>
        <v>0</v>
      </c>
      <c r="DB19" s="17">
        <f>('Rating DL Task'!DA19/MAX('Rating DL Task'!$B19:$DS19))*10</f>
        <v>0</v>
      </c>
      <c r="DC19" s="17">
        <f>('Rating DL Task'!DB19/MAX('Rating DL Task'!$B19:$DS19))*10</f>
        <v>0</v>
      </c>
      <c r="DD19" s="17">
        <f>('Rating DL Task'!DC19/MAX('Rating DL Task'!$B19:$DS19))*10</f>
        <v>0</v>
      </c>
      <c r="DE19" s="17">
        <f>('Rating DL Task'!DD19/MAX('Rating DL Task'!$B19:$DS19))*10</f>
        <v>0</v>
      </c>
      <c r="DF19" s="17">
        <f>('Rating DL Task'!DE19/MAX('Rating DL Task'!$B19:$DS19))*10</f>
        <v>0</v>
      </c>
      <c r="DG19" s="17">
        <f>('Rating DL Task'!DF19/MAX('Rating DL Task'!$B19:$DS19))*10</f>
        <v>0</v>
      </c>
      <c r="DH19" s="17">
        <f>('Rating DL Task'!DG19/MAX('Rating DL Task'!$B19:$DS19))*10</f>
        <v>0</v>
      </c>
      <c r="DI19" s="17">
        <f>('Rating DL Task'!DH19/MAX('Rating DL Task'!$B19:$DS19))*10</f>
        <v>0</v>
      </c>
      <c r="DJ19" s="17">
        <f>('Rating DL Task'!DI19/MAX('Rating DL Task'!$B19:$DS19))*10</f>
        <v>0</v>
      </c>
      <c r="DK19" s="17">
        <f>('Rating DL Task'!DJ19/MAX('Rating DL Task'!$B19:$DS19))*10</f>
        <v>0</v>
      </c>
      <c r="DL19" s="17">
        <f>('Rating DL Task'!DK19/MAX('Rating DL Task'!$B19:$DS19))*10</f>
        <v>0</v>
      </c>
      <c r="DM19" s="17">
        <f>('Rating DL Task'!DL19/MAX('Rating DL Task'!$B19:$DS19))*10</f>
        <v>0</v>
      </c>
      <c r="DN19" s="17">
        <f>('Rating DL Task'!DM19/MAX('Rating DL Task'!$B19:$DS19))*10</f>
        <v>0</v>
      </c>
      <c r="DO19" s="17">
        <f>('Rating DL Task'!DN19/MAX('Rating DL Task'!$B19:$DS19))*10</f>
        <v>0</v>
      </c>
      <c r="DP19" s="17">
        <f>('Rating DL Task'!DO19/MAX('Rating DL Task'!$B19:$DS19))*10</f>
        <v>0</v>
      </c>
      <c r="DQ19" s="17">
        <f>('Rating DL Task'!DP19/MAX('Rating DL Task'!$B19:$DS19))*10</f>
        <v>0</v>
      </c>
      <c r="DR19" s="17">
        <f>('Rating DL Task'!DQ19/MAX('Rating DL Task'!$B19:$DS19))*10</f>
        <v>0</v>
      </c>
      <c r="DS19" s="17">
        <f>('Rating DL Task'!DR19/MAX('Rating DL Task'!$B19:$DS19))*10</f>
        <v>0</v>
      </c>
      <c r="DT19" s="17">
        <f>('Rating DL Task'!DS19/MAX('Rating DL Task'!$B19:$DS19))*10</f>
        <v>0</v>
      </c>
      <c r="DU19" s="16">
        <v>1</v>
      </c>
    </row>
    <row r="20" spans="1:125" x14ac:dyDescent="0.55000000000000004">
      <c r="A20" s="14" t="s">
        <v>1249</v>
      </c>
      <c r="B20" s="19"/>
      <c r="C20" s="17">
        <f t="shared" ref="C20:AH20" si="0">($B$4*C4)+($B$5*C5)+($B$6*C6)+($B$7*C7)+($B$8*C8)+($B$9*C9)+($B$10*C10)+($B$11*C11)+($B$12*C12)+($B$13*C13)+($B$14*C14)+($B$15*C15)+($B$16*C16)+($B$17*C17)+($B$18*C18)+($B$19*C19)</f>
        <v>0</v>
      </c>
      <c r="D20" s="17">
        <f t="shared" si="0"/>
        <v>0</v>
      </c>
      <c r="E20" s="17">
        <f t="shared" si="0"/>
        <v>0</v>
      </c>
      <c r="F20" s="17">
        <f t="shared" si="0"/>
        <v>0</v>
      </c>
      <c r="G20" s="17">
        <f t="shared" si="0"/>
        <v>0</v>
      </c>
      <c r="H20" s="17">
        <f t="shared" si="0"/>
        <v>55.555555555555543</v>
      </c>
      <c r="I20" s="17">
        <f t="shared" si="0"/>
        <v>55.555555555555543</v>
      </c>
      <c r="J20" s="17">
        <f t="shared" si="0"/>
        <v>0</v>
      </c>
      <c r="K20" s="17">
        <f t="shared" si="0"/>
        <v>222.22222222222217</v>
      </c>
      <c r="L20" s="17">
        <f t="shared" si="0"/>
        <v>55.555555555555543</v>
      </c>
      <c r="M20" s="17">
        <f t="shared" si="0"/>
        <v>0</v>
      </c>
      <c r="N20" s="17">
        <f t="shared" si="0"/>
        <v>0</v>
      </c>
      <c r="O20" s="17">
        <f t="shared" si="0"/>
        <v>0</v>
      </c>
      <c r="P20" s="17">
        <f t="shared" si="0"/>
        <v>83.333333333333314</v>
      </c>
      <c r="Q20" s="17">
        <f t="shared" si="0"/>
        <v>83.333333333333314</v>
      </c>
      <c r="R20" s="17">
        <f t="shared" si="0"/>
        <v>0</v>
      </c>
      <c r="S20" s="17">
        <f t="shared" si="0"/>
        <v>0</v>
      </c>
      <c r="T20" s="17">
        <f t="shared" si="0"/>
        <v>83.333333333333314</v>
      </c>
      <c r="U20" s="17">
        <f t="shared" si="0"/>
        <v>166.66666666666663</v>
      </c>
      <c r="V20" s="17">
        <f t="shared" si="0"/>
        <v>0</v>
      </c>
      <c r="W20" s="17">
        <f t="shared" si="0"/>
        <v>83.333333333333314</v>
      </c>
      <c r="X20" s="17">
        <f t="shared" si="0"/>
        <v>0</v>
      </c>
      <c r="Y20" s="17">
        <f t="shared" si="0"/>
        <v>55.555555555555543</v>
      </c>
      <c r="Z20" s="17">
        <f t="shared" si="0"/>
        <v>0</v>
      </c>
      <c r="AA20" s="17">
        <f t="shared" si="0"/>
        <v>0</v>
      </c>
      <c r="AB20" s="17">
        <f t="shared" si="0"/>
        <v>83.333333333333314</v>
      </c>
      <c r="AC20" s="17">
        <f t="shared" si="0"/>
        <v>416.66666666666669</v>
      </c>
      <c r="AD20" s="17">
        <f t="shared" si="0"/>
        <v>83.333333333333314</v>
      </c>
      <c r="AE20" s="17">
        <f t="shared" si="0"/>
        <v>55.555555555555543</v>
      </c>
      <c r="AF20" s="17">
        <f t="shared" si="0"/>
        <v>0</v>
      </c>
      <c r="AG20" s="17">
        <f t="shared" si="0"/>
        <v>55.555555555555543</v>
      </c>
      <c r="AH20" s="17">
        <f t="shared" si="0"/>
        <v>0</v>
      </c>
      <c r="AI20" s="17">
        <f t="shared" ref="AI20:BN20" si="1">($B$4*AI4)+($B$5*AI5)+($B$6*AI6)+($B$7*AI7)+($B$8*AI8)+($B$9*AI9)+($B$10*AI10)+($B$11*AI11)+($B$12*AI12)+($B$13*AI13)+($B$14*AI14)+($B$15*AI15)+($B$16*AI16)+($B$17*AI17)+($B$18*AI18)+($B$19*AI19)</f>
        <v>55.555555555555543</v>
      </c>
      <c r="AJ20" s="17">
        <f t="shared" si="1"/>
        <v>0</v>
      </c>
      <c r="AK20" s="17">
        <f t="shared" si="1"/>
        <v>0</v>
      </c>
      <c r="AL20" s="17">
        <f t="shared" si="1"/>
        <v>0</v>
      </c>
      <c r="AM20" s="17">
        <f t="shared" si="1"/>
        <v>0</v>
      </c>
      <c r="AN20" s="17">
        <f t="shared" si="1"/>
        <v>0</v>
      </c>
      <c r="AO20" s="17">
        <f t="shared" si="1"/>
        <v>166.66666666666663</v>
      </c>
      <c r="AP20" s="17">
        <f t="shared" si="1"/>
        <v>0</v>
      </c>
      <c r="AQ20" s="17">
        <f t="shared" si="1"/>
        <v>0</v>
      </c>
      <c r="AR20" s="17">
        <f t="shared" si="1"/>
        <v>55.555555555555543</v>
      </c>
      <c r="AS20" s="17">
        <f t="shared" si="1"/>
        <v>0</v>
      </c>
      <c r="AT20" s="17">
        <f t="shared" si="1"/>
        <v>0</v>
      </c>
      <c r="AU20" s="17">
        <f t="shared" si="1"/>
        <v>166.66666666666663</v>
      </c>
      <c r="AV20" s="17">
        <f t="shared" si="1"/>
        <v>83.333333333333314</v>
      </c>
      <c r="AW20" s="17">
        <f t="shared" si="1"/>
        <v>0</v>
      </c>
      <c r="AX20" s="17">
        <f t="shared" si="1"/>
        <v>83.333333333333314</v>
      </c>
      <c r="AY20" s="17">
        <f t="shared" si="1"/>
        <v>0</v>
      </c>
      <c r="AZ20" s="17">
        <f t="shared" si="1"/>
        <v>222.22222222222217</v>
      </c>
      <c r="BA20" s="17">
        <f t="shared" si="1"/>
        <v>0</v>
      </c>
      <c r="BB20" s="17">
        <f t="shared" si="1"/>
        <v>0</v>
      </c>
      <c r="BC20" s="17">
        <f t="shared" si="1"/>
        <v>55.555555555555543</v>
      </c>
      <c r="BD20" s="17">
        <f t="shared" si="1"/>
        <v>0</v>
      </c>
      <c r="BE20" s="17">
        <f t="shared" si="1"/>
        <v>0</v>
      </c>
      <c r="BF20" s="17">
        <f t="shared" si="1"/>
        <v>83.333333333333329</v>
      </c>
      <c r="BG20" s="17">
        <f t="shared" si="1"/>
        <v>0</v>
      </c>
      <c r="BH20" s="17">
        <f t="shared" si="1"/>
        <v>55.555555555555543</v>
      </c>
      <c r="BI20" s="17">
        <f t="shared" si="1"/>
        <v>166.66666666666663</v>
      </c>
      <c r="BJ20" s="17">
        <f t="shared" si="1"/>
        <v>0</v>
      </c>
      <c r="BK20" s="17">
        <f t="shared" si="1"/>
        <v>55.555555555555543</v>
      </c>
      <c r="BL20" s="17">
        <f t="shared" si="1"/>
        <v>111.11111111111109</v>
      </c>
      <c r="BM20" s="17">
        <f t="shared" si="1"/>
        <v>55.555555555555543</v>
      </c>
      <c r="BN20" s="17">
        <f t="shared" si="1"/>
        <v>55.555555555555543</v>
      </c>
      <c r="BO20" s="17">
        <f t="shared" ref="BO20:CT20" si="2">($B$4*BO4)+($B$5*BO5)+($B$6*BO6)+($B$7*BO7)+($B$8*BO8)+($B$9*BO9)+($B$10*BO10)+($B$11*BO11)+($B$12*BO12)+($B$13*BO13)+($B$14*BO14)+($B$15*BO15)+($B$16*BO16)+($B$17*BO17)+($B$18*BO18)+($B$19*BO19)</f>
        <v>55.555555555555543</v>
      </c>
      <c r="BP20" s="17">
        <f t="shared" si="2"/>
        <v>0</v>
      </c>
      <c r="BQ20" s="17">
        <f t="shared" si="2"/>
        <v>0</v>
      </c>
      <c r="BR20" s="17">
        <f t="shared" si="2"/>
        <v>500</v>
      </c>
      <c r="BS20" s="17">
        <f t="shared" si="2"/>
        <v>0</v>
      </c>
      <c r="BT20" s="17">
        <f t="shared" si="2"/>
        <v>194.4444444444444</v>
      </c>
      <c r="BU20" s="17">
        <f t="shared" si="2"/>
        <v>0</v>
      </c>
      <c r="BV20" s="17">
        <f t="shared" si="2"/>
        <v>0</v>
      </c>
      <c r="BW20" s="17">
        <f t="shared" si="2"/>
        <v>55.555555555555543</v>
      </c>
      <c r="BX20" s="17">
        <f t="shared" si="2"/>
        <v>111.11111111111109</v>
      </c>
      <c r="BY20" s="17">
        <f t="shared" si="2"/>
        <v>0</v>
      </c>
      <c r="BZ20" s="17">
        <f t="shared" si="2"/>
        <v>55.555555555555543</v>
      </c>
      <c r="CA20" s="17">
        <f t="shared" si="2"/>
        <v>55.555555555555543</v>
      </c>
      <c r="CB20" s="17">
        <f t="shared" si="2"/>
        <v>55.555555555555543</v>
      </c>
      <c r="CC20" s="17">
        <f t="shared" si="2"/>
        <v>0</v>
      </c>
      <c r="CD20" s="17">
        <f t="shared" si="2"/>
        <v>0</v>
      </c>
      <c r="CE20" s="17">
        <f t="shared" si="2"/>
        <v>0</v>
      </c>
      <c r="CF20" s="17">
        <f t="shared" si="2"/>
        <v>0</v>
      </c>
      <c r="CG20" s="17">
        <f t="shared" si="2"/>
        <v>0</v>
      </c>
      <c r="CH20" s="17">
        <f t="shared" si="2"/>
        <v>83.333333333333329</v>
      </c>
      <c r="CI20" s="17">
        <f t="shared" si="2"/>
        <v>0</v>
      </c>
      <c r="CJ20" s="17">
        <f t="shared" si="2"/>
        <v>0</v>
      </c>
      <c r="CK20" s="17">
        <f t="shared" si="2"/>
        <v>0</v>
      </c>
      <c r="CL20" s="17">
        <f t="shared" si="2"/>
        <v>83.333333333333314</v>
      </c>
      <c r="CM20" s="17">
        <f t="shared" si="2"/>
        <v>0</v>
      </c>
      <c r="CN20" s="17">
        <f t="shared" si="2"/>
        <v>0</v>
      </c>
      <c r="CO20" s="17">
        <f t="shared" si="2"/>
        <v>83.333333333333314</v>
      </c>
      <c r="CP20" s="17">
        <f t="shared" si="2"/>
        <v>83.333333333333314</v>
      </c>
      <c r="CQ20" s="17">
        <f t="shared" si="2"/>
        <v>55.555555555555543</v>
      </c>
      <c r="CR20" s="17">
        <f t="shared" si="2"/>
        <v>83.333333333333314</v>
      </c>
      <c r="CS20" s="17">
        <f t="shared" si="2"/>
        <v>0</v>
      </c>
      <c r="CT20" s="17">
        <f t="shared" si="2"/>
        <v>0</v>
      </c>
      <c r="CU20" s="17">
        <f t="shared" ref="CU20:DT20" si="3">($B$4*CU4)+($B$5*CU5)+($B$6*CU6)+($B$7*CU7)+($B$8*CU8)+($B$9*CU9)+($B$10*CU10)+($B$11*CU11)+($B$12*CU12)+($B$13*CU13)+($B$14*CU14)+($B$15*CU15)+($B$16*CU16)+($B$17*CU17)+($B$18*CU18)+($B$19*CU19)</f>
        <v>0</v>
      </c>
      <c r="CV20" s="17">
        <f t="shared" si="3"/>
        <v>0</v>
      </c>
      <c r="CW20" s="17">
        <f t="shared" si="3"/>
        <v>0</v>
      </c>
      <c r="CX20" s="17">
        <f t="shared" si="3"/>
        <v>0</v>
      </c>
      <c r="CY20" s="17">
        <f t="shared" si="3"/>
        <v>55.555555555555543</v>
      </c>
      <c r="CZ20" s="17">
        <f t="shared" si="3"/>
        <v>0</v>
      </c>
      <c r="DA20" s="17">
        <f t="shared" si="3"/>
        <v>0</v>
      </c>
      <c r="DB20" s="17">
        <f t="shared" si="3"/>
        <v>0</v>
      </c>
      <c r="DC20" s="17">
        <f t="shared" si="3"/>
        <v>0</v>
      </c>
      <c r="DD20" s="17">
        <f t="shared" si="3"/>
        <v>55.555555555555543</v>
      </c>
      <c r="DE20" s="17">
        <f t="shared" si="3"/>
        <v>0</v>
      </c>
      <c r="DF20" s="17">
        <f t="shared" si="3"/>
        <v>83.333333333333314</v>
      </c>
      <c r="DG20" s="17">
        <f t="shared" si="3"/>
        <v>0</v>
      </c>
      <c r="DH20" s="17">
        <f t="shared" si="3"/>
        <v>0</v>
      </c>
      <c r="DI20" s="17">
        <f t="shared" si="3"/>
        <v>0</v>
      </c>
      <c r="DJ20" s="17">
        <f t="shared" si="3"/>
        <v>0</v>
      </c>
      <c r="DK20" s="17">
        <f t="shared" si="3"/>
        <v>0</v>
      </c>
      <c r="DL20" s="17">
        <f t="shared" si="3"/>
        <v>0</v>
      </c>
      <c r="DM20" s="17">
        <f t="shared" si="3"/>
        <v>0</v>
      </c>
      <c r="DN20" s="17">
        <f t="shared" si="3"/>
        <v>0</v>
      </c>
      <c r="DO20" s="17">
        <f t="shared" si="3"/>
        <v>83.333333333333314</v>
      </c>
      <c r="DP20" s="17">
        <f t="shared" si="3"/>
        <v>83.333333333333329</v>
      </c>
      <c r="DQ20" s="17">
        <f t="shared" si="3"/>
        <v>0</v>
      </c>
      <c r="DR20" s="17">
        <f t="shared" si="3"/>
        <v>0</v>
      </c>
      <c r="DS20" s="17">
        <f t="shared" si="3"/>
        <v>0</v>
      </c>
      <c r="DT20" s="17">
        <f t="shared" si="3"/>
        <v>0</v>
      </c>
      <c r="DU20" s="16">
        <v>270</v>
      </c>
    </row>
  </sheetData>
  <sheetProtection algorithmName="SHA-512" hashValue="EKNJcFRICaFuIrGXfvf3aLNQJGDDJtCjn5cHblZB9Ql42PpcCYTnGVRIcBphHLClCDNR3TkEOvH6ZIMlcoyWEQ==" saltValue="8xu/BknoZVkZoQHO16IkEg==" spinCount="100000" sheet="1" objects="1" scenarios="1"/>
  <conditionalFormatting sqref="C4:DT19">
    <cfRule type="cellIs" dxfId="5" priority="1"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B2E0-BE8C-4191-AE1E-D8B11AA6CB99}">
  <sheetPr codeName="Sheet14"/>
  <dimension ref="A2:DT18"/>
  <sheetViews>
    <sheetView topLeftCell="A3" workbookViewId="0">
      <selection activeCell="AC13" sqref="AC13"/>
    </sheetView>
  </sheetViews>
  <sheetFormatPr defaultColWidth="3.41796875" defaultRowHeight="14.4" x14ac:dyDescent="0.55000000000000004"/>
  <cols>
    <col min="1" max="1" width="19.41796875" style="14" bestFit="1" customWidth="1"/>
    <col min="2" max="2" width="19.41796875" style="14" customWidth="1"/>
    <col min="3" max="124" width="4.578125" style="16" customWidth="1"/>
    <col min="125" max="16384" width="3.41796875" style="16"/>
  </cols>
  <sheetData>
    <row r="2" spans="1:124" s="14" customFormat="1" x14ac:dyDescent="0.55000000000000004">
      <c r="C2" s="14" t="s">
        <v>1254</v>
      </c>
      <c r="H2" s="14" t="s">
        <v>1253</v>
      </c>
      <c r="I2" s="14" t="s">
        <v>91</v>
      </c>
      <c r="BS2" s="14" t="s">
        <v>99</v>
      </c>
      <c r="BT2" s="14" t="s">
        <v>1252</v>
      </c>
      <c r="CB2" s="14" t="s">
        <v>96</v>
      </c>
      <c r="DC2" s="14" t="s">
        <v>95</v>
      </c>
      <c r="DD2" s="14" t="s">
        <v>102</v>
      </c>
      <c r="DF2" s="14" t="s">
        <v>116</v>
      </c>
      <c r="DH2" s="14" t="s">
        <v>90</v>
      </c>
      <c r="DI2" s="14" t="s">
        <v>1251</v>
      </c>
      <c r="DL2" s="14" t="s">
        <v>1250</v>
      </c>
      <c r="DM2" s="14" t="s">
        <v>104</v>
      </c>
      <c r="DO2" s="14" t="s">
        <v>106</v>
      </c>
      <c r="DT2" s="14" t="s">
        <v>1249</v>
      </c>
    </row>
    <row r="3" spans="1:124" s="15" customFormat="1" ht="184.8" x14ac:dyDescent="0.55000000000000004">
      <c r="A3" s="14" t="s">
        <v>201</v>
      </c>
      <c r="B3" s="14" t="str">
        <f>Interface!$C$4</f>
        <v>Pedestrian Behaviour</v>
      </c>
      <c r="C3" s="15" t="s">
        <v>98</v>
      </c>
      <c r="D3" s="15" t="s">
        <v>187</v>
      </c>
      <c r="E3" s="15" t="s">
        <v>168</v>
      </c>
      <c r="F3" s="15" t="s">
        <v>182</v>
      </c>
      <c r="G3" s="15" t="s">
        <v>177</v>
      </c>
      <c r="H3" s="15" t="s">
        <v>79</v>
      </c>
      <c r="I3" s="15" t="s">
        <v>165</v>
      </c>
      <c r="J3" s="15" t="s">
        <v>151</v>
      </c>
      <c r="K3" s="15" t="s">
        <v>91</v>
      </c>
      <c r="L3" s="15" t="s">
        <v>81</v>
      </c>
      <c r="M3" s="15" t="s">
        <v>128</v>
      </c>
      <c r="N3" s="15" t="s">
        <v>158</v>
      </c>
      <c r="O3" s="15" t="s">
        <v>109</v>
      </c>
      <c r="P3" s="15" t="s">
        <v>111</v>
      </c>
      <c r="Q3" s="15" t="s">
        <v>179</v>
      </c>
      <c r="R3" s="15" t="s">
        <v>73</v>
      </c>
      <c r="S3" s="15" t="s">
        <v>135</v>
      </c>
      <c r="T3" s="15" t="s">
        <v>143</v>
      </c>
      <c r="U3" s="15" t="s">
        <v>88</v>
      </c>
      <c r="V3" s="15" t="s">
        <v>149</v>
      </c>
      <c r="W3" s="15" t="s">
        <v>170</v>
      </c>
      <c r="X3" s="15" t="s">
        <v>172</v>
      </c>
      <c r="Y3" s="15" t="s">
        <v>178</v>
      </c>
      <c r="Z3" s="15" t="s">
        <v>142</v>
      </c>
      <c r="AA3" s="15" t="s">
        <v>186</v>
      </c>
      <c r="AB3" s="15" t="s">
        <v>126</v>
      </c>
      <c r="AC3" s="15" t="s">
        <v>89</v>
      </c>
      <c r="AD3" s="15" t="s">
        <v>72</v>
      </c>
      <c r="AE3" s="15" t="s">
        <v>101</v>
      </c>
      <c r="AF3" s="15" t="s">
        <v>133</v>
      </c>
      <c r="AG3" s="15" t="s">
        <v>141</v>
      </c>
      <c r="AH3" s="15" t="s">
        <v>107</v>
      </c>
      <c r="AI3" s="15" t="s">
        <v>96</v>
      </c>
      <c r="AJ3" s="15" t="s">
        <v>153</v>
      </c>
      <c r="AK3" s="15" t="s">
        <v>155</v>
      </c>
      <c r="AL3" s="15" t="s">
        <v>157</v>
      </c>
      <c r="AM3" s="15" t="s">
        <v>159</v>
      </c>
      <c r="AN3" s="15" t="s">
        <v>161</v>
      </c>
      <c r="AO3" s="15" t="s">
        <v>93</v>
      </c>
      <c r="AP3" s="15" t="s">
        <v>189</v>
      </c>
      <c r="AQ3" s="15" t="s">
        <v>82</v>
      </c>
      <c r="AR3" s="15" t="s">
        <v>185</v>
      </c>
      <c r="AS3" s="15" t="s">
        <v>188</v>
      </c>
      <c r="AT3" s="15" t="s">
        <v>150</v>
      </c>
      <c r="AU3" s="15" t="s">
        <v>90</v>
      </c>
      <c r="AV3" s="15" t="s">
        <v>110</v>
      </c>
      <c r="AW3" s="15" t="s">
        <v>130</v>
      </c>
      <c r="AX3" s="15" t="s">
        <v>156</v>
      </c>
      <c r="AY3" s="15" t="s">
        <v>74</v>
      </c>
      <c r="AZ3" s="15" t="s">
        <v>76</v>
      </c>
      <c r="BA3" s="15" t="s">
        <v>162</v>
      </c>
      <c r="BB3" s="15" t="s">
        <v>164</v>
      </c>
      <c r="BC3" s="15" t="s">
        <v>166</v>
      </c>
      <c r="BD3" s="15" t="s">
        <v>136</v>
      </c>
      <c r="BE3" s="15" t="s">
        <v>77</v>
      </c>
      <c r="BF3" s="15" t="s">
        <v>122</v>
      </c>
      <c r="BG3" s="15" t="s">
        <v>174</v>
      </c>
      <c r="BH3" s="15" t="s">
        <v>176</v>
      </c>
      <c r="BI3" s="15" t="s">
        <v>97</v>
      </c>
      <c r="BJ3" s="15" t="s">
        <v>80</v>
      </c>
      <c r="BK3" s="15" t="s">
        <v>87</v>
      </c>
      <c r="BL3" s="15" t="s">
        <v>92</v>
      </c>
      <c r="BM3" s="15" t="s">
        <v>184</v>
      </c>
      <c r="BN3" s="15" t="s">
        <v>146</v>
      </c>
      <c r="BO3" s="15" t="s">
        <v>100</v>
      </c>
      <c r="BP3" s="15" t="s">
        <v>169</v>
      </c>
      <c r="BQ3" s="15" t="s">
        <v>163</v>
      </c>
      <c r="BR3" s="15" t="s">
        <v>86</v>
      </c>
      <c r="BS3" s="15" t="s">
        <v>99</v>
      </c>
      <c r="BT3" s="15" t="s">
        <v>85</v>
      </c>
      <c r="BU3" s="15" t="s">
        <v>125</v>
      </c>
      <c r="BV3" s="15" t="s">
        <v>129</v>
      </c>
      <c r="BW3" s="15" t="s">
        <v>131</v>
      </c>
      <c r="BX3" s="15" t="s">
        <v>103</v>
      </c>
      <c r="BY3" s="15" t="s">
        <v>105</v>
      </c>
      <c r="BZ3" s="15" t="s">
        <v>145</v>
      </c>
      <c r="CA3" s="15" t="s">
        <v>144</v>
      </c>
      <c r="CB3" s="15" t="s">
        <v>115</v>
      </c>
      <c r="CC3" s="15" t="s">
        <v>112</v>
      </c>
      <c r="CD3" s="15" t="s">
        <v>191</v>
      </c>
      <c r="CE3" s="15" t="s">
        <v>147</v>
      </c>
      <c r="CF3" s="15" t="s">
        <v>123</v>
      </c>
      <c r="CG3" s="15" t="s">
        <v>173</v>
      </c>
      <c r="CH3" s="15" t="s">
        <v>113</v>
      </c>
      <c r="CI3" s="15" t="s">
        <v>117</v>
      </c>
      <c r="CJ3" s="15" t="s">
        <v>139</v>
      </c>
      <c r="CK3" s="15" t="s">
        <v>75</v>
      </c>
      <c r="CL3" s="15" t="s">
        <v>193</v>
      </c>
      <c r="CM3" s="15" t="s">
        <v>194</v>
      </c>
      <c r="CN3" s="15" t="s">
        <v>192</v>
      </c>
      <c r="CO3" s="15" t="s">
        <v>171</v>
      </c>
      <c r="CP3" s="15" t="s">
        <v>190</v>
      </c>
      <c r="CQ3" s="15" t="s">
        <v>183</v>
      </c>
      <c r="CR3" s="15" t="s">
        <v>148</v>
      </c>
      <c r="CS3" s="15" t="s">
        <v>152</v>
      </c>
      <c r="CT3" s="15" t="s">
        <v>154</v>
      </c>
      <c r="CU3" s="15" t="s">
        <v>118</v>
      </c>
      <c r="CV3" s="15" t="s">
        <v>132</v>
      </c>
      <c r="CW3" s="15" t="s">
        <v>160</v>
      </c>
      <c r="CX3" s="15" t="s">
        <v>134</v>
      </c>
      <c r="CY3" s="15" t="s">
        <v>120</v>
      </c>
      <c r="CZ3" s="15" t="s">
        <v>140</v>
      </c>
      <c r="DA3" s="15" t="s">
        <v>114</v>
      </c>
      <c r="DB3" s="15" t="s">
        <v>181</v>
      </c>
      <c r="DC3" s="15" t="s">
        <v>95</v>
      </c>
      <c r="DD3" s="15" t="s">
        <v>119</v>
      </c>
      <c r="DE3" s="15" t="s">
        <v>102</v>
      </c>
      <c r="DF3" s="15" t="s">
        <v>124</v>
      </c>
      <c r="DG3" s="15" t="s">
        <v>121</v>
      </c>
      <c r="DH3" s="15" t="s">
        <v>116</v>
      </c>
      <c r="DI3" s="15" t="s">
        <v>180</v>
      </c>
      <c r="DJ3" s="15" t="s">
        <v>108</v>
      </c>
      <c r="DK3" s="15" t="s">
        <v>167</v>
      </c>
      <c r="DL3" s="15" t="s">
        <v>138</v>
      </c>
      <c r="DM3" s="15" t="s">
        <v>127</v>
      </c>
      <c r="DN3" s="15" t="s">
        <v>104</v>
      </c>
      <c r="DO3" s="15" t="s">
        <v>94</v>
      </c>
      <c r="DP3" s="15" t="s">
        <v>137</v>
      </c>
      <c r="DQ3" s="15" t="s">
        <v>175</v>
      </c>
      <c r="DR3" s="15" t="s">
        <v>78</v>
      </c>
      <c r="DS3" s="15" t="s">
        <v>106</v>
      </c>
    </row>
    <row r="4" spans="1:124" x14ac:dyDescent="0.55000000000000004">
      <c r="A4" s="14" t="s">
        <v>35</v>
      </c>
      <c r="B4" s="19" cm="1">
        <f t="array" ref="B4:B17">TRANSPOSE(_xlfn.XLOOKUP(Interface!$C$4, 'Subcriterion weights normalised'!A4:A31, 'Subcriterion weights normalised'!B4:O31))</f>
        <v>0</v>
      </c>
      <c r="C4" s="17">
        <f>('Rating Data Type'!B4/MAX('Rating Data Type'!$B4:$DS4))*10</f>
        <v>0</v>
      </c>
      <c r="D4" s="17">
        <f>('Rating Data Type'!C4/MAX('Rating Data Type'!$B4:$DS4))*10</f>
        <v>0</v>
      </c>
      <c r="E4" s="17">
        <f>('Rating Data Type'!D4/MAX('Rating Data Type'!$B4:$DS4))*10</f>
        <v>0</v>
      </c>
      <c r="F4" s="17">
        <f>('Rating Data Type'!E4/MAX('Rating Data Type'!$B4:$DS4))*10</f>
        <v>0</v>
      </c>
      <c r="G4" s="17">
        <f>('Rating Data Type'!F4/MAX('Rating Data Type'!$B4:$DS4))*10</f>
        <v>0</v>
      </c>
      <c r="H4" s="17">
        <f>('Rating Data Type'!G4/MAX('Rating Data Type'!$B4:$DS4))*10</f>
        <v>0</v>
      </c>
      <c r="I4" s="17">
        <f>('Rating Data Type'!H4/MAX('Rating Data Type'!$B4:$DS4))*10</f>
        <v>0</v>
      </c>
      <c r="J4" s="17">
        <f>('Rating Data Type'!I4/MAX('Rating Data Type'!$B4:$DS4))*10</f>
        <v>0</v>
      </c>
      <c r="K4" s="17">
        <f>('Rating Data Type'!J4/MAX('Rating Data Type'!$B4:$DS4))*10</f>
        <v>0</v>
      </c>
      <c r="L4" s="17">
        <f>('Rating Data Type'!K4/MAX('Rating Data Type'!$B4:$DS4))*10</f>
        <v>0</v>
      </c>
      <c r="M4" s="17">
        <f>('Rating Data Type'!L4/MAX('Rating Data Type'!$B4:$DS4))*10</f>
        <v>0</v>
      </c>
      <c r="N4" s="17">
        <f>('Rating Data Type'!M4/MAX('Rating Data Type'!$B4:$DS4))*10</f>
        <v>0</v>
      </c>
      <c r="O4" s="17">
        <f>('Rating Data Type'!N4/MAX('Rating Data Type'!$B4:$DS4))*10</f>
        <v>0</v>
      </c>
      <c r="P4" s="17">
        <f>('Rating Data Type'!O4/MAX('Rating Data Type'!$B4:$DS4))*10</f>
        <v>0</v>
      </c>
      <c r="Q4" s="17">
        <f>('Rating Data Type'!P4/MAX('Rating Data Type'!$B4:$DS4))*10</f>
        <v>0</v>
      </c>
      <c r="R4" s="17">
        <f>('Rating Data Type'!Q4/MAX('Rating Data Type'!$B4:$DS4))*10</f>
        <v>0</v>
      </c>
      <c r="S4" s="17">
        <f>('Rating Data Type'!R4/MAX('Rating Data Type'!$B4:$DS4))*10</f>
        <v>0</v>
      </c>
      <c r="T4" s="17">
        <f>('Rating Data Type'!S4/MAX('Rating Data Type'!$B4:$DS4))*10</f>
        <v>0</v>
      </c>
      <c r="U4" s="17">
        <f>('Rating Data Type'!T4/MAX('Rating Data Type'!$B4:$DS4))*10</f>
        <v>0</v>
      </c>
      <c r="V4" s="17">
        <f>('Rating Data Type'!U4/MAX('Rating Data Type'!$B4:$DS4))*10</f>
        <v>0</v>
      </c>
      <c r="W4" s="17">
        <f>('Rating Data Type'!V4/MAX('Rating Data Type'!$B4:$DS4))*10</f>
        <v>0</v>
      </c>
      <c r="X4" s="17">
        <f>('Rating Data Type'!W4/MAX('Rating Data Type'!$B4:$DS4))*10</f>
        <v>0</v>
      </c>
      <c r="Y4" s="17">
        <f>('Rating Data Type'!X4/MAX('Rating Data Type'!$B4:$DS4))*10</f>
        <v>0</v>
      </c>
      <c r="Z4" s="17">
        <f>('Rating Data Type'!Y4/MAX('Rating Data Type'!$B4:$DS4))*10</f>
        <v>0</v>
      </c>
      <c r="AA4" s="17">
        <f>('Rating Data Type'!Z4/MAX('Rating Data Type'!$B4:$DS4))*10</f>
        <v>0</v>
      </c>
      <c r="AB4" s="17">
        <f>('Rating Data Type'!AA4/MAX('Rating Data Type'!$B4:$DS4))*10</f>
        <v>0</v>
      </c>
      <c r="AC4" s="17">
        <f>('Rating Data Type'!AB4/MAX('Rating Data Type'!$B4:$DS4))*10</f>
        <v>0</v>
      </c>
      <c r="AD4" s="17">
        <f>('Rating Data Type'!AC4/MAX('Rating Data Type'!$B4:$DS4))*10</f>
        <v>0</v>
      </c>
      <c r="AE4" s="17">
        <f>('Rating Data Type'!AD4/MAX('Rating Data Type'!$B4:$DS4))*10</f>
        <v>0</v>
      </c>
      <c r="AF4" s="17">
        <f>('Rating Data Type'!AE4/MAX('Rating Data Type'!$B4:$DS4))*10</f>
        <v>0</v>
      </c>
      <c r="AG4" s="17">
        <f>('Rating Data Type'!AF4/MAX('Rating Data Type'!$B4:$DS4))*10</f>
        <v>0</v>
      </c>
      <c r="AH4" s="17">
        <f>('Rating Data Type'!AG4/MAX('Rating Data Type'!$B4:$DS4))*10</f>
        <v>0</v>
      </c>
      <c r="AI4" s="17">
        <f>('Rating Data Type'!AH4/MAX('Rating Data Type'!$B4:$DS4))*10</f>
        <v>0</v>
      </c>
      <c r="AJ4" s="17">
        <f>('Rating Data Type'!AI4/MAX('Rating Data Type'!$B4:$DS4))*10</f>
        <v>0</v>
      </c>
      <c r="AK4" s="17">
        <f>('Rating Data Type'!AJ4/MAX('Rating Data Type'!$B4:$DS4))*10</f>
        <v>0</v>
      </c>
      <c r="AL4" s="17">
        <f>('Rating Data Type'!AK4/MAX('Rating Data Type'!$B4:$DS4))*10</f>
        <v>0</v>
      </c>
      <c r="AM4" s="17">
        <f>('Rating Data Type'!AL4/MAX('Rating Data Type'!$B4:$DS4))*10</f>
        <v>0</v>
      </c>
      <c r="AN4" s="17">
        <f>('Rating Data Type'!AM4/MAX('Rating Data Type'!$B4:$DS4))*10</f>
        <v>0</v>
      </c>
      <c r="AO4" s="17">
        <f>('Rating Data Type'!AN4/MAX('Rating Data Type'!$B4:$DS4))*10</f>
        <v>0</v>
      </c>
      <c r="AP4" s="17">
        <f>('Rating Data Type'!AO4/MAX('Rating Data Type'!$B4:$DS4))*10</f>
        <v>0</v>
      </c>
      <c r="AQ4" s="17">
        <f>('Rating Data Type'!AP4/MAX('Rating Data Type'!$B4:$DS4))*10</f>
        <v>0</v>
      </c>
      <c r="AR4" s="17">
        <f>('Rating Data Type'!AQ4/MAX('Rating Data Type'!$B4:$DS4))*10</f>
        <v>0</v>
      </c>
      <c r="AS4" s="17">
        <f>('Rating Data Type'!AR4/MAX('Rating Data Type'!$B4:$DS4))*10</f>
        <v>0</v>
      </c>
      <c r="AT4" s="17">
        <f>('Rating Data Type'!AS4/MAX('Rating Data Type'!$B4:$DS4))*10</f>
        <v>0</v>
      </c>
      <c r="AU4" s="17">
        <f>('Rating Data Type'!AT4/MAX('Rating Data Type'!$B4:$DS4))*10</f>
        <v>0</v>
      </c>
      <c r="AV4" s="17">
        <f>('Rating Data Type'!AU4/MAX('Rating Data Type'!$B4:$DS4))*10</f>
        <v>0</v>
      </c>
      <c r="AW4" s="17">
        <f>('Rating Data Type'!AV4/MAX('Rating Data Type'!$B4:$DS4))*10</f>
        <v>0</v>
      </c>
      <c r="AX4" s="17">
        <f>('Rating Data Type'!AW4/MAX('Rating Data Type'!$B4:$DS4))*10</f>
        <v>0</v>
      </c>
      <c r="AY4" s="17">
        <f>('Rating Data Type'!AX4/MAX('Rating Data Type'!$B4:$DS4))*10</f>
        <v>0</v>
      </c>
      <c r="AZ4" s="17">
        <f>('Rating Data Type'!AY4/MAX('Rating Data Type'!$B4:$DS4))*10</f>
        <v>0</v>
      </c>
      <c r="BA4" s="17">
        <f>('Rating Data Type'!AZ4/MAX('Rating Data Type'!$B4:$DS4))*10</f>
        <v>0</v>
      </c>
      <c r="BB4" s="17">
        <f>('Rating Data Type'!BA4/MAX('Rating Data Type'!$B4:$DS4))*10</f>
        <v>0</v>
      </c>
      <c r="BC4" s="17">
        <f>('Rating Data Type'!BB4/MAX('Rating Data Type'!$B4:$DS4))*10</f>
        <v>0</v>
      </c>
      <c r="BD4" s="17">
        <f>('Rating Data Type'!BC4/MAX('Rating Data Type'!$B4:$DS4))*10</f>
        <v>0</v>
      </c>
      <c r="BE4" s="17">
        <f>('Rating Data Type'!BD4/MAX('Rating Data Type'!$B4:$DS4))*10</f>
        <v>0</v>
      </c>
      <c r="BF4" s="17">
        <f>('Rating Data Type'!BE4/MAX('Rating Data Type'!$B4:$DS4))*10</f>
        <v>0</v>
      </c>
      <c r="BG4" s="17">
        <f>('Rating Data Type'!BF4/MAX('Rating Data Type'!$B4:$DS4))*10</f>
        <v>0</v>
      </c>
      <c r="BH4" s="17">
        <f>('Rating Data Type'!BG4/MAX('Rating Data Type'!$B4:$DS4))*10</f>
        <v>0</v>
      </c>
      <c r="BI4" s="17">
        <f>('Rating Data Type'!BH4/MAX('Rating Data Type'!$B4:$DS4))*10</f>
        <v>0</v>
      </c>
      <c r="BJ4" s="17">
        <f>('Rating Data Type'!BI4/MAX('Rating Data Type'!$B4:$DS4))*10</f>
        <v>0</v>
      </c>
      <c r="BK4" s="17">
        <f>('Rating Data Type'!BJ4/MAX('Rating Data Type'!$B4:$DS4))*10</f>
        <v>0</v>
      </c>
      <c r="BL4" s="17">
        <f>('Rating Data Type'!BK4/MAX('Rating Data Type'!$B4:$DS4))*10</f>
        <v>0</v>
      </c>
      <c r="BM4" s="17">
        <f>('Rating Data Type'!BL4/MAX('Rating Data Type'!$B4:$DS4))*10</f>
        <v>0</v>
      </c>
      <c r="BN4" s="17">
        <f>('Rating Data Type'!BM4/MAX('Rating Data Type'!$B4:$DS4))*10</f>
        <v>0</v>
      </c>
      <c r="BO4" s="17">
        <f>('Rating Data Type'!BN4/MAX('Rating Data Type'!$B4:$DS4))*10</f>
        <v>0</v>
      </c>
      <c r="BP4" s="17">
        <f>('Rating Data Type'!BO4/MAX('Rating Data Type'!$B4:$DS4))*10</f>
        <v>0</v>
      </c>
      <c r="BQ4" s="17">
        <f>('Rating Data Type'!BP4/MAX('Rating Data Type'!$B4:$DS4))*10</f>
        <v>0</v>
      </c>
      <c r="BR4" s="17">
        <f>('Rating Data Type'!BQ4/MAX('Rating Data Type'!$B4:$DS4))*10</f>
        <v>0</v>
      </c>
      <c r="BS4" s="17">
        <f>('Rating Data Type'!BR4/MAX('Rating Data Type'!$B4:$DS4))*10</f>
        <v>0</v>
      </c>
      <c r="BT4" s="17">
        <f>('Rating Data Type'!BS4/MAX('Rating Data Type'!$B4:$DS4))*10</f>
        <v>0</v>
      </c>
      <c r="BU4" s="17">
        <f>('Rating Data Type'!BT4/MAX('Rating Data Type'!$B4:$DS4))*10</f>
        <v>0</v>
      </c>
      <c r="BV4" s="17">
        <f>('Rating Data Type'!BU4/MAX('Rating Data Type'!$B4:$DS4))*10</f>
        <v>0</v>
      </c>
      <c r="BW4" s="17">
        <f>('Rating Data Type'!BV4/MAX('Rating Data Type'!$B4:$DS4))*10</f>
        <v>0</v>
      </c>
      <c r="BX4" s="17">
        <f>('Rating Data Type'!BW4/MAX('Rating Data Type'!$B4:$DS4))*10</f>
        <v>0</v>
      </c>
      <c r="BY4" s="17">
        <f>('Rating Data Type'!BX4/MAX('Rating Data Type'!$B4:$DS4))*10</f>
        <v>0</v>
      </c>
      <c r="BZ4" s="17">
        <f>('Rating Data Type'!BY4/MAX('Rating Data Type'!$B4:$DS4))*10</f>
        <v>0</v>
      </c>
      <c r="CA4" s="17">
        <f>('Rating Data Type'!BZ4/MAX('Rating Data Type'!$B4:$DS4))*10</f>
        <v>0</v>
      </c>
      <c r="CB4" s="17">
        <f>('Rating Data Type'!CA4/MAX('Rating Data Type'!$B4:$DS4))*10</f>
        <v>0</v>
      </c>
      <c r="CC4" s="17">
        <f>('Rating Data Type'!CB4/MAX('Rating Data Type'!$B4:$DS4))*10</f>
        <v>0</v>
      </c>
      <c r="CD4" s="17">
        <f>('Rating Data Type'!CC4/MAX('Rating Data Type'!$B4:$DS4))*10</f>
        <v>0</v>
      </c>
      <c r="CE4" s="17">
        <f>('Rating Data Type'!CD4/MAX('Rating Data Type'!$B4:$DS4))*10</f>
        <v>0</v>
      </c>
      <c r="CF4" s="17">
        <f>('Rating Data Type'!CE4/MAX('Rating Data Type'!$B4:$DS4))*10</f>
        <v>0</v>
      </c>
      <c r="CG4" s="17">
        <f>('Rating Data Type'!CF4/MAX('Rating Data Type'!$B4:$DS4))*10</f>
        <v>0</v>
      </c>
      <c r="CH4" s="17">
        <f>('Rating Data Type'!CG4/MAX('Rating Data Type'!$B4:$DS4))*10</f>
        <v>0</v>
      </c>
      <c r="CI4" s="17">
        <f>('Rating Data Type'!CH4/MAX('Rating Data Type'!$B4:$DS4))*10</f>
        <v>0</v>
      </c>
      <c r="CJ4" s="17">
        <f>('Rating Data Type'!CI4/MAX('Rating Data Type'!$B4:$DS4))*10</f>
        <v>0</v>
      </c>
      <c r="CK4" s="17">
        <f>('Rating Data Type'!CJ4/MAX('Rating Data Type'!$B4:$DS4))*10</f>
        <v>0</v>
      </c>
      <c r="CL4" s="17">
        <f>('Rating Data Type'!CK4/MAX('Rating Data Type'!$B4:$DS4))*10</f>
        <v>5</v>
      </c>
      <c r="CM4" s="17">
        <f>('Rating Data Type'!CL4/MAX('Rating Data Type'!$B4:$DS4))*10</f>
        <v>0</v>
      </c>
      <c r="CN4" s="17">
        <f>('Rating Data Type'!CM4/MAX('Rating Data Type'!$B4:$DS4))*10</f>
        <v>0</v>
      </c>
      <c r="CO4" s="17">
        <f>('Rating Data Type'!CN4/MAX('Rating Data Type'!$B4:$DS4))*10</f>
        <v>0</v>
      </c>
      <c r="CP4" s="17">
        <f>('Rating Data Type'!CO4/MAX('Rating Data Type'!$B4:$DS4))*10</f>
        <v>0</v>
      </c>
      <c r="CQ4" s="17">
        <f>('Rating Data Type'!CP4/MAX('Rating Data Type'!$B4:$DS4))*10</f>
        <v>0</v>
      </c>
      <c r="CR4" s="17">
        <f>('Rating Data Type'!CQ4/MAX('Rating Data Type'!$B4:$DS4))*10</f>
        <v>0</v>
      </c>
      <c r="CS4" s="17">
        <f>('Rating Data Type'!CR4/MAX('Rating Data Type'!$B4:$DS4))*10</f>
        <v>0</v>
      </c>
      <c r="CT4" s="17">
        <f>('Rating Data Type'!CS4/MAX('Rating Data Type'!$B4:$DS4))*10</f>
        <v>0</v>
      </c>
      <c r="CU4" s="17">
        <f>('Rating Data Type'!CT4/MAX('Rating Data Type'!$B4:$DS4))*10</f>
        <v>0</v>
      </c>
      <c r="CV4" s="17">
        <f>('Rating Data Type'!CU4/MAX('Rating Data Type'!$B4:$DS4))*10</f>
        <v>0</v>
      </c>
      <c r="CW4" s="17">
        <f>('Rating Data Type'!CV4/MAX('Rating Data Type'!$B4:$DS4))*10</f>
        <v>0</v>
      </c>
      <c r="CX4" s="17">
        <f>('Rating Data Type'!CW4/MAX('Rating Data Type'!$B4:$DS4))*10</f>
        <v>0</v>
      </c>
      <c r="CY4" s="17">
        <f>('Rating Data Type'!CX4/MAX('Rating Data Type'!$B4:$DS4))*10</f>
        <v>0</v>
      </c>
      <c r="CZ4" s="17">
        <f>('Rating Data Type'!CY4/MAX('Rating Data Type'!$B4:$DS4))*10</f>
        <v>0</v>
      </c>
      <c r="DA4" s="17">
        <f>('Rating Data Type'!CZ4/MAX('Rating Data Type'!$B4:$DS4))*10</f>
        <v>0</v>
      </c>
      <c r="DB4" s="17">
        <f>('Rating Data Type'!DA4/MAX('Rating Data Type'!$B4:$DS4))*10</f>
        <v>0</v>
      </c>
      <c r="DC4" s="17">
        <f>('Rating Data Type'!DB4/MAX('Rating Data Type'!$B4:$DS4))*10</f>
        <v>0</v>
      </c>
      <c r="DD4" s="17">
        <f>('Rating Data Type'!DC4/MAX('Rating Data Type'!$B4:$DS4))*10</f>
        <v>0</v>
      </c>
      <c r="DE4" s="17">
        <f>('Rating Data Type'!DD4/MAX('Rating Data Type'!$B4:$DS4))*10</f>
        <v>5</v>
      </c>
      <c r="DF4" s="17">
        <f>('Rating Data Type'!DE4/MAX('Rating Data Type'!$B4:$DS4))*10</f>
        <v>0</v>
      </c>
      <c r="DG4" s="17">
        <f>('Rating Data Type'!DF4/MAX('Rating Data Type'!$B4:$DS4))*10</f>
        <v>0</v>
      </c>
      <c r="DH4" s="17">
        <f>('Rating Data Type'!DG4/MAX('Rating Data Type'!$B4:$DS4))*10</f>
        <v>0</v>
      </c>
      <c r="DI4" s="17">
        <f>('Rating Data Type'!DH4/MAX('Rating Data Type'!$B4:$DS4))*10</f>
        <v>0</v>
      </c>
      <c r="DJ4" s="17">
        <f>('Rating Data Type'!DI4/MAX('Rating Data Type'!$B4:$DS4))*10</f>
        <v>0</v>
      </c>
      <c r="DK4" s="17">
        <f>('Rating Data Type'!DJ4/MAX('Rating Data Type'!$B4:$DS4))*10</f>
        <v>0</v>
      </c>
      <c r="DL4" s="17">
        <f>('Rating Data Type'!DK4/MAX('Rating Data Type'!$B4:$DS4))*10</f>
        <v>0</v>
      </c>
      <c r="DM4" s="17">
        <f>('Rating Data Type'!DL4/MAX('Rating Data Type'!$B4:$DS4))*10</f>
        <v>0</v>
      </c>
      <c r="DN4" s="17">
        <f>('Rating Data Type'!DM4/MAX('Rating Data Type'!$B4:$DS4))*10</f>
        <v>0</v>
      </c>
      <c r="DO4" s="17">
        <f>('Rating Data Type'!DN4/MAX('Rating Data Type'!$B4:$DS4))*10</f>
        <v>0</v>
      </c>
      <c r="DP4" s="17">
        <f>('Rating Data Type'!DO4/MAX('Rating Data Type'!$B4:$DS4))*10</f>
        <v>0</v>
      </c>
      <c r="DQ4" s="17">
        <f>('Rating Data Type'!DP4/MAX('Rating Data Type'!$B4:$DS4))*10</f>
        <v>0</v>
      </c>
      <c r="DR4" s="17">
        <f>('Rating Data Type'!DQ4/MAX('Rating Data Type'!$B4:$DS4))*10</f>
        <v>0</v>
      </c>
      <c r="DS4" s="17">
        <f>('Rating Data Type'!DR4/MAX('Rating Data Type'!$B4:$DS4))*10</f>
        <v>0</v>
      </c>
      <c r="DT4" s="17">
        <f>('Rating Data Type'!DS4/MAX('Rating Data Type'!$B4:$DS4))*10</f>
        <v>10</v>
      </c>
    </row>
    <row r="5" spans="1:124" x14ac:dyDescent="0.55000000000000004">
      <c r="A5" s="14" t="s">
        <v>36</v>
      </c>
      <c r="B5" s="19">
        <v>0</v>
      </c>
      <c r="C5" s="17">
        <f>('Rating Data Type'!B5/MAX('Rating Data Type'!$B5:$DS5))*10</f>
        <v>0</v>
      </c>
      <c r="D5" s="17">
        <f>('Rating Data Type'!C5/MAX('Rating Data Type'!$B5:$DS5))*10</f>
        <v>0</v>
      </c>
      <c r="E5" s="17">
        <f>('Rating Data Type'!D5/MAX('Rating Data Type'!$B5:$DS5))*10</f>
        <v>0</v>
      </c>
      <c r="F5" s="17">
        <f>('Rating Data Type'!E5/MAX('Rating Data Type'!$B5:$DS5))*10</f>
        <v>0</v>
      </c>
      <c r="G5" s="17">
        <f>('Rating Data Type'!F5/MAX('Rating Data Type'!$B5:$DS5))*10</f>
        <v>0</v>
      </c>
      <c r="H5" s="17">
        <f>('Rating Data Type'!G5/MAX('Rating Data Type'!$B5:$DS5))*10</f>
        <v>0</v>
      </c>
      <c r="I5" s="17">
        <f>('Rating Data Type'!H5/MAX('Rating Data Type'!$B5:$DS5))*10</f>
        <v>0</v>
      </c>
      <c r="J5" s="17">
        <f>('Rating Data Type'!I5/MAX('Rating Data Type'!$B5:$DS5))*10</f>
        <v>0</v>
      </c>
      <c r="K5" s="17">
        <f>('Rating Data Type'!J5/MAX('Rating Data Type'!$B5:$DS5))*10</f>
        <v>0</v>
      </c>
      <c r="L5" s="17">
        <f>('Rating Data Type'!K5/MAX('Rating Data Type'!$B5:$DS5))*10</f>
        <v>0</v>
      </c>
      <c r="M5" s="17">
        <f>('Rating Data Type'!L5/MAX('Rating Data Type'!$B5:$DS5))*10</f>
        <v>0</v>
      </c>
      <c r="N5" s="17">
        <f>('Rating Data Type'!M5/MAX('Rating Data Type'!$B5:$DS5))*10</f>
        <v>0</v>
      </c>
      <c r="O5" s="17">
        <f>('Rating Data Type'!N5/MAX('Rating Data Type'!$B5:$DS5))*10</f>
        <v>0</v>
      </c>
      <c r="P5" s="17">
        <f>('Rating Data Type'!O5/MAX('Rating Data Type'!$B5:$DS5))*10</f>
        <v>0</v>
      </c>
      <c r="Q5" s="17">
        <f>('Rating Data Type'!P5/MAX('Rating Data Type'!$B5:$DS5))*10</f>
        <v>0</v>
      </c>
      <c r="R5" s="17">
        <f>('Rating Data Type'!Q5/MAX('Rating Data Type'!$B5:$DS5))*10</f>
        <v>0</v>
      </c>
      <c r="S5" s="17">
        <f>('Rating Data Type'!R5/MAX('Rating Data Type'!$B5:$DS5))*10</f>
        <v>0</v>
      </c>
      <c r="T5" s="17">
        <f>('Rating Data Type'!S5/MAX('Rating Data Type'!$B5:$DS5))*10</f>
        <v>0</v>
      </c>
      <c r="U5" s="17">
        <f>('Rating Data Type'!T5/MAX('Rating Data Type'!$B5:$DS5))*10</f>
        <v>0</v>
      </c>
      <c r="V5" s="17">
        <f>('Rating Data Type'!U5/MAX('Rating Data Type'!$B5:$DS5))*10</f>
        <v>0</v>
      </c>
      <c r="W5" s="17">
        <f>('Rating Data Type'!V5/MAX('Rating Data Type'!$B5:$DS5))*10</f>
        <v>0</v>
      </c>
      <c r="X5" s="17">
        <f>('Rating Data Type'!W5/MAX('Rating Data Type'!$B5:$DS5))*10</f>
        <v>0</v>
      </c>
      <c r="Y5" s="17">
        <f>('Rating Data Type'!X5/MAX('Rating Data Type'!$B5:$DS5))*10</f>
        <v>0</v>
      </c>
      <c r="Z5" s="17">
        <f>('Rating Data Type'!Y5/MAX('Rating Data Type'!$B5:$DS5))*10</f>
        <v>0</v>
      </c>
      <c r="AA5" s="17">
        <f>('Rating Data Type'!Z5/MAX('Rating Data Type'!$B5:$DS5))*10</f>
        <v>0</v>
      </c>
      <c r="AB5" s="17">
        <f>('Rating Data Type'!AA5/MAX('Rating Data Type'!$B5:$DS5))*10</f>
        <v>0</v>
      </c>
      <c r="AC5" s="17">
        <f>('Rating Data Type'!AB5/MAX('Rating Data Type'!$B5:$DS5))*10</f>
        <v>0</v>
      </c>
      <c r="AD5" s="17">
        <f>('Rating Data Type'!AC5/MAX('Rating Data Type'!$B5:$DS5))*10</f>
        <v>0</v>
      </c>
      <c r="AE5" s="17">
        <f>('Rating Data Type'!AD5/MAX('Rating Data Type'!$B5:$DS5))*10</f>
        <v>0</v>
      </c>
      <c r="AF5" s="17">
        <f>('Rating Data Type'!AE5/MAX('Rating Data Type'!$B5:$DS5))*10</f>
        <v>0</v>
      </c>
      <c r="AG5" s="17">
        <f>('Rating Data Type'!AF5/MAX('Rating Data Type'!$B5:$DS5))*10</f>
        <v>0</v>
      </c>
      <c r="AH5" s="17">
        <f>('Rating Data Type'!AG5/MAX('Rating Data Type'!$B5:$DS5))*10</f>
        <v>0</v>
      </c>
      <c r="AI5" s="17">
        <f>('Rating Data Type'!AH5/MAX('Rating Data Type'!$B5:$DS5))*10</f>
        <v>0</v>
      </c>
      <c r="AJ5" s="17">
        <f>('Rating Data Type'!AI5/MAX('Rating Data Type'!$B5:$DS5))*10</f>
        <v>0</v>
      </c>
      <c r="AK5" s="17">
        <f>('Rating Data Type'!AJ5/MAX('Rating Data Type'!$B5:$DS5))*10</f>
        <v>0</v>
      </c>
      <c r="AL5" s="17">
        <f>('Rating Data Type'!AK5/MAX('Rating Data Type'!$B5:$DS5))*10</f>
        <v>0</v>
      </c>
      <c r="AM5" s="17">
        <f>('Rating Data Type'!AL5/MAX('Rating Data Type'!$B5:$DS5))*10</f>
        <v>0</v>
      </c>
      <c r="AN5" s="17">
        <f>('Rating Data Type'!AM5/MAX('Rating Data Type'!$B5:$DS5))*10</f>
        <v>0</v>
      </c>
      <c r="AO5" s="17">
        <f>('Rating Data Type'!AN5/MAX('Rating Data Type'!$B5:$DS5))*10</f>
        <v>0</v>
      </c>
      <c r="AP5" s="17">
        <f>('Rating Data Type'!AO5/MAX('Rating Data Type'!$B5:$DS5))*10</f>
        <v>0</v>
      </c>
      <c r="AQ5" s="17">
        <f>('Rating Data Type'!AP5/MAX('Rating Data Type'!$B5:$DS5))*10</f>
        <v>0</v>
      </c>
      <c r="AR5" s="17">
        <f>('Rating Data Type'!AQ5/MAX('Rating Data Type'!$B5:$DS5))*10</f>
        <v>0</v>
      </c>
      <c r="AS5" s="17">
        <f>('Rating Data Type'!AR5/MAX('Rating Data Type'!$B5:$DS5))*10</f>
        <v>0</v>
      </c>
      <c r="AT5" s="17">
        <f>('Rating Data Type'!AS5/MAX('Rating Data Type'!$B5:$DS5))*10</f>
        <v>0</v>
      </c>
      <c r="AU5" s="17">
        <f>('Rating Data Type'!AT5/MAX('Rating Data Type'!$B5:$DS5))*10</f>
        <v>0</v>
      </c>
      <c r="AV5" s="17">
        <f>('Rating Data Type'!AU5/MAX('Rating Data Type'!$B5:$DS5))*10</f>
        <v>0</v>
      </c>
      <c r="AW5" s="17">
        <f>('Rating Data Type'!AV5/MAX('Rating Data Type'!$B5:$DS5))*10</f>
        <v>0</v>
      </c>
      <c r="AX5" s="17">
        <f>('Rating Data Type'!AW5/MAX('Rating Data Type'!$B5:$DS5))*10</f>
        <v>0</v>
      </c>
      <c r="AY5" s="17">
        <f>('Rating Data Type'!AX5/MAX('Rating Data Type'!$B5:$DS5))*10</f>
        <v>0</v>
      </c>
      <c r="AZ5" s="17">
        <f>('Rating Data Type'!AY5/MAX('Rating Data Type'!$B5:$DS5))*10</f>
        <v>0</v>
      </c>
      <c r="BA5" s="17">
        <f>('Rating Data Type'!AZ5/MAX('Rating Data Type'!$B5:$DS5))*10</f>
        <v>0</v>
      </c>
      <c r="BB5" s="17">
        <f>('Rating Data Type'!BA5/MAX('Rating Data Type'!$B5:$DS5))*10</f>
        <v>0</v>
      </c>
      <c r="BC5" s="17">
        <f>('Rating Data Type'!BB5/MAX('Rating Data Type'!$B5:$DS5))*10</f>
        <v>0</v>
      </c>
      <c r="BD5" s="17">
        <f>('Rating Data Type'!BC5/MAX('Rating Data Type'!$B5:$DS5))*10</f>
        <v>0</v>
      </c>
      <c r="BE5" s="17">
        <f>('Rating Data Type'!BD5/MAX('Rating Data Type'!$B5:$DS5))*10</f>
        <v>0</v>
      </c>
      <c r="BF5" s="17">
        <f>('Rating Data Type'!BE5/MAX('Rating Data Type'!$B5:$DS5))*10</f>
        <v>0</v>
      </c>
      <c r="BG5" s="17">
        <f>('Rating Data Type'!BF5/MAX('Rating Data Type'!$B5:$DS5))*10</f>
        <v>0</v>
      </c>
      <c r="BH5" s="17">
        <f>('Rating Data Type'!BG5/MAX('Rating Data Type'!$B5:$DS5))*10</f>
        <v>0</v>
      </c>
      <c r="BI5" s="17">
        <f>('Rating Data Type'!BH5/MAX('Rating Data Type'!$B5:$DS5))*10</f>
        <v>0</v>
      </c>
      <c r="BJ5" s="17">
        <f>('Rating Data Type'!BI5/MAX('Rating Data Type'!$B5:$DS5))*10</f>
        <v>0</v>
      </c>
      <c r="BK5" s="17">
        <f>('Rating Data Type'!BJ5/MAX('Rating Data Type'!$B5:$DS5))*10</f>
        <v>0</v>
      </c>
      <c r="BL5" s="17">
        <f>('Rating Data Type'!BK5/MAX('Rating Data Type'!$B5:$DS5))*10</f>
        <v>0</v>
      </c>
      <c r="BM5" s="17">
        <f>('Rating Data Type'!BL5/MAX('Rating Data Type'!$B5:$DS5))*10</f>
        <v>0</v>
      </c>
      <c r="BN5" s="17">
        <f>('Rating Data Type'!BM5/MAX('Rating Data Type'!$B5:$DS5))*10</f>
        <v>0</v>
      </c>
      <c r="BO5" s="17">
        <f>('Rating Data Type'!BN5/MAX('Rating Data Type'!$B5:$DS5))*10</f>
        <v>0</v>
      </c>
      <c r="BP5" s="17">
        <f>('Rating Data Type'!BO5/MAX('Rating Data Type'!$B5:$DS5))*10</f>
        <v>0</v>
      </c>
      <c r="BQ5" s="17">
        <f>('Rating Data Type'!BP5/MAX('Rating Data Type'!$B5:$DS5))*10</f>
        <v>0</v>
      </c>
      <c r="BR5" s="17">
        <f>('Rating Data Type'!BQ5/MAX('Rating Data Type'!$B5:$DS5))*10</f>
        <v>0</v>
      </c>
      <c r="BS5" s="17">
        <f>('Rating Data Type'!BR5/MAX('Rating Data Type'!$B5:$DS5))*10</f>
        <v>0</v>
      </c>
      <c r="BT5" s="17">
        <f>('Rating Data Type'!BS5/MAX('Rating Data Type'!$B5:$DS5))*10</f>
        <v>0</v>
      </c>
      <c r="BU5" s="17">
        <f>('Rating Data Type'!BT5/MAX('Rating Data Type'!$B5:$DS5))*10</f>
        <v>0</v>
      </c>
      <c r="BV5" s="17">
        <f>('Rating Data Type'!BU5/MAX('Rating Data Type'!$B5:$DS5))*10</f>
        <v>0</v>
      </c>
      <c r="BW5" s="17">
        <f>('Rating Data Type'!BV5/MAX('Rating Data Type'!$B5:$DS5))*10</f>
        <v>0</v>
      </c>
      <c r="BX5" s="17">
        <f>('Rating Data Type'!BW5/MAX('Rating Data Type'!$B5:$DS5))*10</f>
        <v>0</v>
      </c>
      <c r="BY5" s="17">
        <f>('Rating Data Type'!BX5/MAX('Rating Data Type'!$B5:$DS5))*10</f>
        <v>0</v>
      </c>
      <c r="BZ5" s="17">
        <f>('Rating Data Type'!BY5/MAX('Rating Data Type'!$B5:$DS5))*10</f>
        <v>0</v>
      </c>
      <c r="CA5" s="17">
        <f>('Rating Data Type'!BZ5/MAX('Rating Data Type'!$B5:$DS5))*10</f>
        <v>0</v>
      </c>
      <c r="CB5" s="17">
        <f>('Rating Data Type'!CA5/MAX('Rating Data Type'!$B5:$DS5))*10</f>
        <v>0</v>
      </c>
      <c r="CC5" s="17">
        <f>('Rating Data Type'!CB5/MAX('Rating Data Type'!$B5:$DS5))*10</f>
        <v>0</v>
      </c>
      <c r="CD5" s="17">
        <f>('Rating Data Type'!CC5/MAX('Rating Data Type'!$B5:$DS5))*10</f>
        <v>0</v>
      </c>
      <c r="CE5" s="17">
        <f>('Rating Data Type'!CD5/MAX('Rating Data Type'!$B5:$DS5))*10</f>
        <v>0</v>
      </c>
      <c r="CF5" s="17">
        <f>('Rating Data Type'!CE5/MAX('Rating Data Type'!$B5:$DS5))*10</f>
        <v>0</v>
      </c>
      <c r="CG5" s="17">
        <f>('Rating Data Type'!CF5/MAX('Rating Data Type'!$B5:$DS5))*10</f>
        <v>0</v>
      </c>
      <c r="CH5" s="17">
        <f>('Rating Data Type'!CG5/MAX('Rating Data Type'!$B5:$DS5))*10</f>
        <v>0</v>
      </c>
      <c r="CI5" s="17">
        <f>('Rating Data Type'!CH5/MAX('Rating Data Type'!$B5:$DS5))*10</f>
        <v>0</v>
      </c>
      <c r="CJ5" s="17">
        <f>('Rating Data Type'!CI5/MAX('Rating Data Type'!$B5:$DS5))*10</f>
        <v>0</v>
      </c>
      <c r="CK5" s="17">
        <f>('Rating Data Type'!CJ5/MAX('Rating Data Type'!$B5:$DS5))*10</f>
        <v>0</v>
      </c>
      <c r="CL5" s="17">
        <f>('Rating Data Type'!CK5/MAX('Rating Data Type'!$B5:$DS5))*10</f>
        <v>0</v>
      </c>
      <c r="CM5" s="17">
        <f>('Rating Data Type'!CL5/MAX('Rating Data Type'!$B5:$DS5))*10</f>
        <v>0</v>
      </c>
      <c r="CN5" s="17">
        <f>('Rating Data Type'!CM5/MAX('Rating Data Type'!$B5:$DS5))*10</f>
        <v>10</v>
      </c>
      <c r="CO5" s="17">
        <f>('Rating Data Type'!CN5/MAX('Rating Data Type'!$B5:$DS5))*10</f>
        <v>0</v>
      </c>
      <c r="CP5" s="17">
        <f>('Rating Data Type'!CO5/MAX('Rating Data Type'!$B5:$DS5))*10</f>
        <v>0</v>
      </c>
      <c r="CQ5" s="17">
        <f>('Rating Data Type'!CP5/MAX('Rating Data Type'!$B5:$DS5))*10</f>
        <v>0</v>
      </c>
      <c r="CR5" s="17">
        <f>('Rating Data Type'!CQ5/MAX('Rating Data Type'!$B5:$DS5))*10</f>
        <v>0</v>
      </c>
      <c r="CS5" s="17">
        <f>('Rating Data Type'!CR5/MAX('Rating Data Type'!$B5:$DS5))*10</f>
        <v>0</v>
      </c>
      <c r="CT5" s="17">
        <f>('Rating Data Type'!CS5/MAX('Rating Data Type'!$B5:$DS5))*10</f>
        <v>0</v>
      </c>
      <c r="CU5" s="17">
        <f>('Rating Data Type'!CT5/MAX('Rating Data Type'!$B5:$DS5))*10</f>
        <v>0</v>
      </c>
      <c r="CV5" s="17">
        <f>('Rating Data Type'!CU5/MAX('Rating Data Type'!$B5:$DS5))*10</f>
        <v>0</v>
      </c>
      <c r="CW5" s="17">
        <f>('Rating Data Type'!CV5/MAX('Rating Data Type'!$B5:$DS5))*10</f>
        <v>0</v>
      </c>
      <c r="CX5" s="17">
        <f>('Rating Data Type'!CW5/MAX('Rating Data Type'!$B5:$DS5))*10</f>
        <v>0</v>
      </c>
      <c r="CY5" s="17">
        <f>('Rating Data Type'!CX5/MAX('Rating Data Type'!$B5:$DS5))*10</f>
        <v>0</v>
      </c>
      <c r="CZ5" s="17">
        <f>('Rating Data Type'!CY5/MAX('Rating Data Type'!$B5:$DS5))*10</f>
        <v>0</v>
      </c>
      <c r="DA5" s="17">
        <f>('Rating Data Type'!CZ5/MAX('Rating Data Type'!$B5:$DS5))*10</f>
        <v>0</v>
      </c>
      <c r="DB5" s="17">
        <f>('Rating Data Type'!DA5/MAX('Rating Data Type'!$B5:$DS5))*10</f>
        <v>0</v>
      </c>
      <c r="DC5" s="17">
        <f>('Rating Data Type'!DB5/MAX('Rating Data Type'!$B5:$DS5))*10</f>
        <v>0</v>
      </c>
      <c r="DD5" s="17">
        <f>('Rating Data Type'!DC5/MAX('Rating Data Type'!$B5:$DS5))*10</f>
        <v>0</v>
      </c>
      <c r="DE5" s="17">
        <f>('Rating Data Type'!DD5/MAX('Rating Data Type'!$B5:$DS5))*10</f>
        <v>0</v>
      </c>
      <c r="DF5" s="17">
        <f>('Rating Data Type'!DE5/MAX('Rating Data Type'!$B5:$DS5))*10</f>
        <v>0</v>
      </c>
      <c r="DG5" s="17">
        <f>('Rating Data Type'!DF5/MAX('Rating Data Type'!$B5:$DS5))*10</f>
        <v>0</v>
      </c>
      <c r="DH5" s="17">
        <f>('Rating Data Type'!DG5/MAX('Rating Data Type'!$B5:$DS5))*10</f>
        <v>0</v>
      </c>
      <c r="DI5" s="17">
        <f>('Rating Data Type'!DH5/MAX('Rating Data Type'!$B5:$DS5))*10</f>
        <v>0</v>
      </c>
      <c r="DJ5" s="17">
        <f>('Rating Data Type'!DI5/MAX('Rating Data Type'!$B5:$DS5))*10</f>
        <v>0</v>
      </c>
      <c r="DK5" s="17">
        <f>('Rating Data Type'!DJ5/MAX('Rating Data Type'!$B5:$DS5))*10</f>
        <v>0</v>
      </c>
      <c r="DL5" s="17">
        <f>('Rating Data Type'!DK5/MAX('Rating Data Type'!$B5:$DS5))*10</f>
        <v>0</v>
      </c>
      <c r="DM5" s="17">
        <f>('Rating Data Type'!DL5/MAX('Rating Data Type'!$B5:$DS5))*10</f>
        <v>0</v>
      </c>
      <c r="DN5" s="17">
        <f>('Rating Data Type'!DM5/MAX('Rating Data Type'!$B5:$DS5))*10</f>
        <v>0</v>
      </c>
      <c r="DO5" s="17">
        <f>('Rating Data Type'!DN5/MAX('Rating Data Type'!$B5:$DS5))*10</f>
        <v>0</v>
      </c>
      <c r="DP5" s="17">
        <f>('Rating Data Type'!DO5/MAX('Rating Data Type'!$B5:$DS5))*10</f>
        <v>0</v>
      </c>
      <c r="DQ5" s="17">
        <f>('Rating Data Type'!DP5/MAX('Rating Data Type'!$B5:$DS5))*10</f>
        <v>0</v>
      </c>
      <c r="DR5" s="17">
        <f>('Rating Data Type'!DQ5/MAX('Rating Data Type'!$B5:$DS5))*10</f>
        <v>0</v>
      </c>
      <c r="DS5" s="17">
        <f>('Rating Data Type'!DR5/MAX('Rating Data Type'!$B5:$DS5))*10</f>
        <v>0</v>
      </c>
      <c r="DT5" s="17">
        <f>('Rating Data Type'!DS5/MAX('Rating Data Type'!$B5:$DS5))*10</f>
        <v>10</v>
      </c>
    </row>
    <row r="6" spans="1:124" x14ac:dyDescent="0.55000000000000004">
      <c r="A6" s="14" t="s">
        <v>37</v>
      </c>
      <c r="B6" s="19">
        <v>0</v>
      </c>
      <c r="C6" s="17">
        <f>('Rating Data Type'!B6/MAX('Rating Data Type'!$B6:$DS6))*10</f>
        <v>0</v>
      </c>
      <c r="D6" s="17">
        <f>('Rating Data Type'!C6/MAX('Rating Data Type'!$B6:$DS6))*10</f>
        <v>0</v>
      </c>
      <c r="E6" s="17">
        <f>('Rating Data Type'!D6/MAX('Rating Data Type'!$B6:$DS6))*10</f>
        <v>0</v>
      </c>
      <c r="F6" s="17">
        <f>('Rating Data Type'!E6/MAX('Rating Data Type'!$B6:$DS6))*10</f>
        <v>0</v>
      </c>
      <c r="G6" s="17">
        <f>('Rating Data Type'!F6/MAX('Rating Data Type'!$B6:$DS6))*10</f>
        <v>0</v>
      </c>
      <c r="H6" s="17">
        <f>('Rating Data Type'!G6/MAX('Rating Data Type'!$B6:$DS6))*10</f>
        <v>0</v>
      </c>
      <c r="I6" s="17">
        <f>('Rating Data Type'!H6/MAX('Rating Data Type'!$B6:$DS6))*10</f>
        <v>0</v>
      </c>
      <c r="J6" s="17">
        <f>('Rating Data Type'!I6/MAX('Rating Data Type'!$B6:$DS6))*10</f>
        <v>0</v>
      </c>
      <c r="K6" s="17">
        <f>('Rating Data Type'!J6/MAX('Rating Data Type'!$B6:$DS6))*10</f>
        <v>0</v>
      </c>
      <c r="L6" s="17">
        <f>('Rating Data Type'!K6/MAX('Rating Data Type'!$B6:$DS6))*10</f>
        <v>0</v>
      </c>
      <c r="M6" s="17">
        <f>('Rating Data Type'!L6/MAX('Rating Data Type'!$B6:$DS6))*10</f>
        <v>0</v>
      </c>
      <c r="N6" s="17">
        <f>('Rating Data Type'!M6/MAX('Rating Data Type'!$B6:$DS6))*10</f>
        <v>0</v>
      </c>
      <c r="O6" s="17">
        <f>('Rating Data Type'!N6/MAX('Rating Data Type'!$B6:$DS6))*10</f>
        <v>0</v>
      </c>
      <c r="P6" s="17">
        <f>('Rating Data Type'!O6/MAX('Rating Data Type'!$B6:$DS6))*10</f>
        <v>0</v>
      </c>
      <c r="Q6" s="17">
        <f>('Rating Data Type'!P6/MAX('Rating Data Type'!$B6:$DS6))*10</f>
        <v>0</v>
      </c>
      <c r="R6" s="17">
        <f>('Rating Data Type'!Q6/MAX('Rating Data Type'!$B6:$DS6))*10</f>
        <v>1.4285714285714284</v>
      </c>
      <c r="S6" s="17">
        <f>('Rating Data Type'!R6/MAX('Rating Data Type'!$B6:$DS6))*10</f>
        <v>0</v>
      </c>
      <c r="T6" s="17">
        <f>('Rating Data Type'!S6/MAX('Rating Data Type'!$B6:$DS6))*10</f>
        <v>0</v>
      </c>
      <c r="U6" s="17">
        <f>('Rating Data Type'!T6/MAX('Rating Data Type'!$B6:$DS6))*10</f>
        <v>1.4285714285714284</v>
      </c>
      <c r="V6" s="17">
        <f>('Rating Data Type'!U6/MAX('Rating Data Type'!$B6:$DS6))*10</f>
        <v>0</v>
      </c>
      <c r="W6" s="17">
        <f>('Rating Data Type'!V6/MAX('Rating Data Type'!$B6:$DS6))*10</f>
        <v>0</v>
      </c>
      <c r="X6" s="17">
        <f>('Rating Data Type'!W6/MAX('Rating Data Type'!$B6:$DS6))*10</f>
        <v>0</v>
      </c>
      <c r="Y6" s="17">
        <f>('Rating Data Type'!X6/MAX('Rating Data Type'!$B6:$DS6))*10</f>
        <v>0</v>
      </c>
      <c r="Z6" s="17">
        <f>('Rating Data Type'!Y6/MAX('Rating Data Type'!$B6:$DS6))*10</f>
        <v>0</v>
      </c>
      <c r="AA6" s="17">
        <f>('Rating Data Type'!Z6/MAX('Rating Data Type'!$B6:$DS6))*10</f>
        <v>0</v>
      </c>
      <c r="AB6" s="17">
        <f>('Rating Data Type'!AA6/MAX('Rating Data Type'!$B6:$DS6))*10</f>
        <v>0</v>
      </c>
      <c r="AC6" s="17">
        <f>('Rating Data Type'!AB6/MAX('Rating Data Type'!$B6:$DS6))*10</f>
        <v>4.2857142857142856</v>
      </c>
      <c r="AD6" s="17">
        <f>('Rating Data Type'!AC6/MAX('Rating Data Type'!$B6:$DS6))*10</f>
        <v>0</v>
      </c>
      <c r="AE6" s="17">
        <f>('Rating Data Type'!AD6/MAX('Rating Data Type'!$B6:$DS6))*10</f>
        <v>0</v>
      </c>
      <c r="AF6" s="17">
        <f>('Rating Data Type'!AE6/MAX('Rating Data Type'!$B6:$DS6))*10</f>
        <v>0</v>
      </c>
      <c r="AG6" s="17">
        <f>('Rating Data Type'!AF6/MAX('Rating Data Type'!$B6:$DS6))*10</f>
        <v>0</v>
      </c>
      <c r="AH6" s="17">
        <f>('Rating Data Type'!AG6/MAX('Rating Data Type'!$B6:$DS6))*10</f>
        <v>0</v>
      </c>
      <c r="AI6" s="17">
        <f>('Rating Data Type'!AH6/MAX('Rating Data Type'!$B6:$DS6))*10</f>
        <v>0</v>
      </c>
      <c r="AJ6" s="17">
        <f>('Rating Data Type'!AI6/MAX('Rating Data Type'!$B6:$DS6))*10</f>
        <v>0</v>
      </c>
      <c r="AK6" s="17">
        <f>('Rating Data Type'!AJ6/MAX('Rating Data Type'!$B6:$DS6))*10</f>
        <v>0</v>
      </c>
      <c r="AL6" s="17">
        <f>('Rating Data Type'!AK6/MAX('Rating Data Type'!$B6:$DS6))*10</f>
        <v>0</v>
      </c>
      <c r="AM6" s="17">
        <f>('Rating Data Type'!AL6/MAX('Rating Data Type'!$B6:$DS6))*10</f>
        <v>0</v>
      </c>
      <c r="AN6" s="17">
        <f>('Rating Data Type'!AM6/MAX('Rating Data Type'!$B6:$DS6))*10</f>
        <v>0</v>
      </c>
      <c r="AO6" s="17">
        <f>('Rating Data Type'!AN6/MAX('Rating Data Type'!$B6:$DS6))*10</f>
        <v>0</v>
      </c>
      <c r="AP6" s="17">
        <f>('Rating Data Type'!AO6/MAX('Rating Data Type'!$B6:$DS6))*10</f>
        <v>0</v>
      </c>
      <c r="AQ6" s="17">
        <f>('Rating Data Type'!AP6/MAX('Rating Data Type'!$B6:$DS6))*10</f>
        <v>0</v>
      </c>
      <c r="AR6" s="17">
        <f>('Rating Data Type'!AQ6/MAX('Rating Data Type'!$B6:$DS6))*10</f>
        <v>1.4285714285714284</v>
      </c>
      <c r="AS6" s="17">
        <f>('Rating Data Type'!AR6/MAX('Rating Data Type'!$B6:$DS6))*10</f>
        <v>0</v>
      </c>
      <c r="AT6" s="17">
        <f>('Rating Data Type'!AS6/MAX('Rating Data Type'!$B6:$DS6))*10</f>
        <v>0</v>
      </c>
      <c r="AU6" s="17">
        <f>('Rating Data Type'!AT6/MAX('Rating Data Type'!$B6:$DS6))*10</f>
        <v>0</v>
      </c>
      <c r="AV6" s="17">
        <f>('Rating Data Type'!AU6/MAX('Rating Data Type'!$B6:$DS6))*10</f>
        <v>0</v>
      </c>
      <c r="AW6" s="17">
        <f>('Rating Data Type'!AV6/MAX('Rating Data Type'!$B6:$DS6))*10</f>
        <v>0</v>
      </c>
      <c r="AX6" s="17">
        <f>('Rating Data Type'!AW6/MAX('Rating Data Type'!$B6:$DS6))*10</f>
        <v>0</v>
      </c>
      <c r="AY6" s="17">
        <f>('Rating Data Type'!AX6/MAX('Rating Data Type'!$B6:$DS6))*10</f>
        <v>1.4285714285714284</v>
      </c>
      <c r="AZ6" s="17">
        <f>('Rating Data Type'!AY6/MAX('Rating Data Type'!$B6:$DS6))*10</f>
        <v>0</v>
      </c>
      <c r="BA6" s="17">
        <f>('Rating Data Type'!AZ6/MAX('Rating Data Type'!$B6:$DS6))*10</f>
        <v>0</v>
      </c>
      <c r="BB6" s="17">
        <f>('Rating Data Type'!BA6/MAX('Rating Data Type'!$B6:$DS6))*10</f>
        <v>0</v>
      </c>
      <c r="BC6" s="17">
        <f>('Rating Data Type'!BB6/MAX('Rating Data Type'!$B6:$DS6))*10</f>
        <v>0</v>
      </c>
      <c r="BD6" s="17">
        <f>('Rating Data Type'!BC6/MAX('Rating Data Type'!$B6:$DS6))*10</f>
        <v>0</v>
      </c>
      <c r="BE6" s="17">
        <f>('Rating Data Type'!BD6/MAX('Rating Data Type'!$B6:$DS6))*10</f>
        <v>0</v>
      </c>
      <c r="BF6" s="17">
        <f>('Rating Data Type'!BE6/MAX('Rating Data Type'!$B6:$DS6))*10</f>
        <v>0</v>
      </c>
      <c r="BG6" s="17">
        <f>('Rating Data Type'!BF6/MAX('Rating Data Type'!$B6:$DS6))*10</f>
        <v>0</v>
      </c>
      <c r="BH6" s="17">
        <f>('Rating Data Type'!BG6/MAX('Rating Data Type'!$B6:$DS6))*10</f>
        <v>0</v>
      </c>
      <c r="BI6" s="17">
        <f>('Rating Data Type'!BH6/MAX('Rating Data Type'!$B6:$DS6))*10</f>
        <v>0</v>
      </c>
      <c r="BJ6" s="17">
        <f>('Rating Data Type'!BI6/MAX('Rating Data Type'!$B6:$DS6))*10</f>
        <v>0</v>
      </c>
      <c r="BK6" s="17">
        <f>('Rating Data Type'!BJ6/MAX('Rating Data Type'!$B6:$DS6))*10</f>
        <v>0</v>
      </c>
      <c r="BL6" s="17">
        <f>('Rating Data Type'!BK6/MAX('Rating Data Type'!$B6:$DS6))*10</f>
        <v>0</v>
      </c>
      <c r="BM6" s="17">
        <f>('Rating Data Type'!BL6/MAX('Rating Data Type'!$B6:$DS6))*10</f>
        <v>0</v>
      </c>
      <c r="BN6" s="17">
        <f>('Rating Data Type'!BM6/MAX('Rating Data Type'!$B6:$DS6))*10</f>
        <v>0</v>
      </c>
      <c r="BO6" s="17">
        <f>('Rating Data Type'!BN6/MAX('Rating Data Type'!$B6:$DS6))*10</f>
        <v>0</v>
      </c>
      <c r="BP6" s="17">
        <f>('Rating Data Type'!BO6/MAX('Rating Data Type'!$B6:$DS6))*10</f>
        <v>0</v>
      </c>
      <c r="BQ6" s="17">
        <f>('Rating Data Type'!BP6/MAX('Rating Data Type'!$B6:$DS6))*10</f>
        <v>0</v>
      </c>
      <c r="BR6" s="17">
        <f>('Rating Data Type'!BQ6/MAX('Rating Data Type'!$B6:$DS6))*10</f>
        <v>0</v>
      </c>
      <c r="BS6" s="17">
        <f>('Rating Data Type'!BR6/MAX('Rating Data Type'!$B6:$DS6))*10</f>
        <v>0</v>
      </c>
      <c r="BT6" s="17">
        <f>('Rating Data Type'!BS6/MAX('Rating Data Type'!$B6:$DS6))*10</f>
        <v>0</v>
      </c>
      <c r="BU6" s="17">
        <f>('Rating Data Type'!BT6/MAX('Rating Data Type'!$B6:$DS6))*10</f>
        <v>0</v>
      </c>
      <c r="BV6" s="17">
        <f>('Rating Data Type'!BU6/MAX('Rating Data Type'!$B6:$DS6))*10</f>
        <v>0</v>
      </c>
      <c r="BW6" s="17">
        <f>('Rating Data Type'!BV6/MAX('Rating Data Type'!$B6:$DS6))*10</f>
        <v>0</v>
      </c>
      <c r="BX6" s="17">
        <f>('Rating Data Type'!BW6/MAX('Rating Data Type'!$B6:$DS6))*10</f>
        <v>0</v>
      </c>
      <c r="BY6" s="17">
        <f>('Rating Data Type'!BX6/MAX('Rating Data Type'!$B6:$DS6))*10</f>
        <v>0</v>
      </c>
      <c r="BZ6" s="17">
        <f>('Rating Data Type'!BY6/MAX('Rating Data Type'!$B6:$DS6))*10</f>
        <v>0</v>
      </c>
      <c r="CA6" s="17">
        <f>('Rating Data Type'!BZ6/MAX('Rating Data Type'!$B6:$DS6))*10</f>
        <v>0</v>
      </c>
      <c r="CB6" s="17">
        <f>('Rating Data Type'!CA6/MAX('Rating Data Type'!$B6:$DS6))*10</f>
        <v>0</v>
      </c>
      <c r="CC6" s="17">
        <f>('Rating Data Type'!CB6/MAX('Rating Data Type'!$B6:$DS6))*10</f>
        <v>0</v>
      </c>
      <c r="CD6" s="17">
        <f>('Rating Data Type'!CC6/MAX('Rating Data Type'!$B6:$DS6))*10</f>
        <v>0</v>
      </c>
      <c r="CE6" s="17">
        <f>('Rating Data Type'!CD6/MAX('Rating Data Type'!$B6:$DS6))*10</f>
        <v>0</v>
      </c>
      <c r="CF6" s="17">
        <f>('Rating Data Type'!CE6/MAX('Rating Data Type'!$B6:$DS6))*10</f>
        <v>0</v>
      </c>
      <c r="CG6" s="17">
        <f>('Rating Data Type'!CF6/MAX('Rating Data Type'!$B6:$DS6))*10</f>
        <v>0</v>
      </c>
      <c r="CH6" s="17">
        <f>('Rating Data Type'!CG6/MAX('Rating Data Type'!$B6:$DS6))*10</f>
        <v>0</v>
      </c>
      <c r="CI6" s="17">
        <f>('Rating Data Type'!CH6/MAX('Rating Data Type'!$B6:$DS6))*10</f>
        <v>0</v>
      </c>
      <c r="CJ6" s="17">
        <f>('Rating Data Type'!CI6/MAX('Rating Data Type'!$B6:$DS6))*10</f>
        <v>0</v>
      </c>
      <c r="CK6" s="17">
        <f>('Rating Data Type'!CJ6/MAX('Rating Data Type'!$B6:$DS6))*10</f>
        <v>0</v>
      </c>
      <c r="CL6" s="17">
        <f>('Rating Data Type'!CK6/MAX('Rating Data Type'!$B6:$DS6))*10</f>
        <v>0</v>
      </c>
      <c r="CM6" s="17">
        <f>('Rating Data Type'!CL6/MAX('Rating Data Type'!$B6:$DS6))*10</f>
        <v>0</v>
      </c>
      <c r="CN6" s="17">
        <f>('Rating Data Type'!CM6/MAX('Rating Data Type'!$B6:$DS6))*10</f>
        <v>0</v>
      </c>
      <c r="CO6" s="17">
        <f>('Rating Data Type'!CN6/MAX('Rating Data Type'!$B6:$DS6))*10</f>
        <v>0</v>
      </c>
      <c r="CP6" s="17">
        <f>('Rating Data Type'!CO6/MAX('Rating Data Type'!$B6:$DS6))*10</f>
        <v>0</v>
      </c>
      <c r="CQ6" s="17">
        <f>('Rating Data Type'!CP6/MAX('Rating Data Type'!$B6:$DS6))*10</f>
        <v>0</v>
      </c>
      <c r="CR6" s="17">
        <f>('Rating Data Type'!CQ6/MAX('Rating Data Type'!$B6:$DS6))*10</f>
        <v>0</v>
      </c>
      <c r="CS6" s="17">
        <f>('Rating Data Type'!CR6/MAX('Rating Data Type'!$B6:$DS6))*10</f>
        <v>0</v>
      </c>
      <c r="CT6" s="17">
        <f>('Rating Data Type'!CS6/MAX('Rating Data Type'!$B6:$DS6))*10</f>
        <v>0</v>
      </c>
      <c r="CU6" s="17">
        <f>('Rating Data Type'!CT6/MAX('Rating Data Type'!$B6:$DS6))*10</f>
        <v>0</v>
      </c>
      <c r="CV6" s="17">
        <f>('Rating Data Type'!CU6/MAX('Rating Data Type'!$B6:$DS6))*10</f>
        <v>0</v>
      </c>
      <c r="CW6" s="17">
        <f>('Rating Data Type'!CV6/MAX('Rating Data Type'!$B6:$DS6))*10</f>
        <v>0</v>
      </c>
      <c r="CX6" s="17">
        <f>('Rating Data Type'!CW6/MAX('Rating Data Type'!$B6:$DS6))*10</f>
        <v>0</v>
      </c>
      <c r="CY6" s="17">
        <f>('Rating Data Type'!CX6/MAX('Rating Data Type'!$B6:$DS6))*10</f>
        <v>0</v>
      </c>
      <c r="CZ6" s="17">
        <f>('Rating Data Type'!CY6/MAX('Rating Data Type'!$B6:$DS6))*10</f>
        <v>0</v>
      </c>
      <c r="DA6" s="17">
        <f>('Rating Data Type'!CZ6/MAX('Rating Data Type'!$B6:$DS6))*10</f>
        <v>0</v>
      </c>
      <c r="DB6" s="17">
        <f>('Rating Data Type'!DA6/MAX('Rating Data Type'!$B6:$DS6))*10</f>
        <v>0</v>
      </c>
      <c r="DC6" s="17">
        <f>('Rating Data Type'!DB6/MAX('Rating Data Type'!$B6:$DS6))*10</f>
        <v>0</v>
      </c>
      <c r="DD6" s="17">
        <f>('Rating Data Type'!DC6/MAX('Rating Data Type'!$B6:$DS6))*10</f>
        <v>0</v>
      </c>
      <c r="DE6" s="17">
        <f>('Rating Data Type'!DD6/MAX('Rating Data Type'!$B6:$DS6))*10</f>
        <v>0</v>
      </c>
      <c r="DF6" s="17">
        <f>('Rating Data Type'!DE6/MAX('Rating Data Type'!$B6:$DS6))*10</f>
        <v>0</v>
      </c>
      <c r="DG6" s="17">
        <f>('Rating Data Type'!DF6/MAX('Rating Data Type'!$B6:$DS6))*10</f>
        <v>0</v>
      </c>
      <c r="DH6" s="17">
        <f>('Rating Data Type'!DG6/MAX('Rating Data Type'!$B6:$DS6))*10</f>
        <v>0</v>
      </c>
      <c r="DI6" s="17">
        <f>('Rating Data Type'!DH6/MAX('Rating Data Type'!$B6:$DS6))*10</f>
        <v>0</v>
      </c>
      <c r="DJ6" s="17">
        <f>('Rating Data Type'!DI6/MAX('Rating Data Type'!$B6:$DS6))*10</f>
        <v>0</v>
      </c>
      <c r="DK6" s="17">
        <f>('Rating Data Type'!DJ6/MAX('Rating Data Type'!$B6:$DS6))*10</f>
        <v>0</v>
      </c>
      <c r="DL6" s="17">
        <f>('Rating Data Type'!DK6/MAX('Rating Data Type'!$B6:$DS6))*10</f>
        <v>0</v>
      </c>
      <c r="DM6" s="17">
        <f>('Rating Data Type'!DL6/MAX('Rating Data Type'!$B6:$DS6))*10</f>
        <v>0</v>
      </c>
      <c r="DN6" s="17">
        <f>('Rating Data Type'!DM6/MAX('Rating Data Type'!$B6:$DS6))*10</f>
        <v>0</v>
      </c>
      <c r="DO6" s="17">
        <f>('Rating Data Type'!DN6/MAX('Rating Data Type'!$B6:$DS6))*10</f>
        <v>0</v>
      </c>
      <c r="DP6" s="17">
        <f>('Rating Data Type'!DO6/MAX('Rating Data Type'!$B6:$DS6))*10</f>
        <v>0</v>
      </c>
      <c r="DQ6" s="17">
        <f>('Rating Data Type'!DP6/MAX('Rating Data Type'!$B6:$DS6))*10</f>
        <v>0</v>
      </c>
      <c r="DR6" s="17">
        <f>('Rating Data Type'!DQ6/MAX('Rating Data Type'!$B6:$DS6))*10</f>
        <v>0</v>
      </c>
      <c r="DS6" s="17">
        <f>('Rating Data Type'!DR6/MAX('Rating Data Type'!$B6:$DS6))*10</f>
        <v>0</v>
      </c>
      <c r="DT6" s="17">
        <f>('Rating Data Type'!DS6/MAX('Rating Data Type'!$B6:$DS6))*10</f>
        <v>10</v>
      </c>
    </row>
    <row r="7" spans="1:124" x14ac:dyDescent="0.55000000000000004">
      <c r="A7" s="14" t="s">
        <v>38</v>
      </c>
      <c r="B7" s="19">
        <v>16.666666666666664</v>
      </c>
      <c r="C7" s="17">
        <f>('Rating Data Type'!B7/MAX('Rating Data Type'!$B7:$DS7))*10</f>
        <v>0</v>
      </c>
      <c r="D7" s="17">
        <f>('Rating Data Type'!C7/MAX('Rating Data Type'!$B7:$DS7))*10</f>
        <v>0</v>
      </c>
      <c r="E7" s="17">
        <f>('Rating Data Type'!D7/MAX('Rating Data Type'!$B7:$DS7))*10</f>
        <v>0</v>
      </c>
      <c r="F7" s="17">
        <f>('Rating Data Type'!E7/MAX('Rating Data Type'!$B7:$DS7))*10</f>
        <v>0</v>
      </c>
      <c r="G7" s="17">
        <f>('Rating Data Type'!F7/MAX('Rating Data Type'!$B7:$DS7))*10</f>
        <v>0</v>
      </c>
      <c r="H7" s="17">
        <f>('Rating Data Type'!G7/MAX('Rating Data Type'!$B7:$DS7))*10</f>
        <v>3.333333333333333</v>
      </c>
      <c r="I7" s="17">
        <f>('Rating Data Type'!H7/MAX('Rating Data Type'!$B7:$DS7))*10</f>
        <v>0</v>
      </c>
      <c r="J7" s="17">
        <f>('Rating Data Type'!I7/MAX('Rating Data Type'!$B7:$DS7))*10</f>
        <v>0</v>
      </c>
      <c r="K7" s="17">
        <f>('Rating Data Type'!J7/MAX('Rating Data Type'!$B7:$DS7))*10</f>
        <v>0</v>
      </c>
      <c r="L7" s="17">
        <f>('Rating Data Type'!K7/MAX('Rating Data Type'!$B7:$DS7))*10</f>
        <v>0</v>
      </c>
      <c r="M7" s="17">
        <f>('Rating Data Type'!L7/MAX('Rating Data Type'!$B7:$DS7))*10</f>
        <v>0</v>
      </c>
      <c r="N7" s="17">
        <f>('Rating Data Type'!M7/MAX('Rating Data Type'!$B7:$DS7))*10</f>
        <v>0</v>
      </c>
      <c r="O7" s="17">
        <f>('Rating Data Type'!N7/MAX('Rating Data Type'!$B7:$DS7))*10</f>
        <v>0</v>
      </c>
      <c r="P7" s="17">
        <f>('Rating Data Type'!O7/MAX('Rating Data Type'!$B7:$DS7))*10</f>
        <v>0</v>
      </c>
      <c r="Q7" s="17">
        <f>('Rating Data Type'!P7/MAX('Rating Data Type'!$B7:$DS7))*10</f>
        <v>0</v>
      </c>
      <c r="R7" s="17">
        <f>('Rating Data Type'!Q7/MAX('Rating Data Type'!$B7:$DS7))*10</f>
        <v>0</v>
      </c>
      <c r="S7" s="17">
        <f>('Rating Data Type'!R7/MAX('Rating Data Type'!$B7:$DS7))*10</f>
        <v>0</v>
      </c>
      <c r="T7" s="17">
        <f>('Rating Data Type'!S7/MAX('Rating Data Type'!$B7:$DS7))*10</f>
        <v>0</v>
      </c>
      <c r="U7" s="17">
        <f>('Rating Data Type'!T7/MAX('Rating Data Type'!$B7:$DS7))*10</f>
        <v>0</v>
      </c>
      <c r="V7" s="17">
        <f>('Rating Data Type'!U7/MAX('Rating Data Type'!$B7:$DS7))*10</f>
        <v>0</v>
      </c>
      <c r="W7" s="17">
        <f>('Rating Data Type'!V7/MAX('Rating Data Type'!$B7:$DS7))*10</f>
        <v>0</v>
      </c>
      <c r="X7" s="17">
        <f>('Rating Data Type'!W7/MAX('Rating Data Type'!$B7:$DS7))*10</f>
        <v>0</v>
      </c>
      <c r="Y7" s="17">
        <f>('Rating Data Type'!X7/MAX('Rating Data Type'!$B7:$DS7))*10</f>
        <v>0</v>
      </c>
      <c r="Z7" s="17">
        <f>('Rating Data Type'!Y7/MAX('Rating Data Type'!$B7:$DS7))*10</f>
        <v>0</v>
      </c>
      <c r="AA7" s="17">
        <f>('Rating Data Type'!Z7/MAX('Rating Data Type'!$B7:$DS7))*10</f>
        <v>0</v>
      </c>
      <c r="AB7" s="17">
        <f>('Rating Data Type'!AA7/MAX('Rating Data Type'!$B7:$DS7))*10</f>
        <v>0</v>
      </c>
      <c r="AC7" s="17">
        <f>('Rating Data Type'!AB7/MAX('Rating Data Type'!$B7:$DS7))*10</f>
        <v>0</v>
      </c>
      <c r="AD7" s="17">
        <f>('Rating Data Type'!AC7/MAX('Rating Data Type'!$B7:$DS7))*10</f>
        <v>0</v>
      </c>
      <c r="AE7" s="17">
        <f>('Rating Data Type'!AD7/MAX('Rating Data Type'!$B7:$DS7))*10</f>
        <v>0</v>
      </c>
      <c r="AF7" s="17">
        <f>('Rating Data Type'!AE7/MAX('Rating Data Type'!$B7:$DS7))*10</f>
        <v>0</v>
      </c>
      <c r="AG7" s="17">
        <f>('Rating Data Type'!AF7/MAX('Rating Data Type'!$B7:$DS7))*10</f>
        <v>0</v>
      </c>
      <c r="AH7" s="17">
        <f>('Rating Data Type'!AG7/MAX('Rating Data Type'!$B7:$DS7))*10</f>
        <v>0</v>
      </c>
      <c r="AI7" s="17">
        <f>('Rating Data Type'!AH7/MAX('Rating Data Type'!$B7:$DS7))*10</f>
        <v>0</v>
      </c>
      <c r="AJ7" s="17">
        <f>('Rating Data Type'!AI7/MAX('Rating Data Type'!$B7:$DS7))*10</f>
        <v>0</v>
      </c>
      <c r="AK7" s="17">
        <f>('Rating Data Type'!AJ7/MAX('Rating Data Type'!$B7:$DS7))*10</f>
        <v>0</v>
      </c>
      <c r="AL7" s="17">
        <f>('Rating Data Type'!AK7/MAX('Rating Data Type'!$B7:$DS7))*10</f>
        <v>0</v>
      </c>
      <c r="AM7" s="17">
        <f>('Rating Data Type'!AL7/MAX('Rating Data Type'!$B7:$DS7))*10</f>
        <v>0</v>
      </c>
      <c r="AN7" s="17">
        <f>('Rating Data Type'!AM7/MAX('Rating Data Type'!$B7:$DS7))*10</f>
        <v>0</v>
      </c>
      <c r="AO7" s="17">
        <f>('Rating Data Type'!AN7/MAX('Rating Data Type'!$B7:$DS7))*10</f>
        <v>0</v>
      </c>
      <c r="AP7" s="17">
        <f>('Rating Data Type'!AO7/MAX('Rating Data Type'!$B7:$DS7))*10</f>
        <v>0</v>
      </c>
      <c r="AQ7" s="17">
        <f>('Rating Data Type'!AP7/MAX('Rating Data Type'!$B7:$DS7))*10</f>
        <v>0</v>
      </c>
      <c r="AR7" s="17">
        <f>('Rating Data Type'!AQ7/MAX('Rating Data Type'!$B7:$DS7))*10</f>
        <v>0</v>
      </c>
      <c r="AS7" s="17">
        <f>('Rating Data Type'!AR7/MAX('Rating Data Type'!$B7:$DS7))*10</f>
        <v>0</v>
      </c>
      <c r="AT7" s="17">
        <f>('Rating Data Type'!AS7/MAX('Rating Data Type'!$B7:$DS7))*10</f>
        <v>0</v>
      </c>
      <c r="AU7" s="17">
        <f>('Rating Data Type'!AT7/MAX('Rating Data Type'!$B7:$DS7))*10</f>
        <v>0</v>
      </c>
      <c r="AV7" s="17">
        <f>('Rating Data Type'!AU7/MAX('Rating Data Type'!$B7:$DS7))*10</f>
        <v>0</v>
      </c>
      <c r="AW7" s="17">
        <f>('Rating Data Type'!AV7/MAX('Rating Data Type'!$B7:$DS7))*10</f>
        <v>0</v>
      </c>
      <c r="AX7" s="17">
        <f>('Rating Data Type'!AW7/MAX('Rating Data Type'!$B7:$DS7))*10</f>
        <v>0</v>
      </c>
      <c r="AY7" s="17">
        <f>('Rating Data Type'!AX7/MAX('Rating Data Type'!$B7:$DS7))*10</f>
        <v>0</v>
      </c>
      <c r="AZ7" s="17">
        <f>('Rating Data Type'!AY7/MAX('Rating Data Type'!$B7:$DS7))*10</f>
        <v>0</v>
      </c>
      <c r="BA7" s="17">
        <f>('Rating Data Type'!AZ7/MAX('Rating Data Type'!$B7:$DS7))*10</f>
        <v>0</v>
      </c>
      <c r="BB7" s="17">
        <f>('Rating Data Type'!BA7/MAX('Rating Data Type'!$B7:$DS7))*10</f>
        <v>0</v>
      </c>
      <c r="BC7" s="17">
        <f>('Rating Data Type'!BB7/MAX('Rating Data Type'!$B7:$DS7))*10</f>
        <v>0</v>
      </c>
      <c r="BD7" s="17">
        <f>('Rating Data Type'!BC7/MAX('Rating Data Type'!$B7:$DS7))*10</f>
        <v>0</v>
      </c>
      <c r="BE7" s="17">
        <f>('Rating Data Type'!BD7/MAX('Rating Data Type'!$B7:$DS7))*10</f>
        <v>0</v>
      </c>
      <c r="BF7" s="17">
        <f>('Rating Data Type'!BE7/MAX('Rating Data Type'!$B7:$DS7))*10</f>
        <v>0</v>
      </c>
      <c r="BG7" s="17">
        <f>('Rating Data Type'!BF7/MAX('Rating Data Type'!$B7:$DS7))*10</f>
        <v>0</v>
      </c>
      <c r="BH7" s="17">
        <f>('Rating Data Type'!BG7/MAX('Rating Data Type'!$B7:$DS7))*10</f>
        <v>0</v>
      </c>
      <c r="BI7" s="17">
        <f>('Rating Data Type'!BH7/MAX('Rating Data Type'!$B7:$DS7))*10</f>
        <v>0</v>
      </c>
      <c r="BJ7" s="17">
        <f>('Rating Data Type'!BI7/MAX('Rating Data Type'!$B7:$DS7))*10</f>
        <v>0</v>
      </c>
      <c r="BK7" s="17">
        <f>('Rating Data Type'!BJ7/MAX('Rating Data Type'!$B7:$DS7))*10</f>
        <v>0</v>
      </c>
      <c r="BL7" s="17">
        <f>('Rating Data Type'!BK7/MAX('Rating Data Type'!$B7:$DS7))*10</f>
        <v>0</v>
      </c>
      <c r="BM7" s="17">
        <f>('Rating Data Type'!BL7/MAX('Rating Data Type'!$B7:$DS7))*10</f>
        <v>0</v>
      </c>
      <c r="BN7" s="17">
        <f>('Rating Data Type'!BM7/MAX('Rating Data Type'!$B7:$DS7))*10</f>
        <v>0</v>
      </c>
      <c r="BO7" s="17">
        <f>('Rating Data Type'!BN7/MAX('Rating Data Type'!$B7:$DS7))*10</f>
        <v>0</v>
      </c>
      <c r="BP7" s="17">
        <f>('Rating Data Type'!BO7/MAX('Rating Data Type'!$B7:$DS7))*10</f>
        <v>0</v>
      </c>
      <c r="BQ7" s="17">
        <f>('Rating Data Type'!BP7/MAX('Rating Data Type'!$B7:$DS7))*10</f>
        <v>0</v>
      </c>
      <c r="BR7" s="17">
        <f>('Rating Data Type'!BQ7/MAX('Rating Data Type'!$B7:$DS7))*10</f>
        <v>3.333333333333333</v>
      </c>
      <c r="BS7" s="17">
        <f>('Rating Data Type'!BR7/MAX('Rating Data Type'!$B7:$DS7))*10</f>
        <v>0</v>
      </c>
      <c r="BT7" s="17">
        <f>('Rating Data Type'!BS7/MAX('Rating Data Type'!$B7:$DS7))*10</f>
        <v>0</v>
      </c>
      <c r="BU7" s="17">
        <f>('Rating Data Type'!BT7/MAX('Rating Data Type'!$B7:$DS7))*10</f>
        <v>0</v>
      </c>
      <c r="BV7" s="17">
        <f>('Rating Data Type'!BU7/MAX('Rating Data Type'!$B7:$DS7))*10</f>
        <v>0</v>
      </c>
      <c r="BW7" s="17">
        <f>('Rating Data Type'!BV7/MAX('Rating Data Type'!$B7:$DS7))*10</f>
        <v>3.333333333333333</v>
      </c>
      <c r="BX7" s="17">
        <f>('Rating Data Type'!BW7/MAX('Rating Data Type'!$B7:$DS7))*10</f>
        <v>0</v>
      </c>
      <c r="BY7" s="17">
        <f>('Rating Data Type'!BX7/MAX('Rating Data Type'!$B7:$DS7))*10</f>
        <v>0</v>
      </c>
      <c r="BZ7" s="17">
        <f>('Rating Data Type'!BY7/MAX('Rating Data Type'!$B7:$DS7))*10</f>
        <v>0</v>
      </c>
      <c r="CA7" s="17">
        <f>('Rating Data Type'!BZ7/MAX('Rating Data Type'!$B7:$DS7))*10</f>
        <v>0</v>
      </c>
      <c r="CB7" s="17">
        <f>('Rating Data Type'!CA7/MAX('Rating Data Type'!$B7:$DS7))*10</f>
        <v>0</v>
      </c>
      <c r="CC7" s="17">
        <f>('Rating Data Type'!CB7/MAX('Rating Data Type'!$B7:$DS7))*10</f>
        <v>0</v>
      </c>
      <c r="CD7" s="17">
        <f>('Rating Data Type'!CC7/MAX('Rating Data Type'!$B7:$DS7))*10</f>
        <v>0</v>
      </c>
      <c r="CE7" s="17">
        <f>('Rating Data Type'!CD7/MAX('Rating Data Type'!$B7:$DS7))*10</f>
        <v>0</v>
      </c>
      <c r="CF7" s="17">
        <f>('Rating Data Type'!CE7/MAX('Rating Data Type'!$B7:$DS7))*10</f>
        <v>0</v>
      </c>
      <c r="CG7" s="17">
        <f>('Rating Data Type'!CF7/MAX('Rating Data Type'!$B7:$DS7))*10</f>
        <v>0</v>
      </c>
      <c r="CH7" s="17">
        <f>('Rating Data Type'!CG7/MAX('Rating Data Type'!$B7:$DS7))*10</f>
        <v>0</v>
      </c>
      <c r="CI7" s="17">
        <f>('Rating Data Type'!CH7/MAX('Rating Data Type'!$B7:$DS7))*10</f>
        <v>0</v>
      </c>
      <c r="CJ7" s="17">
        <f>('Rating Data Type'!CI7/MAX('Rating Data Type'!$B7:$DS7))*10</f>
        <v>0</v>
      </c>
      <c r="CK7" s="17">
        <f>('Rating Data Type'!CJ7/MAX('Rating Data Type'!$B7:$DS7))*10</f>
        <v>0</v>
      </c>
      <c r="CL7" s="17">
        <f>('Rating Data Type'!CK7/MAX('Rating Data Type'!$B7:$DS7))*10</f>
        <v>0</v>
      </c>
      <c r="CM7" s="17">
        <f>('Rating Data Type'!CL7/MAX('Rating Data Type'!$B7:$DS7))*10</f>
        <v>0</v>
      </c>
      <c r="CN7" s="17">
        <f>('Rating Data Type'!CM7/MAX('Rating Data Type'!$B7:$DS7))*10</f>
        <v>0</v>
      </c>
      <c r="CO7" s="17">
        <f>('Rating Data Type'!CN7/MAX('Rating Data Type'!$B7:$DS7))*10</f>
        <v>0</v>
      </c>
      <c r="CP7" s="17">
        <f>('Rating Data Type'!CO7/MAX('Rating Data Type'!$B7:$DS7))*10</f>
        <v>0</v>
      </c>
      <c r="CQ7" s="17">
        <f>('Rating Data Type'!CP7/MAX('Rating Data Type'!$B7:$DS7))*10</f>
        <v>0</v>
      </c>
      <c r="CR7" s="17">
        <f>('Rating Data Type'!CQ7/MAX('Rating Data Type'!$B7:$DS7))*10</f>
        <v>0</v>
      </c>
      <c r="CS7" s="17">
        <f>('Rating Data Type'!CR7/MAX('Rating Data Type'!$B7:$DS7))*10</f>
        <v>0</v>
      </c>
      <c r="CT7" s="17">
        <f>('Rating Data Type'!CS7/MAX('Rating Data Type'!$B7:$DS7))*10</f>
        <v>0</v>
      </c>
      <c r="CU7" s="17">
        <f>('Rating Data Type'!CT7/MAX('Rating Data Type'!$B7:$DS7))*10</f>
        <v>0</v>
      </c>
      <c r="CV7" s="17">
        <f>('Rating Data Type'!CU7/MAX('Rating Data Type'!$B7:$DS7))*10</f>
        <v>0</v>
      </c>
      <c r="CW7" s="17">
        <f>('Rating Data Type'!CV7/MAX('Rating Data Type'!$B7:$DS7))*10</f>
        <v>0</v>
      </c>
      <c r="CX7" s="17">
        <f>('Rating Data Type'!CW7/MAX('Rating Data Type'!$B7:$DS7))*10</f>
        <v>0</v>
      </c>
      <c r="CY7" s="17">
        <f>('Rating Data Type'!CX7/MAX('Rating Data Type'!$B7:$DS7))*10</f>
        <v>0</v>
      </c>
      <c r="CZ7" s="17">
        <f>('Rating Data Type'!CY7/MAX('Rating Data Type'!$B7:$DS7))*10</f>
        <v>0</v>
      </c>
      <c r="DA7" s="17">
        <f>('Rating Data Type'!CZ7/MAX('Rating Data Type'!$B7:$DS7))*10</f>
        <v>0</v>
      </c>
      <c r="DB7" s="17">
        <f>('Rating Data Type'!DA7/MAX('Rating Data Type'!$B7:$DS7))*10</f>
        <v>0</v>
      </c>
      <c r="DC7" s="17">
        <f>('Rating Data Type'!DB7/MAX('Rating Data Type'!$B7:$DS7))*10</f>
        <v>0</v>
      </c>
      <c r="DD7" s="17">
        <f>('Rating Data Type'!DC7/MAX('Rating Data Type'!$B7:$DS7))*10</f>
        <v>0</v>
      </c>
      <c r="DE7" s="17">
        <f>('Rating Data Type'!DD7/MAX('Rating Data Type'!$B7:$DS7))*10</f>
        <v>0</v>
      </c>
      <c r="DF7" s="17">
        <f>('Rating Data Type'!DE7/MAX('Rating Data Type'!$B7:$DS7))*10</f>
        <v>0</v>
      </c>
      <c r="DG7" s="17">
        <f>('Rating Data Type'!DF7/MAX('Rating Data Type'!$B7:$DS7))*10</f>
        <v>0</v>
      </c>
      <c r="DH7" s="17">
        <f>('Rating Data Type'!DG7/MAX('Rating Data Type'!$B7:$DS7))*10</f>
        <v>0</v>
      </c>
      <c r="DI7" s="17">
        <f>('Rating Data Type'!DH7/MAX('Rating Data Type'!$B7:$DS7))*10</f>
        <v>0</v>
      </c>
      <c r="DJ7" s="17">
        <f>('Rating Data Type'!DI7/MAX('Rating Data Type'!$B7:$DS7))*10</f>
        <v>0</v>
      </c>
      <c r="DK7" s="17">
        <f>('Rating Data Type'!DJ7/MAX('Rating Data Type'!$B7:$DS7))*10</f>
        <v>0</v>
      </c>
      <c r="DL7" s="17">
        <f>('Rating Data Type'!DK7/MAX('Rating Data Type'!$B7:$DS7))*10</f>
        <v>0</v>
      </c>
      <c r="DM7" s="17">
        <f>('Rating Data Type'!DL7/MAX('Rating Data Type'!$B7:$DS7))*10</f>
        <v>0</v>
      </c>
      <c r="DN7" s="17">
        <f>('Rating Data Type'!DM7/MAX('Rating Data Type'!$B7:$DS7))*10</f>
        <v>0</v>
      </c>
      <c r="DO7" s="17">
        <f>('Rating Data Type'!DN7/MAX('Rating Data Type'!$B7:$DS7))*10</f>
        <v>0</v>
      </c>
      <c r="DP7" s="17">
        <f>('Rating Data Type'!DO7/MAX('Rating Data Type'!$B7:$DS7))*10</f>
        <v>0</v>
      </c>
      <c r="DQ7" s="17">
        <f>('Rating Data Type'!DP7/MAX('Rating Data Type'!$B7:$DS7))*10</f>
        <v>0</v>
      </c>
      <c r="DR7" s="17">
        <f>('Rating Data Type'!DQ7/MAX('Rating Data Type'!$B7:$DS7))*10</f>
        <v>0</v>
      </c>
      <c r="DS7" s="17">
        <f>('Rating Data Type'!DR7/MAX('Rating Data Type'!$B7:$DS7))*10</f>
        <v>0</v>
      </c>
      <c r="DT7" s="17">
        <f>('Rating Data Type'!DS7/MAX('Rating Data Type'!$B7:$DS7))*10</f>
        <v>10</v>
      </c>
    </row>
    <row r="8" spans="1:124" x14ac:dyDescent="0.55000000000000004">
      <c r="A8" s="14" t="s">
        <v>39</v>
      </c>
      <c r="B8" s="19">
        <v>0</v>
      </c>
      <c r="C8" s="17">
        <f>('Rating Data Type'!B8/MAX('Rating Data Type'!$B8:$DS8))*10</f>
        <v>0</v>
      </c>
      <c r="D8" s="17">
        <f>('Rating Data Type'!C8/MAX('Rating Data Type'!$B8:$DS8))*10</f>
        <v>0.3571428571428571</v>
      </c>
      <c r="E8" s="17">
        <f>('Rating Data Type'!D8/MAX('Rating Data Type'!$B8:$DS8))*10</f>
        <v>0</v>
      </c>
      <c r="F8" s="17">
        <f>('Rating Data Type'!E8/MAX('Rating Data Type'!$B8:$DS8))*10</f>
        <v>0</v>
      </c>
      <c r="G8" s="17">
        <f>('Rating Data Type'!F8/MAX('Rating Data Type'!$B8:$DS8))*10</f>
        <v>0</v>
      </c>
      <c r="H8" s="17">
        <f>('Rating Data Type'!G8/MAX('Rating Data Type'!$B8:$DS8))*10</f>
        <v>0.3571428571428571</v>
      </c>
      <c r="I8" s="17">
        <f>('Rating Data Type'!H8/MAX('Rating Data Type'!$B8:$DS8))*10</f>
        <v>0</v>
      </c>
      <c r="J8" s="17">
        <f>('Rating Data Type'!I8/MAX('Rating Data Type'!$B8:$DS8))*10</f>
        <v>0</v>
      </c>
      <c r="K8" s="17">
        <f>('Rating Data Type'!J8/MAX('Rating Data Type'!$B8:$DS8))*10</f>
        <v>0</v>
      </c>
      <c r="L8" s="17">
        <f>('Rating Data Type'!K8/MAX('Rating Data Type'!$B8:$DS8))*10</f>
        <v>0</v>
      </c>
      <c r="M8" s="17">
        <f>('Rating Data Type'!L8/MAX('Rating Data Type'!$B8:$DS8))*10</f>
        <v>0</v>
      </c>
      <c r="N8" s="17">
        <f>('Rating Data Type'!M8/MAX('Rating Data Type'!$B8:$DS8))*10</f>
        <v>0</v>
      </c>
      <c r="O8" s="17">
        <f>('Rating Data Type'!N8/MAX('Rating Data Type'!$B8:$DS8))*10</f>
        <v>0.3571428571428571</v>
      </c>
      <c r="P8" s="17">
        <f>('Rating Data Type'!O8/MAX('Rating Data Type'!$B8:$DS8))*10</f>
        <v>0</v>
      </c>
      <c r="Q8" s="17">
        <f>('Rating Data Type'!P8/MAX('Rating Data Type'!$B8:$DS8))*10</f>
        <v>0</v>
      </c>
      <c r="R8" s="17">
        <f>('Rating Data Type'!Q8/MAX('Rating Data Type'!$B8:$DS8))*10</f>
        <v>0</v>
      </c>
      <c r="S8" s="17">
        <f>('Rating Data Type'!R8/MAX('Rating Data Type'!$B8:$DS8))*10</f>
        <v>0</v>
      </c>
      <c r="T8" s="17">
        <f>('Rating Data Type'!S8/MAX('Rating Data Type'!$B8:$DS8))*10</f>
        <v>0</v>
      </c>
      <c r="U8" s="17">
        <f>('Rating Data Type'!T8/MAX('Rating Data Type'!$B8:$DS8))*10</f>
        <v>0</v>
      </c>
      <c r="V8" s="17">
        <f>('Rating Data Type'!U8/MAX('Rating Data Type'!$B8:$DS8))*10</f>
        <v>0</v>
      </c>
      <c r="W8" s="17">
        <f>('Rating Data Type'!V8/MAX('Rating Data Type'!$B8:$DS8))*10</f>
        <v>0</v>
      </c>
      <c r="X8" s="17">
        <f>('Rating Data Type'!W8/MAX('Rating Data Type'!$B8:$DS8))*10</f>
        <v>0</v>
      </c>
      <c r="Y8" s="17">
        <f>('Rating Data Type'!X8/MAX('Rating Data Type'!$B8:$DS8))*10</f>
        <v>0</v>
      </c>
      <c r="Z8" s="17">
        <f>('Rating Data Type'!Y8/MAX('Rating Data Type'!$B8:$DS8))*10</f>
        <v>0</v>
      </c>
      <c r="AA8" s="17">
        <f>('Rating Data Type'!Z8/MAX('Rating Data Type'!$B8:$DS8))*10</f>
        <v>0</v>
      </c>
      <c r="AB8" s="17">
        <f>('Rating Data Type'!AA8/MAX('Rating Data Type'!$B8:$DS8))*10</f>
        <v>0</v>
      </c>
      <c r="AC8" s="17">
        <f>('Rating Data Type'!AB8/MAX('Rating Data Type'!$B8:$DS8))*10</f>
        <v>0</v>
      </c>
      <c r="AD8" s="17">
        <f>('Rating Data Type'!AC8/MAX('Rating Data Type'!$B8:$DS8))*10</f>
        <v>0</v>
      </c>
      <c r="AE8" s="17">
        <f>('Rating Data Type'!AD8/MAX('Rating Data Type'!$B8:$DS8))*10</f>
        <v>0</v>
      </c>
      <c r="AF8" s="17">
        <f>('Rating Data Type'!AE8/MAX('Rating Data Type'!$B8:$DS8))*10</f>
        <v>0.3571428571428571</v>
      </c>
      <c r="AG8" s="17">
        <f>('Rating Data Type'!AF8/MAX('Rating Data Type'!$B8:$DS8))*10</f>
        <v>0</v>
      </c>
      <c r="AH8" s="17">
        <f>('Rating Data Type'!AG8/MAX('Rating Data Type'!$B8:$DS8))*10</f>
        <v>0</v>
      </c>
      <c r="AI8" s="17">
        <f>('Rating Data Type'!AH8/MAX('Rating Data Type'!$B8:$DS8))*10</f>
        <v>0</v>
      </c>
      <c r="AJ8" s="17">
        <f>('Rating Data Type'!AI8/MAX('Rating Data Type'!$B8:$DS8))*10</f>
        <v>0</v>
      </c>
      <c r="AK8" s="17">
        <f>('Rating Data Type'!AJ8/MAX('Rating Data Type'!$B8:$DS8))*10</f>
        <v>0</v>
      </c>
      <c r="AL8" s="17">
        <f>('Rating Data Type'!AK8/MAX('Rating Data Type'!$B8:$DS8))*10</f>
        <v>0</v>
      </c>
      <c r="AM8" s="17">
        <f>('Rating Data Type'!AL8/MAX('Rating Data Type'!$B8:$DS8))*10</f>
        <v>0</v>
      </c>
      <c r="AN8" s="17">
        <f>('Rating Data Type'!AM8/MAX('Rating Data Type'!$B8:$DS8))*10</f>
        <v>0</v>
      </c>
      <c r="AO8" s="17">
        <f>('Rating Data Type'!AN8/MAX('Rating Data Type'!$B8:$DS8))*10</f>
        <v>0</v>
      </c>
      <c r="AP8" s="17">
        <f>('Rating Data Type'!AO8/MAX('Rating Data Type'!$B8:$DS8))*10</f>
        <v>0</v>
      </c>
      <c r="AQ8" s="17">
        <f>('Rating Data Type'!AP8/MAX('Rating Data Type'!$B8:$DS8))*10</f>
        <v>0</v>
      </c>
      <c r="AR8" s="17">
        <f>('Rating Data Type'!AQ8/MAX('Rating Data Type'!$B8:$DS8))*10</f>
        <v>0</v>
      </c>
      <c r="AS8" s="17">
        <f>('Rating Data Type'!AR8/MAX('Rating Data Type'!$B8:$DS8))*10</f>
        <v>0</v>
      </c>
      <c r="AT8" s="17">
        <f>('Rating Data Type'!AS8/MAX('Rating Data Type'!$B8:$DS8))*10</f>
        <v>0</v>
      </c>
      <c r="AU8" s="17">
        <f>('Rating Data Type'!AT8/MAX('Rating Data Type'!$B8:$DS8))*10</f>
        <v>0</v>
      </c>
      <c r="AV8" s="17">
        <f>('Rating Data Type'!AU8/MAX('Rating Data Type'!$B8:$DS8))*10</f>
        <v>0</v>
      </c>
      <c r="AW8" s="17">
        <f>('Rating Data Type'!AV8/MAX('Rating Data Type'!$B8:$DS8))*10</f>
        <v>0</v>
      </c>
      <c r="AX8" s="17">
        <f>('Rating Data Type'!AW8/MAX('Rating Data Type'!$B8:$DS8))*10</f>
        <v>0</v>
      </c>
      <c r="AY8" s="17">
        <f>('Rating Data Type'!AX8/MAX('Rating Data Type'!$B8:$DS8))*10</f>
        <v>0</v>
      </c>
      <c r="AZ8" s="17">
        <f>('Rating Data Type'!AY8/MAX('Rating Data Type'!$B8:$DS8))*10</f>
        <v>0</v>
      </c>
      <c r="BA8" s="17">
        <f>('Rating Data Type'!AZ8/MAX('Rating Data Type'!$B8:$DS8))*10</f>
        <v>0</v>
      </c>
      <c r="BB8" s="17">
        <f>('Rating Data Type'!BA8/MAX('Rating Data Type'!$B8:$DS8))*10</f>
        <v>0</v>
      </c>
      <c r="BC8" s="17">
        <f>('Rating Data Type'!BB8/MAX('Rating Data Type'!$B8:$DS8))*10</f>
        <v>0</v>
      </c>
      <c r="BD8" s="17">
        <f>('Rating Data Type'!BC8/MAX('Rating Data Type'!$B8:$DS8))*10</f>
        <v>0</v>
      </c>
      <c r="BE8" s="17">
        <f>('Rating Data Type'!BD8/MAX('Rating Data Type'!$B8:$DS8))*10</f>
        <v>0</v>
      </c>
      <c r="BF8" s="17">
        <f>('Rating Data Type'!BE8/MAX('Rating Data Type'!$B8:$DS8))*10</f>
        <v>0</v>
      </c>
      <c r="BG8" s="17">
        <f>('Rating Data Type'!BF8/MAX('Rating Data Type'!$B8:$DS8))*10</f>
        <v>0</v>
      </c>
      <c r="BH8" s="17">
        <f>('Rating Data Type'!BG8/MAX('Rating Data Type'!$B8:$DS8))*10</f>
        <v>0</v>
      </c>
      <c r="BI8" s="17">
        <f>('Rating Data Type'!BH8/MAX('Rating Data Type'!$B8:$DS8))*10</f>
        <v>0</v>
      </c>
      <c r="BJ8" s="17">
        <f>('Rating Data Type'!BI8/MAX('Rating Data Type'!$B8:$DS8))*10</f>
        <v>0</v>
      </c>
      <c r="BK8" s="17">
        <f>('Rating Data Type'!BJ8/MAX('Rating Data Type'!$B8:$DS8))*10</f>
        <v>0</v>
      </c>
      <c r="BL8" s="17">
        <f>('Rating Data Type'!BK8/MAX('Rating Data Type'!$B8:$DS8))*10</f>
        <v>0</v>
      </c>
      <c r="BM8" s="17">
        <f>('Rating Data Type'!BL8/MAX('Rating Data Type'!$B8:$DS8))*10</f>
        <v>0</v>
      </c>
      <c r="BN8" s="17">
        <f>('Rating Data Type'!BM8/MAX('Rating Data Type'!$B8:$DS8))*10</f>
        <v>0</v>
      </c>
      <c r="BO8" s="17">
        <f>('Rating Data Type'!BN8/MAX('Rating Data Type'!$B8:$DS8))*10</f>
        <v>0</v>
      </c>
      <c r="BP8" s="17">
        <f>('Rating Data Type'!BO8/MAX('Rating Data Type'!$B8:$DS8))*10</f>
        <v>0</v>
      </c>
      <c r="BQ8" s="17">
        <f>('Rating Data Type'!BP8/MAX('Rating Data Type'!$B8:$DS8))*10</f>
        <v>0</v>
      </c>
      <c r="BR8" s="17">
        <f>('Rating Data Type'!BQ8/MAX('Rating Data Type'!$B8:$DS8))*10</f>
        <v>0</v>
      </c>
      <c r="BS8" s="17">
        <f>('Rating Data Type'!BR8/MAX('Rating Data Type'!$B8:$DS8))*10</f>
        <v>0.3571428571428571</v>
      </c>
      <c r="BT8" s="17">
        <f>('Rating Data Type'!BS8/MAX('Rating Data Type'!$B8:$DS8))*10</f>
        <v>1.0714285714285714</v>
      </c>
      <c r="BU8" s="17">
        <f>('Rating Data Type'!BT8/MAX('Rating Data Type'!$B8:$DS8))*10</f>
        <v>0.3571428571428571</v>
      </c>
      <c r="BV8" s="17">
        <f>('Rating Data Type'!BU8/MAX('Rating Data Type'!$B8:$DS8))*10</f>
        <v>0.3571428571428571</v>
      </c>
      <c r="BW8" s="17">
        <f>('Rating Data Type'!BV8/MAX('Rating Data Type'!$B8:$DS8))*10</f>
        <v>0</v>
      </c>
      <c r="BX8" s="17">
        <f>('Rating Data Type'!BW8/MAX('Rating Data Type'!$B8:$DS8))*10</f>
        <v>0.71428571428571419</v>
      </c>
      <c r="BY8" s="17">
        <f>('Rating Data Type'!BX8/MAX('Rating Data Type'!$B8:$DS8))*10</f>
        <v>0.3571428571428571</v>
      </c>
      <c r="BZ8" s="17">
        <f>('Rating Data Type'!BY8/MAX('Rating Data Type'!$B8:$DS8))*10</f>
        <v>0.3571428571428571</v>
      </c>
      <c r="CA8" s="17">
        <f>('Rating Data Type'!BZ8/MAX('Rating Data Type'!$B8:$DS8))*10</f>
        <v>0.3571428571428571</v>
      </c>
      <c r="CB8" s="17">
        <f>('Rating Data Type'!CA8/MAX('Rating Data Type'!$B8:$DS8))*10</f>
        <v>0</v>
      </c>
      <c r="CC8" s="17">
        <f>('Rating Data Type'!CB8/MAX('Rating Data Type'!$B8:$DS8))*10</f>
        <v>0.3571428571428571</v>
      </c>
      <c r="CD8" s="17">
        <f>('Rating Data Type'!CC8/MAX('Rating Data Type'!$B8:$DS8))*10</f>
        <v>0</v>
      </c>
      <c r="CE8" s="17">
        <f>('Rating Data Type'!CD8/MAX('Rating Data Type'!$B8:$DS8))*10</f>
        <v>0</v>
      </c>
      <c r="CF8" s="17">
        <f>('Rating Data Type'!CE8/MAX('Rating Data Type'!$B8:$DS8))*10</f>
        <v>0</v>
      </c>
      <c r="CG8" s="17">
        <f>('Rating Data Type'!CF8/MAX('Rating Data Type'!$B8:$DS8))*10</f>
        <v>0</v>
      </c>
      <c r="CH8" s="17">
        <f>('Rating Data Type'!CG8/MAX('Rating Data Type'!$B8:$DS8))*10</f>
        <v>0</v>
      </c>
      <c r="CI8" s="17">
        <f>('Rating Data Type'!CH8/MAX('Rating Data Type'!$B8:$DS8))*10</f>
        <v>0.3571428571428571</v>
      </c>
      <c r="CJ8" s="17">
        <f>('Rating Data Type'!CI8/MAX('Rating Data Type'!$B8:$DS8))*10</f>
        <v>0.3571428571428571</v>
      </c>
      <c r="CK8" s="17">
        <f>('Rating Data Type'!CJ8/MAX('Rating Data Type'!$B8:$DS8))*10</f>
        <v>0</v>
      </c>
      <c r="CL8" s="17">
        <f>('Rating Data Type'!CK8/MAX('Rating Data Type'!$B8:$DS8))*10</f>
        <v>0</v>
      </c>
      <c r="CM8" s="17">
        <f>('Rating Data Type'!CL8/MAX('Rating Data Type'!$B8:$DS8))*10</f>
        <v>0</v>
      </c>
      <c r="CN8" s="17">
        <f>('Rating Data Type'!CM8/MAX('Rating Data Type'!$B8:$DS8))*10</f>
        <v>0</v>
      </c>
      <c r="CO8" s="17">
        <f>('Rating Data Type'!CN8/MAX('Rating Data Type'!$B8:$DS8))*10</f>
        <v>0</v>
      </c>
      <c r="CP8" s="17">
        <f>('Rating Data Type'!CO8/MAX('Rating Data Type'!$B8:$DS8))*10</f>
        <v>0</v>
      </c>
      <c r="CQ8" s="17">
        <f>('Rating Data Type'!CP8/MAX('Rating Data Type'!$B8:$DS8))*10</f>
        <v>0</v>
      </c>
      <c r="CR8" s="17">
        <f>('Rating Data Type'!CQ8/MAX('Rating Data Type'!$B8:$DS8))*10</f>
        <v>0.3571428571428571</v>
      </c>
      <c r="CS8" s="17">
        <f>('Rating Data Type'!CR8/MAX('Rating Data Type'!$B8:$DS8))*10</f>
        <v>0</v>
      </c>
      <c r="CT8" s="17">
        <f>('Rating Data Type'!CS8/MAX('Rating Data Type'!$B8:$DS8))*10</f>
        <v>0</v>
      </c>
      <c r="CU8" s="17">
        <f>('Rating Data Type'!CT8/MAX('Rating Data Type'!$B8:$DS8))*10</f>
        <v>0</v>
      </c>
      <c r="CV8" s="17">
        <f>('Rating Data Type'!CU8/MAX('Rating Data Type'!$B8:$DS8))*10</f>
        <v>0</v>
      </c>
      <c r="CW8" s="17">
        <f>('Rating Data Type'!CV8/MAX('Rating Data Type'!$B8:$DS8))*10</f>
        <v>0.3571428571428571</v>
      </c>
      <c r="CX8" s="17">
        <f>('Rating Data Type'!CW8/MAX('Rating Data Type'!$B8:$DS8))*10</f>
        <v>0</v>
      </c>
      <c r="CY8" s="17">
        <f>('Rating Data Type'!CX8/MAX('Rating Data Type'!$B8:$DS8))*10</f>
        <v>0</v>
      </c>
      <c r="CZ8" s="17">
        <f>('Rating Data Type'!CY8/MAX('Rating Data Type'!$B8:$DS8))*10</f>
        <v>0</v>
      </c>
      <c r="DA8" s="17">
        <f>('Rating Data Type'!CZ8/MAX('Rating Data Type'!$B8:$DS8))*10</f>
        <v>0</v>
      </c>
      <c r="DB8" s="17">
        <f>('Rating Data Type'!DA8/MAX('Rating Data Type'!$B8:$DS8))*10</f>
        <v>0</v>
      </c>
      <c r="DC8" s="17">
        <f>('Rating Data Type'!DB8/MAX('Rating Data Type'!$B8:$DS8))*10</f>
        <v>0</v>
      </c>
      <c r="DD8" s="17">
        <f>('Rating Data Type'!DC8/MAX('Rating Data Type'!$B8:$DS8))*10</f>
        <v>0.3571428571428571</v>
      </c>
      <c r="DE8" s="17">
        <f>('Rating Data Type'!DD8/MAX('Rating Data Type'!$B8:$DS8))*10</f>
        <v>0.3571428571428571</v>
      </c>
      <c r="DF8" s="17">
        <f>('Rating Data Type'!DE8/MAX('Rating Data Type'!$B8:$DS8))*10</f>
        <v>0.3571428571428571</v>
      </c>
      <c r="DG8" s="17">
        <f>('Rating Data Type'!DF8/MAX('Rating Data Type'!$B8:$DS8))*10</f>
        <v>0</v>
      </c>
      <c r="DH8" s="17">
        <f>('Rating Data Type'!DG8/MAX('Rating Data Type'!$B8:$DS8))*10</f>
        <v>0</v>
      </c>
      <c r="DI8" s="17">
        <f>('Rating Data Type'!DH8/MAX('Rating Data Type'!$B8:$DS8))*10</f>
        <v>0</v>
      </c>
      <c r="DJ8" s="17">
        <f>('Rating Data Type'!DI8/MAX('Rating Data Type'!$B8:$DS8))*10</f>
        <v>0</v>
      </c>
      <c r="DK8" s="17">
        <f>('Rating Data Type'!DJ8/MAX('Rating Data Type'!$B8:$DS8))*10</f>
        <v>0</v>
      </c>
      <c r="DL8" s="17">
        <f>('Rating Data Type'!DK8/MAX('Rating Data Type'!$B8:$DS8))*10</f>
        <v>0.3571428571428571</v>
      </c>
      <c r="DM8" s="17">
        <f>('Rating Data Type'!DL8/MAX('Rating Data Type'!$B8:$DS8))*10</f>
        <v>0</v>
      </c>
      <c r="DN8" s="17">
        <f>('Rating Data Type'!DM8/MAX('Rating Data Type'!$B8:$DS8))*10</f>
        <v>0.3571428571428571</v>
      </c>
      <c r="DO8" s="17">
        <f>('Rating Data Type'!DN8/MAX('Rating Data Type'!$B8:$DS8))*10</f>
        <v>0.3571428571428571</v>
      </c>
      <c r="DP8" s="17">
        <f>('Rating Data Type'!DO8/MAX('Rating Data Type'!$B8:$DS8))*10</f>
        <v>0</v>
      </c>
      <c r="DQ8" s="17">
        <f>('Rating Data Type'!DP8/MAX('Rating Data Type'!$B8:$DS8))*10</f>
        <v>0</v>
      </c>
      <c r="DR8" s="17">
        <f>('Rating Data Type'!DQ8/MAX('Rating Data Type'!$B8:$DS8))*10</f>
        <v>0</v>
      </c>
      <c r="DS8" s="17">
        <f>('Rating Data Type'!DR8/MAX('Rating Data Type'!$B8:$DS8))*10</f>
        <v>0.71428571428571419</v>
      </c>
      <c r="DT8" s="17">
        <f>('Rating Data Type'!DS8/MAX('Rating Data Type'!$B8:$DS8))*10</f>
        <v>10</v>
      </c>
    </row>
    <row r="9" spans="1:124" x14ac:dyDescent="0.55000000000000004">
      <c r="A9" s="14" t="s">
        <v>40</v>
      </c>
      <c r="B9" s="19">
        <v>0</v>
      </c>
      <c r="C9" s="17">
        <f>('Rating Data Type'!B9/MAX('Rating Data Type'!$B9:$DS9))*10</f>
        <v>0</v>
      </c>
      <c r="D9" s="17">
        <f>('Rating Data Type'!C9/MAX('Rating Data Type'!$B9:$DS9))*10</f>
        <v>0</v>
      </c>
      <c r="E9" s="17">
        <f>('Rating Data Type'!D9/MAX('Rating Data Type'!$B9:$DS9))*10</f>
        <v>0</v>
      </c>
      <c r="F9" s="17">
        <f>('Rating Data Type'!E9/MAX('Rating Data Type'!$B9:$DS9))*10</f>
        <v>0</v>
      </c>
      <c r="G9" s="17">
        <f>('Rating Data Type'!F9/MAX('Rating Data Type'!$B9:$DS9))*10</f>
        <v>0</v>
      </c>
      <c r="H9" s="17">
        <f>('Rating Data Type'!G9/MAX('Rating Data Type'!$B9:$DS9))*10</f>
        <v>0</v>
      </c>
      <c r="I9" s="17">
        <f>('Rating Data Type'!H9/MAX('Rating Data Type'!$B9:$DS9))*10</f>
        <v>0</v>
      </c>
      <c r="J9" s="17">
        <f>('Rating Data Type'!I9/MAX('Rating Data Type'!$B9:$DS9))*10</f>
        <v>0</v>
      </c>
      <c r="K9" s="17">
        <f>('Rating Data Type'!J9/MAX('Rating Data Type'!$B9:$DS9))*10</f>
        <v>0.90909090909090917</v>
      </c>
      <c r="L9" s="17">
        <f>('Rating Data Type'!K9/MAX('Rating Data Type'!$B9:$DS9))*10</f>
        <v>0</v>
      </c>
      <c r="M9" s="17">
        <f>('Rating Data Type'!L9/MAX('Rating Data Type'!$B9:$DS9))*10</f>
        <v>0</v>
      </c>
      <c r="N9" s="17">
        <f>('Rating Data Type'!M9/MAX('Rating Data Type'!$B9:$DS9))*10</f>
        <v>0</v>
      </c>
      <c r="O9" s="17">
        <f>('Rating Data Type'!N9/MAX('Rating Data Type'!$B9:$DS9))*10</f>
        <v>0</v>
      </c>
      <c r="P9" s="17">
        <f>('Rating Data Type'!O9/MAX('Rating Data Type'!$B9:$DS9))*10</f>
        <v>0</v>
      </c>
      <c r="Q9" s="17">
        <f>('Rating Data Type'!P9/MAX('Rating Data Type'!$B9:$DS9))*10</f>
        <v>0</v>
      </c>
      <c r="R9" s="17">
        <f>('Rating Data Type'!Q9/MAX('Rating Data Type'!$B9:$DS9))*10</f>
        <v>0</v>
      </c>
      <c r="S9" s="17">
        <f>('Rating Data Type'!R9/MAX('Rating Data Type'!$B9:$DS9))*10</f>
        <v>0</v>
      </c>
      <c r="T9" s="17">
        <f>('Rating Data Type'!S9/MAX('Rating Data Type'!$B9:$DS9))*10</f>
        <v>0</v>
      </c>
      <c r="U9" s="17">
        <f>('Rating Data Type'!T9/MAX('Rating Data Type'!$B9:$DS9))*10</f>
        <v>0</v>
      </c>
      <c r="V9" s="17">
        <f>('Rating Data Type'!U9/MAX('Rating Data Type'!$B9:$DS9))*10</f>
        <v>0</v>
      </c>
      <c r="W9" s="17">
        <f>('Rating Data Type'!V9/MAX('Rating Data Type'!$B9:$DS9))*10</f>
        <v>0</v>
      </c>
      <c r="X9" s="17">
        <f>('Rating Data Type'!W9/MAX('Rating Data Type'!$B9:$DS9))*10</f>
        <v>0</v>
      </c>
      <c r="Y9" s="17">
        <f>('Rating Data Type'!X9/MAX('Rating Data Type'!$B9:$DS9))*10</f>
        <v>0</v>
      </c>
      <c r="Z9" s="17">
        <f>('Rating Data Type'!Y9/MAX('Rating Data Type'!$B9:$DS9))*10</f>
        <v>0</v>
      </c>
      <c r="AA9" s="17">
        <f>('Rating Data Type'!Z9/MAX('Rating Data Type'!$B9:$DS9))*10</f>
        <v>0</v>
      </c>
      <c r="AB9" s="17">
        <f>('Rating Data Type'!AA9/MAX('Rating Data Type'!$B9:$DS9))*10</f>
        <v>0</v>
      </c>
      <c r="AC9" s="17">
        <f>('Rating Data Type'!AB9/MAX('Rating Data Type'!$B9:$DS9))*10</f>
        <v>0</v>
      </c>
      <c r="AD9" s="17">
        <f>('Rating Data Type'!AC9/MAX('Rating Data Type'!$B9:$DS9))*10</f>
        <v>0</v>
      </c>
      <c r="AE9" s="17">
        <f>('Rating Data Type'!AD9/MAX('Rating Data Type'!$B9:$DS9))*10</f>
        <v>0</v>
      </c>
      <c r="AF9" s="17">
        <f>('Rating Data Type'!AE9/MAX('Rating Data Type'!$B9:$DS9))*10</f>
        <v>0</v>
      </c>
      <c r="AG9" s="17">
        <f>('Rating Data Type'!AF9/MAX('Rating Data Type'!$B9:$DS9))*10</f>
        <v>0</v>
      </c>
      <c r="AH9" s="17">
        <f>('Rating Data Type'!AG9/MAX('Rating Data Type'!$B9:$DS9))*10</f>
        <v>0</v>
      </c>
      <c r="AI9" s="17">
        <f>('Rating Data Type'!AH9/MAX('Rating Data Type'!$B9:$DS9))*10</f>
        <v>0</v>
      </c>
      <c r="AJ9" s="17">
        <f>('Rating Data Type'!AI9/MAX('Rating Data Type'!$B9:$DS9))*10</f>
        <v>0</v>
      </c>
      <c r="AK9" s="17">
        <f>('Rating Data Type'!AJ9/MAX('Rating Data Type'!$B9:$DS9))*10</f>
        <v>0</v>
      </c>
      <c r="AL9" s="17">
        <f>('Rating Data Type'!AK9/MAX('Rating Data Type'!$B9:$DS9))*10</f>
        <v>0</v>
      </c>
      <c r="AM9" s="17">
        <f>('Rating Data Type'!AL9/MAX('Rating Data Type'!$B9:$DS9))*10</f>
        <v>0</v>
      </c>
      <c r="AN9" s="17">
        <f>('Rating Data Type'!AM9/MAX('Rating Data Type'!$B9:$DS9))*10</f>
        <v>0</v>
      </c>
      <c r="AO9" s="17">
        <f>('Rating Data Type'!AN9/MAX('Rating Data Type'!$B9:$DS9))*10</f>
        <v>0</v>
      </c>
      <c r="AP9" s="17">
        <f>('Rating Data Type'!AO9/MAX('Rating Data Type'!$B9:$DS9))*10</f>
        <v>0</v>
      </c>
      <c r="AQ9" s="17">
        <f>('Rating Data Type'!AP9/MAX('Rating Data Type'!$B9:$DS9))*10</f>
        <v>0</v>
      </c>
      <c r="AR9" s="17">
        <f>('Rating Data Type'!AQ9/MAX('Rating Data Type'!$B9:$DS9))*10</f>
        <v>0</v>
      </c>
      <c r="AS9" s="17">
        <f>('Rating Data Type'!AR9/MAX('Rating Data Type'!$B9:$DS9))*10</f>
        <v>0</v>
      </c>
      <c r="AT9" s="17">
        <f>('Rating Data Type'!AS9/MAX('Rating Data Type'!$B9:$DS9))*10</f>
        <v>0</v>
      </c>
      <c r="AU9" s="17">
        <f>('Rating Data Type'!AT9/MAX('Rating Data Type'!$B9:$DS9))*10</f>
        <v>0</v>
      </c>
      <c r="AV9" s="17">
        <f>('Rating Data Type'!AU9/MAX('Rating Data Type'!$B9:$DS9))*10</f>
        <v>0</v>
      </c>
      <c r="AW9" s="17">
        <f>('Rating Data Type'!AV9/MAX('Rating Data Type'!$B9:$DS9))*10</f>
        <v>0.90909090909090917</v>
      </c>
      <c r="AX9" s="17">
        <f>('Rating Data Type'!AW9/MAX('Rating Data Type'!$B9:$DS9))*10</f>
        <v>0</v>
      </c>
      <c r="AY9" s="17">
        <f>('Rating Data Type'!AX9/MAX('Rating Data Type'!$B9:$DS9))*10</f>
        <v>0</v>
      </c>
      <c r="AZ9" s="17">
        <f>('Rating Data Type'!AY9/MAX('Rating Data Type'!$B9:$DS9))*10</f>
        <v>0.90909090909090917</v>
      </c>
      <c r="BA9" s="17">
        <f>('Rating Data Type'!AZ9/MAX('Rating Data Type'!$B9:$DS9))*10</f>
        <v>0</v>
      </c>
      <c r="BB9" s="17">
        <f>('Rating Data Type'!BA9/MAX('Rating Data Type'!$B9:$DS9))*10</f>
        <v>0</v>
      </c>
      <c r="BC9" s="17">
        <f>('Rating Data Type'!BB9/MAX('Rating Data Type'!$B9:$DS9))*10</f>
        <v>0</v>
      </c>
      <c r="BD9" s="17">
        <f>('Rating Data Type'!BC9/MAX('Rating Data Type'!$B9:$DS9))*10</f>
        <v>0</v>
      </c>
      <c r="BE9" s="17">
        <f>('Rating Data Type'!BD9/MAX('Rating Data Type'!$B9:$DS9))*10</f>
        <v>0</v>
      </c>
      <c r="BF9" s="17">
        <f>('Rating Data Type'!BE9/MAX('Rating Data Type'!$B9:$DS9))*10</f>
        <v>0</v>
      </c>
      <c r="BG9" s="17">
        <f>('Rating Data Type'!BF9/MAX('Rating Data Type'!$B9:$DS9))*10</f>
        <v>0</v>
      </c>
      <c r="BH9" s="17">
        <f>('Rating Data Type'!BG9/MAX('Rating Data Type'!$B9:$DS9))*10</f>
        <v>0</v>
      </c>
      <c r="BI9" s="17">
        <f>('Rating Data Type'!BH9/MAX('Rating Data Type'!$B9:$DS9))*10</f>
        <v>0</v>
      </c>
      <c r="BJ9" s="17">
        <f>('Rating Data Type'!BI9/MAX('Rating Data Type'!$B9:$DS9))*10</f>
        <v>0</v>
      </c>
      <c r="BK9" s="17">
        <f>('Rating Data Type'!BJ9/MAX('Rating Data Type'!$B9:$DS9))*10</f>
        <v>0</v>
      </c>
      <c r="BL9" s="17">
        <f>('Rating Data Type'!BK9/MAX('Rating Data Type'!$B9:$DS9))*10</f>
        <v>0</v>
      </c>
      <c r="BM9" s="17">
        <f>('Rating Data Type'!BL9/MAX('Rating Data Type'!$B9:$DS9))*10</f>
        <v>0</v>
      </c>
      <c r="BN9" s="17">
        <f>('Rating Data Type'!BM9/MAX('Rating Data Type'!$B9:$DS9))*10</f>
        <v>0</v>
      </c>
      <c r="BO9" s="17">
        <f>('Rating Data Type'!BN9/MAX('Rating Data Type'!$B9:$DS9))*10</f>
        <v>0</v>
      </c>
      <c r="BP9" s="17">
        <f>('Rating Data Type'!BO9/MAX('Rating Data Type'!$B9:$DS9))*10</f>
        <v>0</v>
      </c>
      <c r="BQ9" s="17">
        <f>('Rating Data Type'!BP9/MAX('Rating Data Type'!$B9:$DS9))*10</f>
        <v>0</v>
      </c>
      <c r="BR9" s="17">
        <f>('Rating Data Type'!BQ9/MAX('Rating Data Type'!$B9:$DS9))*10</f>
        <v>0</v>
      </c>
      <c r="BS9" s="17">
        <f>('Rating Data Type'!BR9/MAX('Rating Data Type'!$B9:$DS9))*10</f>
        <v>0</v>
      </c>
      <c r="BT9" s="17">
        <f>('Rating Data Type'!BS9/MAX('Rating Data Type'!$B9:$DS9))*10</f>
        <v>0.90909090909090917</v>
      </c>
      <c r="BU9" s="17">
        <f>('Rating Data Type'!BT9/MAX('Rating Data Type'!$B9:$DS9))*10</f>
        <v>0</v>
      </c>
      <c r="BV9" s="17">
        <f>('Rating Data Type'!BU9/MAX('Rating Data Type'!$B9:$DS9))*10</f>
        <v>0</v>
      </c>
      <c r="BW9" s="17">
        <f>('Rating Data Type'!BV9/MAX('Rating Data Type'!$B9:$DS9))*10</f>
        <v>0</v>
      </c>
      <c r="BX9" s="17">
        <f>('Rating Data Type'!BW9/MAX('Rating Data Type'!$B9:$DS9))*10</f>
        <v>0</v>
      </c>
      <c r="BY9" s="17">
        <f>('Rating Data Type'!BX9/MAX('Rating Data Type'!$B9:$DS9))*10</f>
        <v>0.90909090909090917</v>
      </c>
      <c r="BZ9" s="17">
        <f>('Rating Data Type'!BY9/MAX('Rating Data Type'!$B9:$DS9))*10</f>
        <v>0</v>
      </c>
      <c r="CA9" s="17">
        <f>('Rating Data Type'!BZ9/MAX('Rating Data Type'!$B9:$DS9))*10</f>
        <v>0</v>
      </c>
      <c r="CB9" s="17">
        <f>('Rating Data Type'!CA9/MAX('Rating Data Type'!$B9:$DS9))*10</f>
        <v>0.90909090909090917</v>
      </c>
      <c r="CC9" s="17">
        <f>('Rating Data Type'!CB9/MAX('Rating Data Type'!$B9:$DS9))*10</f>
        <v>0</v>
      </c>
      <c r="CD9" s="17">
        <f>('Rating Data Type'!CC9/MAX('Rating Data Type'!$B9:$DS9))*10</f>
        <v>0</v>
      </c>
      <c r="CE9" s="17">
        <f>('Rating Data Type'!CD9/MAX('Rating Data Type'!$B9:$DS9))*10</f>
        <v>0</v>
      </c>
      <c r="CF9" s="17">
        <f>('Rating Data Type'!CE9/MAX('Rating Data Type'!$B9:$DS9))*10</f>
        <v>0</v>
      </c>
      <c r="CG9" s="17">
        <f>('Rating Data Type'!CF9/MAX('Rating Data Type'!$B9:$DS9))*10</f>
        <v>0</v>
      </c>
      <c r="CH9" s="17">
        <f>('Rating Data Type'!CG9/MAX('Rating Data Type'!$B9:$DS9))*10</f>
        <v>0</v>
      </c>
      <c r="CI9" s="17">
        <f>('Rating Data Type'!CH9/MAX('Rating Data Type'!$B9:$DS9))*10</f>
        <v>0</v>
      </c>
      <c r="CJ9" s="17">
        <f>('Rating Data Type'!CI9/MAX('Rating Data Type'!$B9:$DS9))*10</f>
        <v>0</v>
      </c>
      <c r="CK9" s="17">
        <f>('Rating Data Type'!CJ9/MAX('Rating Data Type'!$B9:$DS9))*10</f>
        <v>0</v>
      </c>
      <c r="CL9" s="17">
        <f>('Rating Data Type'!CK9/MAX('Rating Data Type'!$B9:$DS9))*10</f>
        <v>0</v>
      </c>
      <c r="CM9" s="17">
        <f>('Rating Data Type'!CL9/MAX('Rating Data Type'!$B9:$DS9))*10</f>
        <v>0</v>
      </c>
      <c r="CN9" s="17">
        <f>('Rating Data Type'!CM9/MAX('Rating Data Type'!$B9:$DS9))*10</f>
        <v>0</v>
      </c>
      <c r="CO9" s="17">
        <f>('Rating Data Type'!CN9/MAX('Rating Data Type'!$B9:$DS9))*10</f>
        <v>0</v>
      </c>
      <c r="CP9" s="17">
        <f>('Rating Data Type'!CO9/MAX('Rating Data Type'!$B9:$DS9))*10</f>
        <v>0</v>
      </c>
      <c r="CQ9" s="17">
        <f>('Rating Data Type'!CP9/MAX('Rating Data Type'!$B9:$DS9))*10</f>
        <v>0</v>
      </c>
      <c r="CR9" s="17">
        <f>('Rating Data Type'!CQ9/MAX('Rating Data Type'!$B9:$DS9))*10</f>
        <v>0</v>
      </c>
      <c r="CS9" s="17">
        <f>('Rating Data Type'!CR9/MAX('Rating Data Type'!$B9:$DS9))*10</f>
        <v>0</v>
      </c>
      <c r="CT9" s="17">
        <f>('Rating Data Type'!CS9/MAX('Rating Data Type'!$B9:$DS9))*10</f>
        <v>0</v>
      </c>
      <c r="CU9" s="17">
        <f>('Rating Data Type'!CT9/MAX('Rating Data Type'!$B9:$DS9))*10</f>
        <v>0</v>
      </c>
      <c r="CV9" s="17">
        <f>('Rating Data Type'!CU9/MAX('Rating Data Type'!$B9:$DS9))*10</f>
        <v>0</v>
      </c>
      <c r="CW9" s="17">
        <f>('Rating Data Type'!CV9/MAX('Rating Data Type'!$B9:$DS9))*10</f>
        <v>0</v>
      </c>
      <c r="CX9" s="17">
        <f>('Rating Data Type'!CW9/MAX('Rating Data Type'!$B9:$DS9))*10</f>
        <v>0</v>
      </c>
      <c r="CY9" s="17">
        <f>('Rating Data Type'!CX9/MAX('Rating Data Type'!$B9:$DS9))*10</f>
        <v>0</v>
      </c>
      <c r="CZ9" s="17">
        <f>('Rating Data Type'!CY9/MAX('Rating Data Type'!$B9:$DS9))*10</f>
        <v>0</v>
      </c>
      <c r="DA9" s="17">
        <f>('Rating Data Type'!CZ9/MAX('Rating Data Type'!$B9:$DS9))*10</f>
        <v>0</v>
      </c>
      <c r="DB9" s="17">
        <f>('Rating Data Type'!DA9/MAX('Rating Data Type'!$B9:$DS9))*10</f>
        <v>0</v>
      </c>
      <c r="DC9" s="17">
        <f>('Rating Data Type'!DB9/MAX('Rating Data Type'!$B9:$DS9))*10</f>
        <v>0</v>
      </c>
      <c r="DD9" s="17">
        <f>('Rating Data Type'!DC9/MAX('Rating Data Type'!$B9:$DS9))*10</f>
        <v>0</v>
      </c>
      <c r="DE9" s="17">
        <f>('Rating Data Type'!DD9/MAX('Rating Data Type'!$B9:$DS9))*10</f>
        <v>0</v>
      </c>
      <c r="DF9" s="17">
        <f>('Rating Data Type'!DE9/MAX('Rating Data Type'!$B9:$DS9))*10</f>
        <v>0</v>
      </c>
      <c r="DG9" s="17">
        <f>('Rating Data Type'!DF9/MAX('Rating Data Type'!$B9:$DS9))*10</f>
        <v>0</v>
      </c>
      <c r="DH9" s="17">
        <f>('Rating Data Type'!DG9/MAX('Rating Data Type'!$B9:$DS9))*10</f>
        <v>0</v>
      </c>
      <c r="DI9" s="17">
        <f>('Rating Data Type'!DH9/MAX('Rating Data Type'!$B9:$DS9))*10</f>
        <v>0.90909090909090917</v>
      </c>
      <c r="DJ9" s="17">
        <f>('Rating Data Type'!DI9/MAX('Rating Data Type'!$B9:$DS9))*10</f>
        <v>1.8181818181818183</v>
      </c>
      <c r="DK9" s="17">
        <f>('Rating Data Type'!DJ9/MAX('Rating Data Type'!$B9:$DS9))*10</f>
        <v>0.90909090909090917</v>
      </c>
      <c r="DL9" s="17">
        <f>('Rating Data Type'!DK9/MAX('Rating Data Type'!$B9:$DS9))*10</f>
        <v>0</v>
      </c>
      <c r="DM9" s="17">
        <f>('Rating Data Type'!DL9/MAX('Rating Data Type'!$B9:$DS9))*10</f>
        <v>0</v>
      </c>
      <c r="DN9" s="17">
        <f>('Rating Data Type'!DM9/MAX('Rating Data Type'!$B9:$DS9))*10</f>
        <v>0</v>
      </c>
      <c r="DO9" s="17">
        <f>('Rating Data Type'!DN9/MAX('Rating Data Type'!$B9:$DS9))*10</f>
        <v>0.90909090909090917</v>
      </c>
      <c r="DP9" s="17">
        <f>('Rating Data Type'!DO9/MAX('Rating Data Type'!$B9:$DS9))*10</f>
        <v>0</v>
      </c>
      <c r="DQ9" s="17">
        <f>('Rating Data Type'!DP9/MAX('Rating Data Type'!$B9:$DS9))*10</f>
        <v>0</v>
      </c>
      <c r="DR9" s="17">
        <f>('Rating Data Type'!DQ9/MAX('Rating Data Type'!$B9:$DS9))*10</f>
        <v>0</v>
      </c>
      <c r="DS9" s="17">
        <f>('Rating Data Type'!DR9/MAX('Rating Data Type'!$B9:$DS9))*10</f>
        <v>0</v>
      </c>
      <c r="DT9" s="17">
        <f>('Rating Data Type'!DS9/MAX('Rating Data Type'!$B9:$DS9))*10</f>
        <v>10</v>
      </c>
    </row>
    <row r="10" spans="1:124" x14ac:dyDescent="0.55000000000000004">
      <c r="A10" s="14" t="s">
        <v>41</v>
      </c>
      <c r="B10" s="19">
        <v>0</v>
      </c>
      <c r="C10" s="17">
        <f>('Rating Data Type'!B10/MAX('Rating Data Type'!$B10:$DS10))*10</f>
        <v>0.3125</v>
      </c>
      <c r="D10" s="17">
        <f>('Rating Data Type'!C10/MAX('Rating Data Type'!$B10:$DS10))*10</f>
        <v>0</v>
      </c>
      <c r="E10" s="17">
        <f>('Rating Data Type'!D10/MAX('Rating Data Type'!$B10:$DS10))*10</f>
        <v>0.15625</v>
      </c>
      <c r="F10" s="17">
        <f>('Rating Data Type'!E10/MAX('Rating Data Type'!$B10:$DS10))*10</f>
        <v>0.15625</v>
      </c>
      <c r="G10" s="17">
        <f>('Rating Data Type'!F10/MAX('Rating Data Type'!$B10:$DS10))*10</f>
        <v>0</v>
      </c>
      <c r="H10" s="17">
        <f>('Rating Data Type'!G10/MAX('Rating Data Type'!$B10:$DS10))*10</f>
        <v>0</v>
      </c>
      <c r="I10" s="17">
        <f>('Rating Data Type'!H10/MAX('Rating Data Type'!$B10:$DS10))*10</f>
        <v>0</v>
      </c>
      <c r="J10" s="17">
        <f>('Rating Data Type'!I10/MAX('Rating Data Type'!$B10:$DS10))*10</f>
        <v>0.15625</v>
      </c>
      <c r="K10" s="17">
        <f>('Rating Data Type'!J10/MAX('Rating Data Type'!$B10:$DS10))*10</f>
        <v>0.3125</v>
      </c>
      <c r="L10" s="17">
        <f>('Rating Data Type'!K10/MAX('Rating Data Type'!$B10:$DS10))*10</f>
        <v>0</v>
      </c>
      <c r="M10" s="17">
        <f>('Rating Data Type'!L10/MAX('Rating Data Type'!$B10:$DS10))*10</f>
        <v>0</v>
      </c>
      <c r="N10" s="17">
        <f>('Rating Data Type'!M10/MAX('Rating Data Type'!$B10:$DS10))*10</f>
        <v>0</v>
      </c>
      <c r="O10" s="17">
        <f>('Rating Data Type'!N10/MAX('Rating Data Type'!$B10:$DS10))*10</f>
        <v>0</v>
      </c>
      <c r="P10" s="17">
        <f>('Rating Data Type'!O10/MAX('Rating Data Type'!$B10:$DS10))*10</f>
        <v>0.15625</v>
      </c>
      <c r="Q10" s="17">
        <f>('Rating Data Type'!P10/MAX('Rating Data Type'!$B10:$DS10))*10</f>
        <v>0</v>
      </c>
      <c r="R10" s="17">
        <f>('Rating Data Type'!Q10/MAX('Rating Data Type'!$B10:$DS10))*10</f>
        <v>0.3125</v>
      </c>
      <c r="S10" s="17">
        <f>('Rating Data Type'!R10/MAX('Rating Data Type'!$B10:$DS10))*10</f>
        <v>0</v>
      </c>
      <c r="T10" s="17">
        <f>('Rating Data Type'!S10/MAX('Rating Data Type'!$B10:$DS10))*10</f>
        <v>0</v>
      </c>
      <c r="U10" s="17">
        <f>('Rating Data Type'!T10/MAX('Rating Data Type'!$B10:$DS10))*10</f>
        <v>0.15625</v>
      </c>
      <c r="V10" s="17">
        <f>('Rating Data Type'!U10/MAX('Rating Data Type'!$B10:$DS10))*10</f>
        <v>0.15625</v>
      </c>
      <c r="W10" s="17">
        <f>('Rating Data Type'!V10/MAX('Rating Data Type'!$B10:$DS10))*10</f>
        <v>0.15625</v>
      </c>
      <c r="X10" s="17">
        <f>('Rating Data Type'!W10/MAX('Rating Data Type'!$B10:$DS10))*10</f>
        <v>0.15625</v>
      </c>
      <c r="Y10" s="17">
        <f>('Rating Data Type'!X10/MAX('Rating Data Type'!$B10:$DS10))*10</f>
        <v>0.15625</v>
      </c>
      <c r="Z10" s="17">
        <f>('Rating Data Type'!Y10/MAX('Rating Data Type'!$B10:$DS10))*10</f>
        <v>0</v>
      </c>
      <c r="AA10" s="17">
        <f>('Rating Data Type'!Z10/MAX('Rating Data Type'!$B10:$DS10))*10</f>
        <v>0.15625</v>
      </c>
      <c r="AB10" s="17">
        <f>('Rating Data Type'!AA10/MAX('Rating Data Type'!$B10:$DS10))*10</f>
        <v>0</v>
      </c>
      <c r="AC10" s="17">
        <f>('Rating Data Type'!AB10/MAX('Rating Data Type'!$B10:$DS10))*10</f>
        <v>0</v>
      </c>
      <c r="AD10" s="17">
        <f>('Rating Data Type'!AC10/MAX('Rating Data Type'!$B10:$DS10))*10</f>
        <v>0.15625</v>
      </c>
      <c r="AE10" s="17">
        <f>('Rating Data Type'!AD10/MAX('Rating Data Type'!$B10:$DS10))*10</f>
        <v>0</v>
      </c>
      <c r="AF10" s="17">
        <f>('Rating Data Type'!AE10/MAX('Rating Data Type'!$B10:$DS10))*10</f>
        <v>0</v>
      </c>
      <c r="AG10" s="17">
        <f>('Rating Data Type'!AF10/MAX('Rating Data Type'!$B10:$DS10))*10</f>
        <v>0</v>
      </c>
      <c r="AH10" s="17">
        <f>('Rating Data Type'!AG10/MAX('Rating Data Type'!$B10:$DS10))*10</f>
        <v>0</v>
      </c>
      <c r="AI10" s="17">
        <f>('Rating Data Type'!AH10/MAX('Rating Data Type'!$B10:$DS10))*10</f>
        <v>0.3125</v>
      </c>
      <c r="AJ10" s="17">
        <f>('Rating Data Type'!AI10/MAX('Rating Data Type'!$B10:$DS10))*10</f>
        <v>0</v>
      </c>
      <c r="AK10" s="17">
        <f>('Rating Data Type'!AJ10/MAX('Rating Data Type'!$B10:$DS10))*10</f>
        <v>0.15625</v>
      </c>
      <c r="AL10" s="17">
        <f>('Rating Data Type'!AK10/MAX('Rating Data Type'!$B10:$DS10))*10</f>
        <v>0.15625</v>
      </c>
      <c r="AM10" s="17">
        <f>('Rating Data Type'!AL10/MAX('Rating Data Type'!$B10:$DS10))*10</f>
        <v>0.15625</v>
      </c>
      <c r="AN10" s="17">
        <f>('Rating Data Type'!AM10/MAX('Rating Data Type'!$B10:$DS10))*10</f>
        <v>0.15625</v>
      </c>
      <c r="AO10" s="17">
        <f>('Rating Data Type'!AN10/MAX('Rating Data Type'!$B10:$DS10))*10</f>
        <v>0</v>
      </c>
      <c r="AP10" s="17">
        <f>('Rating Data Type'!AO10/MAX('Rating Data Type'!$B10:$DS10))*10</f>
        <v>0.15625</v>
      </c>
      <c r="AQ10" s="17">
        <f>('Rating Data Type'!AP10/MAX('Rating Data Type'!$B10:$DS10))*10</f>
        <v>0</v>
      </c>
      <c r="AR10" s="17">
        <f>('Rating Data Type'!AQ10/MAX('Rating Data Type'!$B10:$DS10))*10</f>
        <v>0</v>
      </c>
      <c r="AS10" s="17">
        <f>('Rating Data Type'!AR10/MAX('Rating Data Type'!$B10:$DS10))*10</f>
        <v>0.15625</v>
      </c>
      <c r="AT10" s="17">
        <f>('Rating Data Type'!AS10/MAX('Rating Data Type'!$B10:$DS10))*10</f>
        <v>0</v>
      </c>
      <c r="AU10" s="17">
        <f>('Rating Data Type'!AT10/MAX('Rating Data Type'!$B10:$DS10))*10</f>
        <v>0.3125</v>
      </c>
      <c r="AV10" s="17">
        <f>('Rating Data Type'!AU10/MAX('Rating Data Type'!$B10:$DS10))*10</f>
        <v>0.15625</v>
      </c>
      <c r="AW10" s="17">
        <f>('Rating Data Type'!AV10/MAX('Rating Data Type'!$B10:$DS10))*10</f>
        <v>0</v>
      </c>
      <c r="AX10" s="17">
        <f>('Rating Data Type'!AW10/MAX('Rating Data Type'!$B10:$DS10))*10</f>
        <v>0.15625</v>
      </c>
      <c r="AY10" s="17">
        <f>('Rating Data Type'!AX10/MAX('Rating Data Type'!$B10:$DS10))*10</f>
        <v>0.15625</v>
      </c>
      <c r="AZ10" s="17">
        <f>('Rating Data Type'!AY10/MAX('Rating Data Type'!$B10:$DS10))*10</f>
        <v>1.25</v>
      </c>
      <c r="BA10" s="17">
        <f>('Rating Data Type'!AZ10/MAX('Rating Data Type'!$B10:$DS10))*10</f>
        <v>0</v>
      </c>
      <c r="BB10" s="17">
        <f>('Rating Data Type'!BA10/MAX('Rating Data Type'!$B10:$DS10))*10</f>
        <v>0</v>
      </c>
      <c r="BC10" s="17">
        <f>('Rating Data Type'!BB10/MAX('Rating Data Type'!$B10:$DS10))*10</f>
        <v>0</v>
      </c>
      <c r="BD10" s="17">
        <f>('Rating Data Type'!BC10/MAX('Rating Data Type'!$B10:$DS10))*10</f>
        <v>0</v>
      </c>
      <c r="BE10" s="17">
        <f>('Rating Data Type'!BD10/MAX('Rating Data Type'!$B10:$DS10))*10</f>
        <v>0</v>
      </c>
      <c r="BF10" s="17">
        <f>('Rating Data Type'!BE10/MAX('Rating Data Type'!$B10:$DS10))*10</f>
        <v>0</v>
      </c>
      <c r="BG10" s="17">
        <f>('Rating Data Type'!BF10/MAX('Rating Data Type'!$B10:$DS10))*10</f>
        <v>0.15625</v>
      </c>
      <c r="BH10" s="17">
        <f>('Rating Data Type'!BG10/MAX('Rating Data Type'!$B10:$DS10))*10</f>
        <v>0</v>
      </c>
      <c r="BI10" s="17">
        <f>('Rating Data Type'!BH10/MAX('Rating Data Type'!$B10:$DS10))*10</f>
        <v>0</v>
      </c>
      <c r="BJ10" s="17">
        <f>('Rating Data Type'!BI10/MAX('Rating Data Type'!$B10:$DS10))*10</f>
        <v>0</v>
      </c>
      <c r="BK10" s="17">
        <f>('Rating Data Type'!BJ10/MAX('Rating Data Type'!$B10:$DS10))*10</f>
        <v>1.09375</v>
      </c>
      <c r="BL10" s="17">
        <f>('Rating Data Type'!BK10/MAX('Rating Data Type'!$B10:$DS10))*10</f>
        <v>0.3125</v>
      </c>
      <c r="BM10" s="17">
        <f>('Rating Data Type'!BL10/MAX('Rating Data Type'!$B10:$DS10))*10</f>
        <v>0.15625</v>
      </c>
      <c r="BN10" s="17">
        <f>('Rating Data Type'!BM10/MAX('Rating Data Type'!$B10:$DS10))*10</f>
        <v>0</v>
      </c>
      <c r="BO10" s="17">
        <f>('Rating Data Type'!BN10/MAX('Rating Data Type'!$B10:$DS10))*10</f>
        <v>0.15625</v>
      </c>
      <c r="BP10" s="17">
        <f>('Rating Data Type'!BO10/MAX('Rating Data Type'!$B10:$DS10))*10</f>
        <v>0</v>
      </c>
      <c r="BQ10" s="17">
        <f>('Rating Data Type'!BP10/MAX('Rating Data Type'!$B10:$DS10))*10</f>
        <v>0</v>
      </c>
      <c r="BR10" s="17">
        <f>('Rating Data Type'!BQ10/MAX('Rating Data Type'!$B10:$DS10))*10</f>
        <v>0</v>
      </c>
      <c r="BS10" s="17">
        <f>('Rating Data Type'!BR10/MAX('Rating Data Type'!$B10:$DS10))*10</f>
        <v>0.15625</v>
      </c>
      <c r="BT10" s="17">
        <f>('Rating Data Type'!BS10/MAX('Rating Data Type'!$B10:$DS10))*10</f>
        <v>0.15625</v>
      </c>
      <c r="BU10" s="17">
        <f>('Rating Data Type'!BT10/MAX('Rating Data Type'!$B10:$DS10))*10</f>
        <v>0</v>
      </c>
      <c r="BV10" s="17">
        <f>('Rating Data Type'!BU10/MAX('Rating Data Type'!$B10:$DS10))*10</f>
        <v>0</v>
      </c>
      <c r="BW10" s="17">
        <f>('Rating Data Type'!BV10/MAX('Rating Data Type'!$B10:$DS10))*10</f>
        <v>0</v>
      </c>
      <c r="BX10" s="17">
        <f>('Rating Data Type'!BW10/MAX('Rating Data Type'!$B10:$DS10))*10</f>
        <v>0</v>
      </c>
      <c r="BY10" s="17">
        <f>('Rating Data Type'!BX10/MAX('Rating Data Type'!$B10:$DS10))*10</f>
        <v>0</v>
      </c>
      <c r="BZ10" s="17">
        <f>('Rating Data Type'!BY10/MAX('Rating Data Type'!$B10:$DS10))*10</f>
        <v>0</v>
      </c>
      <c r="CA10" s="17">
        <f>('Rating Data Type'!BZ10/MAX('Rating Data Type'!$B10:$DS10))*10</f>
        <v>0</v>
      </c>
      <c r="CB10" s="17">
        <f>('Rating Data Type'!CA10/MAX('Rating Data Type'!$B10:$DS10))*10</f>
        <v>0</v>
      </c>
      <c r="CC10" s="17">
        <f>('Rating Data Type'!CB10/MAX('Rating Data Type'!$B10:$DS10))*10</f>
        <v>0</v>
      </c>
      <c r="CD10" s="17">
        <f>('Rating Data Type'!CC10/MAX('Rating Data Type'!$B10:$DS10))*10</f>
        <v>0.15625</v>
      </c>
      <c r="CE10" s="17">
        <f>('Rating Data Type'!CD10/MAX('Rating Data Type'!$B10:$DS10))*10</f>
        <v>0</v>
      </c>
      <c r="CF10" s="17">
        <f>('Rating Data Type'!CE10/MAX('Rating Data Type'!$B10:$DS10))*10</f>
        <v>0.15625</v>
      </c>
      <c r="CG10" s="17">
        <f>('Rating Data Type'!CF10/MAX('Rating Data Type'!$B10:$DS10))*10</f>
        <v>0.15625</v>
      </c>
      <c r="CH10" s="17">
        <f>('Rating Data Type'!CG10/MAX('Rating Data Type'!$B10:$DS10))*10</f>
        <v>0</v>
      </c>
      <c r="CI10" s="17">
        <f>('Rating Data Type'!CH10/MAX('Rating Data Type'!$B10:$DS10))*10</f>
        <v>0</v>
      </c>
      <c r="CJ10" s="17">
        <f>('Rating Data Type'!CI10/MAX('Rating Data Type'!$B10:$DS10))*10</f>
        <v>0</v>
      </c>
      <c r="CK10" s="17">
        <f>('Rating Data Type'!CJ10/MAX('Rating Data Type'!$B10:$DS10))*10</f>
        <v>0</v>
      </c>
      <c r="CL10" s="17">
        <f>('Rating Data Type'!CK10/MAX('Rating Data Type'!$B10:$DS10))*10</f>
        <v>0</v>
      </c>
      <c r="CM10" s="17">
        <f>('Rating Data Type'!CL10/MAX('Rating Data Type'!$B10:$DS10))*10</f>
        <v>0.15625</v>
      </c>
      <c r="CN10" s="17">
        <f>('Rating Data Type'!CM10/MAX('Rating Data Type'!$B10:$DS10))*10</f>
        <v>0</v>
      </c>
      <c r="CO10" s="17">
        <f>('Rating Data Type'!CN10/MAX('Rating Data Type'!$B10:$DS10))*10</f>
        <v>0</v>
      </c>
      <c r="CP10" s="17">
        <f>('Rating Data Type'!CO10/MAX('Rating Data Type'!$B10:$DS10))*10</f>
        <v>0.15625</v>
      </c>
      <c r="CQ10" s="17">
        <f>('Rating Data Type'!CP10/MAX('Rating Data Type'!$B10:$DS10))*10</f>
        <v>0</v>
      </c>
      <c r="CR10" s="17">
        <f>('Rating Data Type'!CQ10/MAX('Rating Data Type'!$B10:$DS10))*10</f>
        <v>0</v>
      </c>
      <c r="CS10" s="17">
        <f>('Rating Data Type'!CR10/MAX('Rating Data Type'!$B10:$DS10))*10</f>
        <v>0.15625</v>
      </c>
      <c r="CT10" s="17">
        <f>('Rating Data Type'!CS10/MAX('Rating Data Type'!$B10:$DS10))*10</f>
        <v>0</v>
      </c>
      <c r="CU10" s="17">
        <f>('Rating Data Type'!CT10/MAX('Rating Data Type'!$B10:$DS10))*10</f>
        <v>0</v>
      </c>
      <c r="CV10" s="17">
        <f>('Rating Data Type'!CU10/MAX('Rating Data Type'!$B10:$DS10))*10</f>
        <v>0</v>
      </c>
      <c r="CW10" s="17">
        <f>('Rating Data Type'!CV10/MAX('Rating Data Type'!$B10:$DS10))*10</f>
        <v>0</v>
      </c>
      <c r="CX10" s="17">
        <f>('Rating Data Type'!CW10/MAX('Rating Data Type'!$B10:$DS10))*10</f>
        <v>0.15625</v>
      </c>
      <c r="CY10" s="17">
        <f>('Rating Data Type'!CX10/MAX('Rating Data Type'!$B10:$DS10))*10</f>
        <v>0</v>
      </c>
      <c r="CZ10" s="17">
        <f>('Rating Data Type'!CY10/MAX('Rating Data Type'!$B10:$DS10))*10</f>
        <v>0.15625</v>
      </c>
      <c r="DA10" s="17">
        <f>('Rating Data Type'!CZ10/MAX('Rating Data Type'!$B10:$DS10))*10</f>
        <v>0.15625</v>
      </c>
      <c r="DB10" s="17">
        <f>('Rating Data Type'!DA10/MAX('Rating Data Type'!$B10:$DS10))*10</f>
        <v>0.15625</v>
      </c>
      <c r="DC10" s="17">
        <f>('Rating Data Type'!DB10/MAX('Rating Data Type'!$B10:$DS10))*10</f>
        <v>0.3125</v>
      </c>
      <c r="DD10" s="17">
        <f>('Rating Data Type'!DC10/MAX('Rating Data Type'!$B10:$DS10))*10</f>
        <v>0</v>
      </c>
      <c r="DE10" s="17">
        <f>('Rating Data Type'!DD10/MAX('Rating Data Type'!$B10:$DS10))*10</f>
        <v>0</v>
      </c>
      <c r="DF10" s="17">
        <f>('Rating Data Type'!DE10/MAX('Rating Data Type'!$B10:$DS10))*10</f>
        <v>0</v>
      </c>
      <c r="DG10" s="17">
        <f>('Rating Data Type'!DF10/MAX('Rating Data Type'!$B10:$DS10))*10</f>
        <v>0</v>
      </c>
      <c r="DH10" s="17">
        <f>('Rating Data Type'!DG10/MAX('Rating Data Type'!$B10:$DS10))*10</f>
        <v>0</v>
      </c>
      <c r="DI10" s="17">
        <f>('Rating Data Type'!DH10/MAX('Rating Data Type'!$B10:$DS10))*10</f>
        <v>0</v>
      </c>
      <c r="DJ10" s="17">
        <f>('Rating Data Type'!DI10/MAX('Rating Data Type'!$B10:$DS10))*10</f>
        <v>0</v>
      </c>
      <c r="DK10" s="17">
        <f>('Rating Data Type'!DJ10/MAX('Rating Data Type'!$B10:$DS10))*10</f>
        <v>0</v>
      </c>
      <c r="DL10" s="17">
        <f>('Rating Data Type'!DK10/MAX('Rating Data Type'!$B10:$DS10))*10</f>
        <v>0</v>
      </c>
      <c r="DM10" s="17">
        <f>('Rating Data Type'!DL10/MAX('Rating Data Type'!$B10:$DS10))*10</f>
        <v>0</v>
      </c>
      <c r="DN10" s="17">
        <f>('Rating Data Type'!DM10/MAX('Rating Data Type'!$B10:$DS10))*10</f>
        <v>0</v>
      </c>
      <c r="DO10" s="17">
        <f>('Rating Data Type'!DN10/MAX('Rating Data Type'!$B10:$DS10))*10</f>
        <v>0</v>
      </c>
      <c r="DP10" s="17">
        <f>('Rating Data Type'!DO10/MAX('Rating Data Type'!$B10:$DS10))*10</f>
        <v>0</v>
      </c>
      <c r="DQ10" s="17">
        <f>('Rating Data Type'!DP10/MAX('Rating Data Type'!$B10:$DS10))*10</f>
        <v>0</v>
      </c>
      <c r="DR10" s="17">
        <f>('Rating Data Type'!DQ10/MAX('Rating Data Type'!$B10:$DS10))*10</f>
        <v>0</v>
      </c>
      <c r="DS10" s="17">
        <f>('Rating Data Type'!DR10/MAX('Rating Data Type'!$B10:$DS10))*10</f>
        <v>0</v>
      </c>
      <c r="DT10" s="17">
        <f>('Rating Data Type'!DS10/MAX('Rating Data Type'!$B10:$DS10))*10</f>
        <v>10</v>
      </c>
    </row>
    <row r="11" spans="1:124" x14ac:dyDescent="0.55000000000000004">
      <c r="A11" s="14" t="s">
        <v>42</v>
      </c>
      <c r="B11" s="19">
        <v>0</v>
      </c>
      <c r="C11" s="17">
        <f>('Rating Data Type'!B11/MAX('Rating Data Type'!$B11:$DS11))*10</f>
        <v>0</v>
      </c>
      <c r="D11" s="17">
        <f>('Rating Data Type'!C11/MAX('Rating Data Type'!$B11:$DS11))*10</f>
        <v>0</v>
      </c>
      <c r="E11" s="17">
        <f>('Rating Data Type'!D11/MAX('Rating Data Type'!$B11:$DS11))*10</f>
        <v>0</v>
      </c>
      <c r="F11" s="17">
        <f>('Rating Data Type'!E11/MAX('Rating Data Type'!$B11:$DS11))*10</f>
        <v>0</v>
      </c>
      <c r="G11" s="17">
        <f>('Rating Data Type'!F11/MAX('Rating Data Type'!$B11:$DS11))*10</f>
        <v>0</v>
      </c>
      <c r="H11" s="17">
        <f>('Rating Data Type'!G11/MAX('Rating Data Type'!$B11:$DS11))*10</f>
        <v>0</v>
      </c>
      <c r="I11" s="17">
        <f>('Rating Data Type'!H11/MAX('Rating Data Type'!$B11:$DS11))*10</f>
        <v>0</v>
      </c>
      <c r="J11" s="17">
        <f>('Rating Data Type'!I11/MAX('Rating Data Type'!$B11:$DS11))*10</f>
        <v>0</v>
      </c>
      <c r="K11" s="17">
        <f>('Rating Data Type'!J11/MAX('Rating Data Type'!$B11:$DS11))*10</f>
        <v>0</v>
      </c>
      <c r="L11" s="17">
        <f>('Rating Data Type'!K11/MAX('Rating Data Type'!$B11:$DS11))*10</f>
        <v>0</v>
      </c>
      <c r="M11" s="17">
        <f>('Rating Data Type'!L11/MAX('Rating Data Type'!$B11:$DS11))*10</f>
        <v>0</v>
      </c>
      <c r="N11" s="17">
        <f>('Rating Data Type'!M11/MAX('Rating Data Type'!$B11:$DS11))*10</f>
        <v>0</v>
      </c>
      <c r="O11" s="17">
        <f>('Rating Data Type'!N11/MAX('Rating Data Type'!$B11:$DS11))*10</f>
        <v>0</v>
      </c>
      <c r="P11" s="17">
        <f>('Rating Data Type'!O11/MAX('Rating Data Type'!$B11:$DS11))*10</f>
        <v>0</v>
      </c>
      <c r="Q11" s="17">
        <f>('Rating Data Type'!P11/MAX('Rating Data Type'!$B11:$DS11))*10</f>
        <v>0</v>
      </c>
      <c r="R11" s="17">
        <f>('Rating Data Type'!Q11/MAX('Rating Data Type'!$B11:$DS11))*10</f>
        <v>0</v>
      </c>
      <c r="S11" s="17">
        <f>('Rating Data Type'!R11/MAX('Rating Data Type'!$B11:$DS11))*10</f>
        <v>0</v>
      </c>
      <c r="T11" s="17">
        <f>('Rating Data Type'!S11/MAX('Rating Data Type'!$B11:$DS11))*10</f>
        <v>0</v>
      </c>
      <c r="U11" s="17">
        <f>('Rating Data Type'!T11/MAX('Rating Data Type'!$B11:$DS11))*10</f>
        <v>0</v>
      </c>
      <c r="V11" s="17">
        <f>('Rating Data Type'!U11/MAX('Rating Data Type'!$B11:$DS11))*10</f>
        <v>0</v>
      </c>
      <c r="W11" s="17">
        <f>('Rating Data Type'!V11/MAX('Rating Data Type'!$B11:$DS11))*10</f>
        <v>0</v>
      </c>
      <c r="X11" s="17">
        <f>('Rating Data Type'!W11/MAX('Rating Data Type'!$B11:$DS11))*10</f>
        <v>0</v>
      </c>
      <c r="Y11" s="17">
        <f>('Rating Data Type'!X11/MAX('Rating Data Type'!$B11:$DS11))*10</f>
        <v>0</v>
      </c>
      <c r="Z11" s="17">
        <f>('Rating Data Type'!Y11/MAX('Rating Data Type'!$B11:$DS11))*10</f>
        <v>0</v>
      </c>
      <c r="AA11" s="17">
        <f>('Rating Data Type'!Z11/MAX('Rating Data Type'!$B11:$DS11))*10</f>
        <v>0</v>
      </c>
      <c r="AB11" s="17">
        <f>('Rating Data Type'!AA11/MAX('Rating Data Type'!$B11:$DS11))*10</f>
        <v>0</v>
      </c>
      <c r="AC11" s="17">
        <f>('Rating Data Type'!AB11/MAX('Rating Data Type'!$B11:$DS11))*10</f>
        <v>0</v>
      </c>
      <c r="AD11" s="17">
        <f>('Rating Data Type'!AC11/MAX('Rating Data Type'!$B11:$DS11))*10</f>
        <v>0</v>
      </c>
      <c r="AE11" s="17">
        <f>('Rating Data Type'!AD11/MAX('Rating Data Type'!$B11:$DS11))*10</f>
        <v>0</v>
      </c>
      <c r="AF11" s="17">
        <f>('Rating Data Type'!AE11/MAX('Rating Data Type'!$B11:$DS11))*10</f>
        <v>0</v>
      </c>
      <c r="AG11" s="17">
        <f>('Rating Data Type'!AF11/MAX('Rating Data Type'!$B11:$DS11))*10</f>
        <v>0</v>
      </c>
      <c r="AH11" s="17">
        <f>('Rating Data Type'!AG11/MAX('Rating Data Type'!$B11:$DS11))*10</f>
        <v>0</v>
      </c>
      <c r="AI11" s="17">
        <f>('Rating Data Type'!AH11/MAX('Rating Data Type'!$B11:$DS11))*10</f>
        <v>0</v>
      </c>
      <c r="AJ11" s="17">
        <f>('Rating Data Type'!AI11/MAX('Rating Data Type'!$B11:$DS11))*10</f>
        <v>0</v>
      </c>
      <c r="AK11" s="17">
        <f>('Rating Data Type'!AJ11/MAX('Rating Data Type'!$B11:$DS11))*10</f>
        <v>0</v>
      </c>
      <c r="AL11" s="17">
        <f>('Rating Data Type'!AK11/MAX('Rating Data Type'!$B11:$DS11))*10</f>
        <v>0</v>
      </c>
      <c r="AM11" s="17">
        <f>('Rating Data Type'!AL11/MAX('Rating Data Type'!$B11:$DS11))*10</f>
        <v>0</v>
      </c>
      <c r="AN11" s="17">
        <f>('Rating Data Type'!AM11/MAX('Rating Data Type'!$B11:$DS11))*10</f>
        <v>0</v>
      </c>
      <c r="AO11" s="17">
        <f>('Rating Data Type'!AN11/MAX('Rating Data Type'!$B11:$DS11))*10</f>
        <v>0</v>
      </c>
      <c r="AP11" s="17">
        <f>('Rating Data Type'!AO11/MAX('Rating Data Type'!$B11:$DS11))*10</f>
        <v>0</v>
      </c>
      <c r="AQ11" s="17">
        <f>('Rating Data Type'!AP11/MAX('Rating Data Type'!$B11:$DS11))*10</f>
        <v>0</v>
      </c>
      <c r="AR11" s="17">
        <f>('Rating Data Type'!AQ11/MAX('Rating Data Type'!$B11:$DS11))*10</f>
        <v>0</v>
      </c>
      <c r="AS11" s="17">
        <f>('Rating Data Type'!AR11/MAX('Rating Data Type'!$B11:$DS11))*10</f>
        <v>0</v>
      </c>
      <c r="AT11" s="17">
        <f>('Rating Data Type'!AS11/MAX('Rating Data Type'!$B11:$DS11))*10</f>
        <v>0</v>
      </c>
      <c r="AU11" s="17">
        <f>('Rating Data Type'!AT11/MAX('Rating Data Type'!$B11:$DS11))*10</f>
        <v>0</v>
      </c>
      <c r="AV11" s="17">
        <f>('Rating Data Type'!AU11/MAX('Rating Data Type'!$B11:$DS11))*10</f>
        <v>0</v>
      </c>
      <c r="AW11" s="17">
        <f>('Rating Data Type'!AV11/MAX('Rating Data Type'!$B11:$DS11))*10</f>
        <v>0</v>
      </c>
      <c r="AX11" s="17">
        <f>('Rating Data Type'!AW11/MAX('Rating Data Type'!$B11:$DS11))*10</f>
        <v>0</v>
      </c>
      <c r="AY11" s="17">
        <f>('Rating Data Type'!AX11/MAX('Rating Data Type'!$B11:$DS11))*10</f>
        <v>0</v>
      </c>
      <c r="AZ11" s="17">
        <f>('Rating Data Type'!AY11/MAX('Rating Data Type'!$B11:$DS11))*10</f>
        <v>10</v>
      </c>
      <c r="BA11" s="17">
        <f>('Rating Data Type'!AZ11/MAX('Rating Data Type'!$B11:$DS11))*10</f>
        <v>0</v>
      </c>
      <c r="BB11" s="17">
        <f>('Rating Data Type'!BA11/MAX('Rating Data Type'!$B11:$DS11))*10</f>
        <v>0</v>
      </c>
      <c r="BC11" s="17">
        <f>('Rating Data Type'!BB11/MAX('Rating Data Type'!$B11:$DS11))*10</f>
        <v>0</v>
      </c>
      <c r="BD11" s="17">
        <f>('Rating Data Type'!BC11/MAX('Rating Data Type'!$B11:$DS11))*10</f>
        <v>0</v>
      </c>
      <c r="BE11" s="17">
        <f>('Rating Data Type'!BD11/MAX('Rating Data Type'!$B11:$DS11))*10</f>
        <v>0</v>
      </c>
      <c r="BF11" s="17">
        <f>('Rating Data Type'!BE11/MAX('Rating Data Type'!$B11:$DS11))*10</f>
        <v>0</v>
      </c>
      <c r="BG11" s="17">
        <f>('Rating Data Type'!BF11/MAX('Rating Data Type'!$B11:$DS11))*10</f>
        <v>0</v>
      </c>
      <c r="BH11" s="17">
        <f>('Rating Data Type'!BG11/MAX('Rating Data Type'!$B11:$DS11))*10</f>
        <v>0</v>
      </c>
      <c r="BI11" s="17">
        <f>('Rating Data Type'!BH11/MAX('Rating Data Type'!$B11:$DS11))*10</f>
        <v>0</v>
      </c>
      <c r="BJ11" s="17">
        <f>('Rating Data Type'!BI11/MAX('Rating Data Type'!$B11:$DS11))*10</f>
        <v>0</v>
      </c>
      <c r="BK11" s="17">
        <f>('Rating Data Type'!BJ11/MAX('Rating Data Type'!$B11:$DS11))*10</f>
        <v>0</v>
      </c>
      <c r="BL11" s="17">
        <f>('Rating Data Type'!BK11/MAX('Rating Data Type'!$B11:$DS11))*10</f>
        <v>0</v>
      </c>
      <c r="BM11" s="17">
        <f>('Rating Data Type'!BL11/MAX('Rating Data Type'!$B11:$DS11))*10</f>
        <v>0</v>
      </c>
      <c r="BN11" s="17">
        <f>('Rating Data Type'!BM11/MAX('Rating Data Type'!$B11:$DS11))*10</f>
        <v>0</v>
      </c>
      <c r="BO11" s="17">
        <f>('Rating Data Type'!BN11/MAX('Rating Data Type'!$B11:$DS11))*10</f>
        <v>0</v>
      </c>
      <c r="BP11" s="17">
        <f>('Rating Data Type'!BO11/MAX('Rating Data Type'!$B11:$DS11))*10</f>
        <v>0</v>
      </c>
      <c r="BQ11" s="17">
        <f>('Rating Data Type'!BP11/MAX('Rating Data Type'!$B11:$DS11))*10</f>
        <v>0</v>
      </c>
      <c r="BR11" s="17">
        <f>('Rating Data Type'!BQ11/MAX('Rating Data Type'!$B11:$DS11))*10</f>
        <v>0</v>
      </c>
      <c r="BS11" s="17">
        <f>('Rating Data Type'!BR11/MAX('Rating Data Type'!$B11:$DS11))*10</f>
        <v>0</v>
      </c>
      <c r="BT11" s="17">
        <f>('Rating Data Type'!BS11/MAX('Rating Data Type'!$B11:$DS11))*10</f>
        <v>0</v>
      </c>
      <c r="BU11" s="17">
        <f>('Rating Data Type'!BT11/MAX('Rating Data Type'!$B11:$DS11))*10</f>
        <v>0</v>
      </c>
      <c r="BV11" s="17">
        <f>('Rating Data Type'!BU11/MAX('Rating Data Type'!$B11:$DS11))*10</f>
        <v>0</v>
      </c>
      <c r="BW11" s="17">
        <f>('Rating Data Type'!BV11/MAX('Rating Data Type'!$B11:$DS11))*10</f>
        <v>0</v>
      </c>
      <c r="BX11" s="17">
        <f>('Rating Data Type'!BW11/MAX('Rating Data Type'!$B11:$DS11))*10</f>
        <v>0</v>
      </c>
      <c r="BY11" s="17">
        <f>('Rating Data Type'!BX11/MAX('Rating Data Type'!$B11:$DS11))*10</f>
        <v>0</v>
      </c>
      <c r="BZ11" s="17">
        <f>('Rating Data Type'!BY11/MAX('Rating Data Type'!$B11:$DS11))*10</f>
        <v>0</v>
      </c>
      <c r="CA11" s="17">
        <f>('Rating Data Type'!BZ11/MAX('Rating Data Type'!$B11:$DS11))*10</f>
        <v>0</v>
      </c>
      <c r="CB11" s="17">
        <f>('Rating Data Type'!CA11/MAX('Rating Data Type'!$B11:$DS11))*10</f>
        <v>0</v>
      </c>
      <c r="CC11" s="17">
        <f>('Rating Data Type'!CB11/MAX('Rating Data Type'!$B11:$DS11))*10</f>
        <v>0</v>
      </c>
      <c r="CD11" s="17">
        <f>('Rating Data Type'!CC11/MAX('Rating Data Type'!$B11:$DS11))*10</f>
        <v>0</v>
      </c>
      <c r="CE11" s="17">
        <f>('Rating Data Type'!CD11/MAX('Rating Data Type'!$B11:$DS11))*10</f>
        <v>0</v>
      </c>
      <c r="CF11" s="17">
        <f>('Rating Data Type'!CE11/MAX('Rating Data Type'!$B11:$DS11))*10</f>
        <v>0</v>
      </c>
      <c r="CG11" s="17">
        <f>('Rating Data Type'!CF11/MAX('Rating Data Type'!$B11:$DS11))*10</f>
        <v>0</v>
      </c>
      <c r="CH11" s="17">
        <f>('Rating Data Type'!CG11/MAX('Rating Data Type'!$B11:$DS11))*10</f>
        <v>0</v>
      </c>
      <c r="CI11" s="17">
        <f>('Rating Data Type'!CH11/MAX('Rating Data Type'!$B11:$DS11))*10</f>
        <v>0</v>
      </c>
      <c r="CJ11" s="17">
        <f>('Rating Data Type'!CI11/MAX('Rating Data Type'!$B11:$DS11))*10</f>
        <v>0</v>
      </c>
      <c r="CK11" s="17">
        <f>('Rating Data Type'!CJ11/MAX('Rating Data Type'!$B11:$DS11))*10</f>
        <v>0</v>
      </c>
      <c r="CL11" s="17">
        <f>('Rating Data Type'!CK11/MAX('Rating Data Type'!$B11:$DS11))*10</f>
        <v>0</v>
      </c>
      <c r="CM11" s="17">
        <f>('Rating Data Type'!CL11/MAX('Rating Data Type'!$B11:$DS11))*10</f>
        <v>0</v>
      </c>
      <c r="CN11" s="17">
        <f>('Rating Data Type'!CM11/MAX('Rating Data Type'!$B11:$DS11))*10</f>
        <v>0</v>
      </c>
      <c r="CO11" s="17">
        <f>('Rating Data Type'!CN11/MAX('Rating Data Type'!$B11:$DS11))*10</f>
        <v>0</v>
      </c>
      <c r="CP11" s="17">
        <f>('Rating Data Type'!CO11/MAX('Rating Data Type'!$B11:$DS11))*10</f>
        <v>0</v>
      </c>
      <c r="CQ11" s="17">
        <f>('Rating Data Type'!CP11/MAX('Rating Data Type'!$B11:$DS11))*10</f>
        <v>0</v>
      </c>
      <c r="CR11" s="17">
        <f>('Rating Data Type'!CQ11/MAX('Rating Data Type'!$B11:$DS11))*10</f>
        <v>0</v>
      </c>
      <c r="CS11" s="17">
        <f>('Rating Data Type'!CR11/MAX('Rating Data Type'!$B11:$DS11))*10</f>
        <v>0</v>
      </c>
      <c r="CT11" s="17">
        <f>('Rating Data Type'!CS11/MAX('Rating Data Type'!$B11:$DS11))*10</f>
        <v>0</v>
      </c>
      <c r="CU11" s="17">
        <f>('Rating Data Type'!CT11/MAX('Rating Data Type'!$B11:$DS11))*10</f>
        <v>0</v>
      </c>
      <c r="CV11" s="17">
        <f>('Rating Data Type'!CU11/MAX('Rating Data Type'!$B11:$DS11))*10</f>
        <v>0</v>
      </c>
      <c r="CW11" s="17">
        <f>('Rating Data Type'!CV11/MAX('Rating Data Type'!$B11:$DS11))*10</f>
        <v>0</v>
      </c>
      <c r="CX11" s="17">
        <f>('Rating Data Type'!CW11/MAX('Rating Data Type'!$B11:$DS11))*10</f>
        <v>0</v>
      </c>
      <c r="CY11" s="17">
        <f>('Rating Data Type'!CX11/MAX('Rating Data Type'!$B11:$DS11))*10</f>
        <v>0</v>
      </c>
      <c r="CZ11" s="17">
        <f>('Rating Data Type'!CY11/MAX('Rating Data Type'!$B11:$DS11))*10</f>
        <v>0</v>
      </c>
      <c r="DA11" s="17">
        <f>('Rating Data Type'!CZ11/MAX('Rating Data Type'!$B11:$DS11))*10</f>
        <v>0</v>
      </c>
      <c r="DB11" s="17">
        <f>('Rating Data Type'!DA11/MAX('Rating Data Type'!$B11:$DS11))*10</f>
        <v>0</v>
      </c>
      <c r="DC11" s="17">
        <f>('Rating Data Type'!DB11/MAX('Rating Data Type'!$B11:$DS11))*10</f>
        <v>0</v>
      </c>
      <c r="DD11" s="17">
        <f>('Rating Data Type'!DC11/MAX('Rating Data Type'!$B11:$DS11))*10</f>
        <v>0</v>
      </c>
      <c r="DE11" s="17">
        <f>('Rating Data Type'!DD11/MAX('Rating Data Type'!$B11:$DS11))*10</f>
        <v>0</v>
      </c>
      <c r="DF11" s="17">
        <f>('Rating Data Type'!DE11/MAX('Rating Data Type'!$B11:$DS11))*10</f>
        <v>0</v>
      </c>
      <c r="DG11" s="17">
        <f>('Rating Data Type'!DF11/MAX('Rating Data Type'!$B11:$DS11))*10</f>
        <v>0</v>
      </c>
      <c r="DH11" s="17">
        <f>('Rating Data Type'!DG11/MAX('Rating Data Type'!$B11:$DS11))*10</f>
        <v>0</v>
      </c>
      <c r="DI11" s="17">
        <f>('Rating Data Type'!DH11/MAX('Rating Data Type'!$B11:$DS11))*10</f>
        <v>0</v>
      </c>
      <c r="DJ11" s="17">
        <f>('Rating Data Type'!DI11/MAX('Rating Data Type'!$B11:$DS11))*10</f>
        <v>0</v>
      </c>
      <c r="DK11" s="17">
        <f>('Rating Data Type'!DJ11/MAX('Rating Data Type'!$B11:$DS11))*10</f>
        <v>0</v>
      </c>
      <c r="DL11" s="17">
        <f>('Rating Data Type'!DK11/MAX('Rating Data Type'!$B11:$DS11))*10</f>
        <v>0</v>
      </c>
      <c r="DM11" s="17">
        <f>('Rating Data Type'!DL11/MAX('Rating Data Type'!$B11:$DS11))*10</f>
        <v>0</v>
      </c>
      <c r="DN11" s="17">
        <f>('Rating Data Type'!DM11/MAX('Rating Data Type'!$B11:$DS11))*10</f>
        <v>0</v>
      </c>
      <c r="DO11" s="17">
        <f>('Rating Data Type'!DN11/MAX('Rating Data Type'!$B11:$DS11))*10</f>
        <v>0</v>
      </c>
      <c r="DP11" s="17">
        <f>('Rating Data Type'!DO11/MAX('Rating Data Type'!$B11:$DS11))*10</f>
        <v>0</v>
      </c>
      <c r="DQ11" s="17">
        <f>('Rating Data Type'!DP11/MAX('Rating Data Type'!$B11:$DS11))*10</f>
        <v>0</v>
      </c>
      <c r="DR11" s="17">
        <f>('Rating Data Type'!DQ11/MAX('Rating Data Type'!$B11:$DS11))*10</f>
        <v>0</v>
      </c>
      <c r="DS11" s="17">
        <f>('Rating Data Type'!DR11/MAX('Rating Data Type'!$B11:$DS11))*10</f>
        <v>0</v>
      </c>
      <c r="DT11" s="17">
        <f>('Rating Data Type'!DS11/MAX('Rating Data Type'!$B11:$DS11))*10</f>
        <v>10</v>
      </c>
    </row>
    <row r="12" spans="1:124" x14ac:dyDescent="0.55000000000000004">
      <c r="A12" s="14" t="s">
        <v>43</v>
      </c>
      <c r="B12" s="19">
        <v>0</v>
      </c>
      <c r="C12" s="17">
        <f>('Rating Data Type'!B12/MAX('Rating Data Type'!$B12:$DS12))*10</f>
        <v>0</v>
      </c>
      <c r="D12" s="17">
        <f>('Rating Data Type'!C12/MAX('Rating Data Type'!$B12:$DS12))*10</f>
        <v>0</v>
      </c>
      <c r="E12" s="17">
        <f>('Rating Data Type'!D12/MAX('Rating Data Type'!$B12:$DS12))*10</f>
        <v>0</v>
      </c>
      <c r="F12" s="17">
        <f>('Rating Data Type'!E12/MAX('Rating Data Type'!$B12:$DS12))*10</f>
        <v>0</v>
      </c>
      <c r="G12" s="17">
        <f>('Rating Data Type'!F12/MAX('Rating Data Type'!$B12:$DS12))*10</f>
        <v>0</v>
      </c>
      <c r="H12" s="17">
        <f>('Rating Data Type'!G12/MAX('Rating Data Type'!$B12:$DS12))*10</f>
        <v>0</v>
      </c>
      <c r="I12" s="17">
        <f>('Rating Data Type'!H12/MAX('Rating Data Type'!$B12:$DS12))*10</f>
        <v>0</v>
      </c>
      <c r="J12" s="17">
        <f>('Rating Data Type'!I12/MAX('Rating Data Type'!$B12:$DS12))*10</f>
        <v>0</v>
      </c>
      <c r="K12" s="17">
        <f>('Rating Data Type'!J12/MAX('Rating Data Type'!$B12:$DS12))*10</f>
        <v>0</v>
      </c>
      <c r="L12" s="17">
        <f>('Rating Data Type'!K12/MAX('Rating Data Type'!$B12:$DS12))*10</f>
        <v>0</v>
      </c>
      <c r="M12" s="17">
        <f>('Rating Data Type'!L12/MAX('Rating Data Type'!$B12:$DS12))*10</f>
        <v>0</v>
      </c>
      <c r="N12" s="17">
        <f>('Rating Data Type'!M12/MAX('Rating Data Type'!$B12:$DS12))*10</f>
        <v>0</v>
      </c>
      <c r="O12" s="17">
        <f>('Rating Data Type'!N12/MAX('Rating Data Type'!$B12:$DS12))*10</f>
        <v>0</v>
      </c>
      <c r="P12" s="17">
        <f>('Rating Data Type'!O12/MAX('Rating Data Type'!$B12:$DS12))*10</f>
        <v>0</v>
      </c>
      <c r="Q12" s="17">
        <f>('Rating Data Type'!P12/MAX('Rating Data Type'!$B12:$DS12))*10</f>
        <v>0</v>
      </c>
      <c r="R12" s="17">
        <f>('Rating Data Type'!Q12/MAX('Rating Data Type'!$B12:$DS12))*10</f>
        <v>0</v>
      </c>
      <c r="S12" s="17">
        <f>('Rating Data Type'!R12/MAX('Rating Data Type'!$B12:$DS12))*10</f>
        <v>0</v>
      </c>
      <c r="T12" s="17">
        <f>('Rating Data Type'!S12/MAX('Rating Data Type'!$B12:$DS12))*10</f>
        <v>0</v>
      </c>
      <c r="U12" s="17">
        <f>('Rating Data Type'!T12/MAX('Rating Data Type'!$B12:$DS12))*10</f>
        <v>0</v>
      </c>
      <c r="V12" s="17">
        <f>('Rating Data Type'!U12/MAX('Rating Data Type'!$B12:$DS12))*10</f>
        <v>0</v>
      </c>
      <c r="W12" s="17">
        <f>('Rating Data Type'!V12/MAX('Rating Data Type'!$B12:$DS12))*10</f>
        <v>0</v>
      </c>
      <c r="X12" s="17">
        <f>('Rating Data Type'!W12/MAX('Rating Data Type'!$B12:$DS12))*10</f>
        <v>0</v>
      </c>
      <c r="Y12" s="17">
        <f>('Rating Data Type'!X12/MAX('Rating Data Type'!$B12:$DS12))*10</f>
        <v>0</v>
      </c>
      <c r="Z12" s="17">
        <f>('Rating Data Type'!Y12/MAX('Rating Data Type'!$B12:$DS12))*10</f>
        <v>0</v>
      </c>
      <c r="AA12" s="17">
        <f>('Rating Data Type'!Z12/MAX('Rating Data Type'!$B12:$DS12))*10</f>
        <v>0</v>
      </c>
      <c r="AB12" s="17">
        <f>('Rating Data Type'!AA12/MAX('Rating Data Type'!$B12:$DS12))*10</f>
        <v>0</v>
      </c>
      <c r="AC12" s="17">
        <f>('Rating Data Type'!AB12/MAX('Rating Data Type'!$B12:$DS12))*10</f>
        <v>0</v>
      </c>
      <c r="AD12" s="17">
        <f>('Rating Data Type'!AC12/MAX('Rating Data Type'!$B12:$DS12))*10</f>
        <v>0</v>
      </c>
      <c r="AE12" s="17">
        <f>('Rating Data Type'!AD12/MAX('Rating Data Type'!$B12:$DS12))*10</f>
        <v>0</v>
      </c>
      <c r="AF12" s="17">
        <f>('Rating Data Type'!AE12/MAX('Rating Data Type'!$B12:$DS12))*10</f>
        <v>0</v>
      </c>
      <c r="AG12" s="17">
        <f>('Rating Data Type'!AF12/MAX('Rating Data Type'!$B12:$DS12))*10</f>
        <v>0</v>
      </c>
      <c r="AH12" s="17">
        <f>('Rating Data Type'!AG12/MAX('Rating Data Type'!$B12:$DS12))*10</f>
        <v>0</v>
      </c>
      <c r="AI12" s="17">
        <f>('Rating Data Type'!AH12/MAX('Rating Data Type'!$B12:$DS12))*10</f>
        <v>0</v>
      </c>
      <c r="AJ12" s="17">
        <f>('Rating Data Type'!AI12/MAX('Rating Data Type'!$B12:$DS12))*10</f>
        <v>0</v>
      </c>
      <c r="AK12" s="17">
        <f>('Rating Data Type'!AJ12/MAX('Rating Data Type'!$B12:$DS12))*10</f>
        <v>0</v>
      </c>
      <c r="AL12" s="17">
        <f>('Rating Data Type'!AK12/MAX('Rating Data Type'!$B12:$DS12))*10</f>
        <v>0</v>
      </c>
      <c r="AM12" s="17">
        <f>('Rating Data Type'!AL12/MAX('Rating Data Type'!$B12:$DS12))*10</f>
        <v>0</v>
      </c>
      <c r="AN12" s="17">
        <f>('Rating Data Type'!AM12/MAX('Rating Data Type'!$B12:$DS12))*10</f>
        <v>0</v>
      </c>
      <c r="AO12" s="17">
        <f>('Rating Data Type'!AN12/MAX('Rating Data Type'!$B12:$DS12))*10</f>
        <v>0</v>
      </c>
      <c r="AP12" s="17">
        <f>('Rating Data Type'!AO12/MAX('Rating Data Type'!$B12:$DS12))*10</f>
        <v>0</v>
      </c>
      <c r="AQ12" s="17">
        <f>('Rating Data Type'!AP12/MAX('Rating Data Type'!$B12:$DS12))*10</f>
        <v>0</v>
      </c>
      <c r="AR12" s="17">
        <f>('Rating Data Type'!AQ12/MAX('Rating Data Type'!$B12:$DS12))*10</f>
        <v>0</v>
      </c>
      <c r="AS12" s="17">
        <f>('Rating Data Type'!AR12/MAX('Rating Data Type'!$B12:$DS12))*10</f>
        <v>0</v>
      </c>
      <c r="AT12" s="17">
        <f>('Rating Data Type'!AS12/MAX('Rating Data Type'!$B12:$DS12))*10</f>
        <v>0</v>
      </c>
      <c r="AU12" s="17">
        <f>('Rating Data Type'!AT12/MAX('Rating Data Type'!$B12:$DS12))*10</f>
        <v>1.6666666666666665</v>
      </c>
      <c r="AV12" s="17">
        <f>('Rating Data Type'!AU12/MAX('Rating Data Type'!$B12:$DS12))*10</f>
        <v>0</v>
      </c>
      <c r="AW12" s="17">
        <f>('Rating Data Type'!AV12/MAX('Rating Data Type'!$B12:$DS12))*10</f>
        <v>0</v>
      </c>
      <c r="AX12" s="17">
        <f>('Rating Data Type'!AW12/MAX('Rating Data Type'!$B12:$DS12))*10</f>
        <v>0</v>
      </c>
      <c r="AY12" s="17">
        <f>('Rating Data Type'!AX12/MAX('Rating Data Type'!$B12:$DS12))*10</f>
        <v>0</v>
      </c>
      <c r="AZ12" s="17">
        <f>('Rating Data Type'!AY12/MAX('Rating Data Type'!$B12:$DS12))*10</f>
        <v>0</v>
      </c>
      <c r="BA12" s="17">
        <f>('Rating Data Type'!AZ12/MAX('Rating Data Type'!$B12:$DS12))*10</f>
        <v>0</v>
      </c>
      <c r="BB12" s="17">
        <f>('Rating Data Type'!BA12/MAX('Rating Data Type'!$B12:$DS12))*10</f>
        <v>0</v>
      </c>
      <c r="BC12" s="17">
        <f>('Rating Data Type'!BB12/MAX('Rating Data Type'!$B12:$DS12))*10</f>
        <v>0</v>
      </c>
      <c r="BD12" s="17">
        <f>('Rating Data Type'!BC12/MAX('Rating Data Type'!$B12:$DS12))*10</f>
        <v>0</v>
      </c>
      <c r="BE12" s="17">
        <f>('Rating Data Type'!BD12/MAX('Rating Data Type'!$B12:$DS12))*10</f>
        <v>0</v>
      </c>
      <c r="BF12" s="17">
        <f>('Rating Data Type'!BE12/MAX('Rating Data Type'!$B12:$DS12))*10</f>
        <v>0</v>
      </c>
      <c r="BG12" s="17">
        <f>('Rating Data Type'!BF12/MAX('Rating Data Type'!$B12:$DS12))*10</f>
        <v>0</v>
      </c>
      <c r="BH12" s="17">
        <f>('Rating Data Type'!BG12/MAX('Rating Data Type'!$B12:$DS12))*10</f>
        <v>0</v>
      </c>
      <c r="BI12" s="17">
        <f>('Rating Data Type'!BH12/MAX('Rating Data Type'!$B12:$DS12))*10</f>
        <v>0</v>
      </c>
      <c r="BJ12" s="17">
        <f>('Rating Data Type'!BI12/MAX('Rating Data Type'!$B12:$DS12))*10</f>
        <v>0</v>
      </c>
      <c r="BK12" s="17">
        <f>('Rating Data Type'!BJ12/MAX('Rating Data Type'!$B12:$DS12))*10</f>
        <v>0</v>
      </c>
      <c r="BL12" s="17">
        <f>('Rating Data Type'!BK12/MAX('Rating Data Type'!$B12:$DS12))*10</f>
        <v>0</v>
      </c>
      <c r="BM12" s="17">
        <f>('Rating Data Type'!BL12/MAX('Rating Data Type'!$B12:$DS12))*10</f>
        <v>0</v>
      </c>
      <c r="BN12" s="17">
        <f>('Rating Data Type'!BM12/MAX('Rating Data Type'!$B12:$DS12))*10</f>
        <v>1.6666666666666665</v>
      </c>
      <c r="BO12" s="17">
        <f>('Rating Data Type'!BN12/MAX('Rating Data Type'!$B12:$DS12))*10</f>
        <v>0</v>
      </c>
      <c r="BP12" s="17">
        <f>('Rating Data Type'!BO12/MAX('Rating Data Type'!$B12:$DS12))*10</f>
        <v>0</v>
      </c>
      <c r="BQ12" s="17">
        <f>('Rating Data Type'!BP12/MAX('Rating Data Type'!$B12:$DS12))*10</f>
        <v>0</v>
      </c>
      <c r="BR12" s="17">
        <f>('Rating Data Type'!BQ12/MAX('Rating Data Type'!$B12:$DS12))*10</f>
        <v>0</v>
      </c>
      <c r="BS12" s="17">
        <f>('Rating Data Type'!BR12/MAX('Rating Data Type'!$B12:$DS12))*10</f>
        <v>0</v>
      </c>
      <c r="BT12" s="17">
        <f>('Rating Data Type'!BS12/MAX('Rating Data Type'!$B12:$DS12))*10</f>
        <v>0</v>
      </c>
      <c r="BU12" s="17">
        <f>('Rating Data Type'!BT12/MAX('Rating Data Type'!$B12:$DS12))*10</f>
        <v>0</v>
      </c>
      <c r="BV12" s="17">
        <f>('Rating Data Type'!BU12/MAX('Rating Data Type'!$B12:$DS12))*10</f>
        <v>0</v>
      </c>
      <c r="BW12" s="17">
        <f>('Rating Data Type'!BV12/MAX('Rating Data Type'!$B12:$DS12))*10</f>
        <v>0</v>
      </c>
      <c r="BX12" s="17">
        <f>('Rating Data Type'!BW12/MAX('Rating Data Type'!$B12:$DS12))*10</f>
        <v>0</v>
      </c>
      <c r="BY12" s="17">
        <f>('Rating Data Type'!BX12/MAX('Rating Data Type'!$B12:$DS12))*10</f>
        <v>0</v>
      </c>
      <c r="BZ12" s="17">
        <f>('Rating Data Type'!BY12/MAX('Rating Data Type'!$B12:$DS12))*10</f>
        <v>0</v>
      </c>
      <c r="CA12" s="17">
        <f>('Rating Data Type'!BZ12/MAX('Rating Data Type'!$B12:$DS12))*10</f>
        <v>0</v>
      </c>
      <c r="CB12" s="17">
        <f>('Rating Data Type'!CA12/MAX('Rating Data Type'!$B12:$DS12))*10</f>
        <v>0</v>
      </c>
      <c r="CC12" s="17">
        <f>('Rating Data Type'!CB12/MAX('Rating Data Type'!$B12:$DS12))*10</f>
        <v>0</v>
      </c>
      <c r="CD12" s="17">
        <f>('Rating Data Type'!CC12/MAX('Rating Data Type'!$B12:$DS12))*10</f>
        <v>0</v>
      </c>
      <c r="CE12" s="17">
        <f>('Rating Data Type'!CD12/MAX('Rating Data Type'!$B12:$DS12))*10</f>
        <v>0</v>
      </c>
      <c r="CF12" s="17">
        <f>('Rating Data Type'!CE12/MAX('Rating Data Type'!$B12:$DS12))*10</f>
        <v>0</v>
      </c>
      <c r="CG12" s="17">
        <f>('Rating Data Type'!CF12/MAX('Rating Data Type'!$B12:$DS12))*10</f>
        <v>0</v>
      </c>
      <c r="CH12" s="17">
        <f>('Rating Data Type'!CG12/MAX('Rating Data Type'!$B12:$DS12))*10</f>
        <v>0</v>
      </c>
      <c r="CI12" s="17">
        <f>('Rating Data Type'!CH12/MAX('Rating Data Type'!$B12:$DS12))*10</f>
        <v>0</v>
      </c>
      <c r="CJ12" s="17">
        <f>('Rating Data Type'!CI12/MAX('Rating Data Type'!$B12:$DS12))*10</f>
        <v>0</v>
      </c>
      <c r="CK12" s="17">
        <f>('Rating Data Type'!CJ12/MAX('Rating Data Type'!$B12:$DS12))*10</f>
        <v>0</v>
      </c>
      <c r="CL12" s="17">
        <f>('Rating Data Type'!CK12/MAX('Rating Data Type'!$B12:$DS12))*10</f>
        <v>0</v>
      </c>
      <c r="CM12" s="17">
        <f>('Rating Data Type'!CL12/MAX('Rating Data Type'!$B12:$DS12))*10</f>
        <v>0</v>
      </c>
      <c r="CN12" s="17">
        <f>('Rating Data Type'!CM12/MAX('Rating Data Type'!$B12:$DS12))*10</f>
        <v>0</v>
      </c>
      <c r="CO12" s="17">
        <f>('Rating Data Type'!CN12/MAX('Rating Data Type'!$B12:$DS12))*10</f>
        <v>1.6666666666666665</v>
      </c>
      <c r="CP12" s="17">
        <f>('Rating Data Type'!CO12/MAX('Rating Data Type'!$B12:$DS12))*10</f>
        <v>0</v>
      </c>
      <c r="CQ12" s="17">
        <f>('Rating Data Type'!CP12/MAX('Rating Data Type'!$B12:$DS12))*10</f>
        <v>0</v>
      </c>
      <c r="CR12" s="17">
        <f>('Rating Data Type'!CQ12/MAX('Rating Data Type'!$B12:$DS12))*10</f>
        <v>0</v>
      </c>
      <c r="CS12" s="17">
        <f>('Rating Data Type'!CR12/MAX('Rating Data Type'!$B12:$DS12))*10</f>
        <v>0</v>
      </c>
      <c r="CT12" s="17">
        <f>('Rating Data Type'!CS12/MAX('Rating Data Type'!$B12:$DS12))*10</f>
        <v>1.6666666666666665</v>
      </c>
      <c r="CU12" s="17">
        <f>('Rating Data Type'!CT12/MAX('Rating Data Type'!$B12:$DS12))*10</f>
        <v>0</v>
      </c>
      <c r="CV12" s="17">
        <f>('Rating Data Type'!CU12/MAX('Rating Data Type'!$B12:$DS12))*10</f>
        <v>0</v>
      </c>
      <c r="CW12" s="17">
        <f>('Rating Data Type'!CV12/MAX('Rating Data Type'!$B12:$DS12))*10</f>
        <v>0</v>
      </c>
      <c r="CX12" s="17">
        <f>('Rating Data Type'!CW12/MAX('Rating Data Type'!$B12:$DS12))*10</f>
        <v>0</v>
      </c>
      <c r="CY12" s="17">
        <f>('Rating Data Type'!CX12/MAX('Rating Data Type'!$B12:$DS12))*10</f>
        <v>0</v>
      </c>
      <c r="CZ12" s="17">
        <f>('Rating Data Type'!CY12/MAX('Rating Data Type'!$B12:$DS12))*10</f>
        <v>0</v>
      </c>
      <c r="DA12" s="17">
        <f>('Rating Data Type'!CZ12/MAX('Rating Data Type'!$B12:$DS12))*10</f>
        <v>0</v>
      </c>
      <c r="DB12" s="17">
        <f>('Rating Data Type'!DA12/MAX('Rating Data Type'!$B12:$DS12))*10</f>
        <v>0</v>
      </c>
      <c r="DC12" s="17">
        <f>('Rating Data Type'!DB12/MAX('Rating Data Type'!$B12:$DS12))*10</f>
        <v>0</v>
      </c>
      <c r="DD12" s="17">
        <f>('Rating Data Type'!DC12/MAX('Rating Data Type'!$B12:$DS12))*10</f>
        <v>0</v>
      </c>
      <c r="DE12" s="17">
        <f>('Rating Data Type'!DD12/MAX('Rating Data Type'!$B12:$DS12))*10</f>
        <v>0</v>
      </c>
      <c r="DF12" s="17">
        <f>('Rating Data Type'!DE12/MAX('Rating Data Type'!$B12:$DS12))*10</f>
        <v>0</v>
      </c>
      <c r="DG12" s="17">
        <f>('Rating Data Type'!DF12/MAX('Rating Data Type'!$B12:$DS12))*10</f>
        <v>0</v>
      </c>
      <c r="DH12" s="17">
        <f>('Rating Data Type'!DG12/MAX('Rating Data Type'!$B12:$DS12))*10</f>
        <v>0</v>
      </c>
      <c r="DI12" s="17">
        <f>('Rating Data Type'!DH12/MAX('Rating Data Type'!$B12:$DS12))*10</f>
        <v>0</v>
      </c>
      <c r="DJ12" s="17">
        <f>('Rating Data Type'!DI12/MAX('Rating Data Type'!$B12:$DS12))*10</f>
        <v>0</v>
      </c>
      <c r="DK12" s="17">
        <f>('Rating Data Type'!DJ12/MAX('Rating Data Type'!$B12:$DS12))*10</f>
        <v>0</v>
      </c>
      <c r="DL12" s="17">
        <f>('Rating Data Type'!DK12/MAX('Rating Data Type'!$B12:$DS12))*10</f>
        <v>0</v>
      </c>
      <c r="DM12" s="17">
        <f>('Rating Data Type'!DL12/MAX('Rating Data Type'!$B12:$DS12))*10</f>
        <v>1.6666666666666665</v>
      </c>
      <c r="DN12" s="17">
        <f>('Rating Data Type'!DM12/MAX('Rating Data Type'!$B12:$DS12))*10</f>
        <v>0</v>
      </c>
      <c r="DO12" s="17">
        <f>('Rating Data Type'!DN12/MAX('Rating Data Type'!$B12:$DS12))*10</f>
        <v>1.6666666666666665</v>
      </c>
      <c r="DP12" s="17">
        <f>('Rating Data Type'!DO12/MAX('Rating Data Type'!$B12:$DS12))*10</f>
        <v>0</v>
      </c>
      <c r="DQ12" s="17">
        <f>('Rating Data Type'!DP12/MAX('Rating Data Type'!$B12:$DS12))*10</f>
        <v>0</v>
      </c>
      <c r="DR12" s="17">
        <f>('Rating Data Type'!DQ12/MAX('Rating Data Type'!$B12:$DS12))*10</f>
        <v>0</v>
      </c>
      <c r="DS12" s="17">
        <f>('Rating Data Type'!DR12/MAX('Rating Data Type'!$B12:$DS12))*10</f>
        <v>0</v>
      </c>
      <c r="DT12" s="17">
        <f>('Rating Data Type'!DS12/MAX('Rating Data Type'!$B12:$DS12))*10</f>
        <v>10</v>
      </c>
    </row>
    <row r="13" spans="1:124" x14ac:dyDescent="0.55000000000000004">
      <c r="A13" s="14" t="s">
        <v>44</v>
      </c>
      <c r="B13" s="19">
        <v>0</v>
      </c>
      <c r="C13" s="17">
        <f>('Rating Data Type'!B13/MAX('Rating Data Type'!$B13:$DS13))*10</f>
        <v>0</v>
      </c>
      <c r="D13" s="17">
        <f>('Rating Data Type'!C13/MAX('Rating Data Type'!$B13:$DS13))*10</f>
        <v>0</v>
      </c>
      <c r="E13" s="17">
        <f>('Rating Data Type'!D13/MAX('Rating Data Type'!$B13:$DS13))*10</f>
        <v>0</v>
      </c>
      <c r="F13" s="17">
        <f>('Rating Data Type'!E13/MAX('Rating Data Type'!$B13:$DS13))*10</f>
        <v>0</v>
      </c>
      <c r="G13" s="17">
        <f>('Rating Data Type'!F13/MAX('Rating Data Type'!$B13:$DS13))*10</f>
        <v>7.8125E-2</v>
      </c>
      <c r="H13" s="17">
        <f>('Rating Data Type'!G13/MAX('Rating Data Type'!$B13:$DS13))*10</f>
        <v>7.8125E-2</v>
      </c>
      <c r="I13" s="17">
        <f>('Rating Data Type'!H13/MAX('Rating Data Type'!$B13:$DS13))*10</f>
        <v>7.8125E-2</v>
      </c>
      <c r="J13" s="17">
        <f>('Rating Data Type'!I13/MAX('Rating Data Type'!$B13:$DS13))*10</f>
        <v>0</v>
      </c>
      <c r="K13" s="17">
        <f>('Rating Data Type'!J13/MAX('Rating Data Type'!$B13:$DS13))*10</f>
        <v>7.8125E-2</v>
      </c>
      <c r="L13" s="17">
        <f>('Rating Data Type'!K13/MAX('Rating Data Type'!$B13:$DS13))*10</f>
        <v>7.8125E-2</v>
      </c>
      <c r="M13" s="17">
        <f>('Rating Data Type'!L13/MAX('Rating Data Type'!$B13:$DS13))*10</f>
        <v>7.8125E-2</v>
      </c>
      <c r="N13" s="17">
        <f>('Rating Data Type'!M13/MAX('Rating Data Type'!$B13:$DS13))*10</f>
        <v>0</v>
      </c>
      <c r="O13" s="17">
        <f>('Rating Data Type'!N13/MAX('Rating Data Type'!$B13:$DS13))*10</f>
        <v>0</v>
      </c>
      <c r="P13" s="17">
        <f>('Rating Data Type'!O13/MAX('Rating Data Type'!$B13:$DS13))*10</f>
        <v>0</v>
      </c>
      <c r="Q13" s="17">
        <f>('Rating Data Type'!P13/MAX('Rating Data Type'!$B13:$DS13))*10</f>
        <v>0</v>
      </c>
      <c r="R13" s="17">
        <f>('Rating Data Type'!Q13/MAX('Rating Data Type'!$B13:$DS13))*10</f>
        <v>2.34375</v>
      </c>
      <c r="S13" s="17">
        <f>('Rating Data Type'!R13/MAX('Rating Data Type'!$B13:$DS13))*10</f>
        <v>7.8125E-2</v>
      </c>
      <c r="T13" s="17">
        <f>('Rating Data Type'!S13/MAX('Rating Data Type'!$B13:$DS13))*10</f>
        <v>0</v>
      </c>
      <c r="U13" s="17">
        <f>('Rating Data Type'!T13/MAX('Rating Data Type'!$B13:$DS13))*10</f>
        <v>0.234375</v>
      </c>
      <c r="V13" s="17">
        <f>('Rating Data Type'!U13/MAX('Rating Data Type'!$B13:$DS13))*10</f>
        <v>0</v>
      </c>
      <c r="W13" s="17">
        <f>('Rating Data Type'!V13/MAX('Rating Data Type'!$B13:$DS13))*10</f>
        <v>0</v>
      </c>
      <c r="X13" s="17">
        <f>('Rating Data Type'!W13/MAX('Rating Data Type'!$B13:$DS13))*10</f>
        <v>0</v>
      </c>
      <c r="Y13" s="17">
        <f>('Rating Data Type'!X13/MAX('Rating Data Type'!$B13:$DS13))*10</f>
        <v>0</v>
      </c>
      <c r="Z13" s="17">
        <f>('Rating Data Type'!Y13/MAX('Rating Data Type'!$B13:$DS13))*10</f>
        <v>7.8125E-2</v>
      </c>
      <c r="AA13" s="17">
        <f>('Rating Data Type'!Z13/MAX('Rating Data Type'!$B13:$DS13))*10</f>
        <v>0</v>
      </c>
      <c r="AB13" s="17">
        <f>('Rating Data Type'!AA13/MAX('Rating Data Type'!$B13:$DS13))*10</f>
        <v>0</v>
      </c>
      <c r="AC13" s="17">
        <f>('Rating Data Type'!AB13/MAX('Rating Data Type'!$B13:$DS13))*10</f>
        <v>0.15625</v>
      </c>
      <c r="AD13" s="17">
        <f>('Rating Data Type'!AC13/MAX('Rating Data Type'!$B13:$DS13))*10</f>
        <v>1.171875</v>
      </c>
      <c r="AE13" s="17">
        <f>('Rating Data Type'!AD13/MAX('Rating Data Type'!$B13:$DS13))*10</f>
        <v>0.15625</v>
      </c>
      <c r="AF13" s="17">
        <f>('Rating Data Type'!AE13/MAX('Rating Data Type'!$B13:$DS13))*10</f>
        <v>0</v>
      </c>
      <c r="AG13" s="17">
        <f>('Rating Data Type'!AF13/MAX('Rating Data Type'!$B13:$DS13))*10</f>
        <v>7.8125E-2</v>
      </c>
      <c r="AH13" s="17">
        <f>('Rating Data Type'!AG13/MAX('Rating Data Type'!$B13:$DS13))*10</f>
        <v>0.15625</v>
      </c>
      <c r="AI13" s="17">
        <f>('Rating Data Type'!AH13/MAX('Rating Data Type'!$B13:$DS13))*10</f>
        <v>0</v>
      </c>
      <c r="AJ13" s="17">
        <f>('Rating Data Type'!AI13/MAX('Rating Data Type'!$B13:$DS13))*10</f>
        <v>7.8125E-2</v>
      </c>
      <c r="AK13" s="17">
        <f>('Rating Data Type'!AJ13/MAX('Rating Data Type'!$B13:$DS13))*10</f>
        <v>0</v>
      </c>
      <c r="AL13" s="17">
        <f>('Rating Data Type'!AK13/MAX('Rating Data Type'!$B13:$DS13))*10</f>
        <v>0</v>
      </c>
      <c r="AM13" s="17">
        <f>('Rating Data Type'!AL13/MAX('Rating Data Type'!$B13:$DS13))*10</f>
        <v>0</v>
      </c>
      <c r="AN13" s="17">
        <f>('Rating Data Type'!AM13/MAX('Rating Data Type'!$B13:$DS13))*10</f>
        <v>0</v>
      </c>
      <c r="AO13" s="17">
        <f>('Rating Data Type'!AN13/MAX('Rating Data Type'!$B13:$DS13))*10</f>
        <v>0.234375</v>
      </c>
      <c r="AP13" s="17">
        <f>('Rating Data Type'!AO13/MAX('Rating Data Type'!$B13:$DS13))*10</f>
        <v>0</v>
      </c>
      <c r="AQ13" s="17">
        <f>('Rating Data Type'!AP13/MAX('Rating Data Type'!$B13:$DS13))*10</f>
        <v>7.8125E-2</v>
      </c>
      <c r="AR13" s="17">
        <f>('Rating Data Type'!AQ13/MAX('Rating Data Type'!$B13:$DS13))*10</f>
        <v>0</v>
      </c>
      <c r="AS13" s="17">
        <f>('Rating Data Type'!AR13/MAX('Rating Data Type'!$B13:$DS13))*10</f>
        <v>0</v>
      </c>
      <c r="AT13" s="17">
        <f>('Rating Data Type'!AS13/MAX('Rating Data Type'!$B13:$DS13))*10</f>
        <v>7.8125E-2</v>
      </c>
      <c r="AU13" s="17">
        <f>('Rating Data Type'!AT13/MAX('Rating Data Type'!$B13:$DS13))*10</f>
        <v>7.8125E-2</v>
      </c>
      <c r="AV13" s="17">
        <f>('Rating Data Type'!AU13/MAX('Rating Data Type'!$B13:$DS13))*10</f>
        <v>0</v>
      </c>
      <c r="AW13" s="17">
        <f>('Rating Data Type'!AV13/MAX('Rating Data Type'!$B13:$DS13))*10</f>
        <v>0</v>
      </c>
      <c r="AX13" s="17">
        <f>('Rating Data Type'!AW13/MAX('Rating Data Type'!$B13:$DS13))*10</f>
        <v>0</v>
      </c>
      <c r="AY13" s="17">
        <f>('Rating Data Type'!AX13/MAX('Rating Data Type'!$B13:$DS13))*10</f>
        <v>1.09375</v>
      </c>
      <c r="AZ13" s="17">
        <f>('Rating Data Type'!AY13/MAX('Rating Data Type'!$B13:$DS13))*10</f>
        <v>0.46875</v>
      </c>
      <c r="BA13" s="17">
        <f>('Rating Data Type'!AZ13/MAX('Rating Data Type'!$B13:$DS13))*10</f>
        <v>0</v>
      </c>
      <c r="BB13" s="17">
        <f>('Rating Data Type'!BA13/MAX('Rating Data Type'!$B13:$DS13))*10</f>
        <v>0</v>
      </c>
      <c r="BC13" s="17">
        <f>('Rating Data Type'!BB13/MAX('Rating Data Type'!$B13:$DS13))*10</f>
        <v>7.8125E-2</v>
      </c>
      <c r="BD13" s="17">
        <f>('Rating Data Type'!BC13/MAX('Rating Data Type'!$B13:$DS13))*10</f>
        <v>7.8125E-2</v>
      </c>
      <c r="BE13" s="17">
        <f>('Rating Data Type'!BD13/MAX('Rating Data Type'!$B13:$DS13))*10</f>
        <v>0.625</v>
      </c>
      <c r="BF13" s="17">
        <f>('Rating Data Type'!BE13/MAX('Rating Data Type'!$B13:$DS13))*10</f>
        <v>0</v>
      </c>
      <c r="BG13" s="17">
        <f>('Rating Data Type'!BF13/MAX('Rating Data Type'!$B13:$DS13))*10</f>
        <v>0</v>
      </c>
      <c r="BH13" s="17">
        <f>('Rating Data Type'!BG13/MAX('Rating Data Type'!$B13:$DS13))*10</f>
        <v>7.8125E-2</v>
      </c>
      <c r="BI13" s="17">
        <f>('Rating Data Type'!BH13/MAX('Rating Data Type'!$B13:$DS13))*10</f>
        <v>0</v>
      </c>
      <c r="BJ13" s="17">
        <f>('Rating Data Type'!BI13/MAX('Rating Data Type'!$B13:$DS13))*10</f>
        <v>7.8125E-2</v>
      </c>
      <c r="BK13" s="17">
        <f>('Rating Data Type'!BJ13/MAX('Rating Data Type'!$B13:$DS13))*10</f>
        <v>0</v>
      </c>
      <c r="BL13" s="17">
        <f>('Rating Data Type'!BK13/MAX('Rating Data Type'!$B13:$DS13))*10</f>
        <v>0.15625</v>
      </c>
      <c r="BM13" s="17">
        <f>('Rating Data Type'!BL13/MAX('Rating Data Type'!$B13:$DS13))*10</f>
        <v>0</v>
      </c>
      <c r="BN13" s="17">
        <f>('Rating Data Type'!BM13/MAX('Rating Data Type'!$B13:$DS13))*10</f>
        <v>0</v>
      </c>
      <c r="BO13" s="17">
        <f>('Rating Data Type'!BN13/MAX('Rating Data Type'!$B13:$DS13))*10</f>
        <v>7.8125E-2</v>
      </c>
      <c r="BP13" s="17">
        <f>('Rating Data Type'!BO13/MAX('Rating Data Type'!$B13:$DS13))*10</f>
        <v>7.8125E-2</v>
      </c>
      <c r="BQ13" s="17">
        <f>('Rating Data Type'!BP13/MAX('Rating Data Type'!$B13:$DS13))*10</f>
        <v>7.8125E-2</v>
      </c>
      <c r="BR13" s="17">
        <f>('Rating Data Type'!BQ13/MAX('Rating Data Type'!$B13:$DS13))*10</f>
        <v>0.3125</v>
      </c>
      <c r="BS13" s="17">
        <f>('Rating Data Type'!BR13/MAX('Rating Data Type'!$B13:$DS13))*10</f>
        <v>0</v>
      </c>
      <c r="BT13" s="17">
        <f>('Rating Data Type'!BS13/MAX('Rating Data Type'!$B13:$DS13))*10</f>
        <v>7.8125E-2</v>
      </c>
      <c r="BU13" s="17">
        <f>('Rating Data Type'!BT13/MAX('Rating Data Type'!$B13:$DS13))*10</f>
        <v>0</v>
      </c>
      <c r="BV13" s="17">
        <f>('Rating Data Type'!BU13/MAX('Rating Data Type'!$B13:$DS13))*10</f>
        <v>0</v>
      </c>
      <c r="BW13" s="17">
        <f>('Rating Data Type'!BV13/MAX('Rating Data Type'!$B13:$DS13))*10</f>
        <v>0</v>
      </c>
      <c r="BX13" s="17">
        <f>('Rating Data Type'!BW13/MAX('Rating Data Type'!$B13:$DS13))*10</f>
        <v>0</v>
      </c>
      <c r="BY13" s="17">
        <f>('Rating Data Type'!BX13/MAX('Rating Data Type'!$B13:$DS13))*10</f>
        <v>0</v>
      </c>
      <c r="BZ13" s="17">
        <f>('Rating Data Type'!BY13/MAX('Rating Data Type'!$B13:$DS13))*10</f>
        <v>0</v>
      </c>
      <c r="CA13" s="17">
        <f>('Rating Data Type'!BZ13/MAX('Rating Data Type'!$B13:$DS13))*10</f>
        <v>0</v>
      </c>
      <c r="CB13" s="17">
        <f>('Rating Data Type'!CA13/MAX('Rating Data Type'!$B13:$DS13))*10</f>
        <v>0</v>
      </c>
      <c r="CC13" s="17">
        <f>('Rating Data Type'!CB13/MAX('Rating Data Type'!$B13:$DS13))*10</f>
        <v>0</v>
      </c>
      <c r="CD13" s="17">
        <f>('Rating Data Type'!CC13/MAX('Rating Data Type'!$B13:$DS13))*10</f>
        <v>0</v>
      </c>
      <c r="CE13" s="17">
        <f>('Rating Data Type'!CD13/MAX('Rating Data Type'!$B13:$DS13))*10</f>
        <v>7.8125E-2</v>
      </c>
      <c r="CF13" s="17">
        <f>('Rating Data Type'!CE13/MAX('Rating Data Type'!$B13:$DS13))*10</f>
        <v>0</v>
      </c>
      <c r="CG13" s="17">
        <f>('Rating Data Type'!CF13/MAX('Rating Data Type'!$B13:$DS13))*10</f>
        <v>0</v>
      </c>
      <c r="CH13" s="17">
        <f>('Rating Data Type'!CG13/MAX('Rating Data Type'!$B13:$DS13))*10</f>
        <v>7.8125E-2</v>
      </c>
      <c r="CI13" s="17">
        <f>('Rating Data Type'!CH13/MAX('Rating Data Type'!$B13:$DS13))*10</f>
        <v>0</v>
      </c>
      <c r="CJ13" s="17">
        <f>('Rating Data Type'!CI13/MAX('Rating Data Type'!$B13:$DS13))*10</f>
        <v>0</v>
      </c>
      <c r="CK13" s="17">
        <f>('Rating Data Type'!CJ13/MAX('Rating Data Type'!$B13:$DS13))*10</f>
        <v>0.15625</v>
      </c>
      <c r="CL13" s="17">
        <f>('Rating Data Type'!CK13/MAX('Rating Data Type'!$B13:$DS13))*10</f>
        <v>0</v>
      </c>
      <c r="CM13" s="17">
        <f>('Rating Data Type'!CL13/MAX('Rating Data Type'!$B13:$DS13))*10</f>
        <v>0</v>
      </c>
      <c r="CN13" s="17">
        <f>('Rating Data Type'!CM13/MAX('Rating Data Type'!$B13:$DS13))*10</f>
        <v>0</v>
      </c>
      <c r="CO13" s="17">
        <f>('Rating Data Type'!CN13/MAX('Rating Data Type'!$B13:$DS13))*10</f>
        <v>0</v>
      </c>
      <c r="CP13" s="17">
        <f>('Rating Data Type'!CO13/MAX('Rating Data Type'!$B13:$DS13))*10</f>
        <v>0</v>
      </c>
      <c r="CQ13" s="17">
        <f>('Rating Data Type'!CP13/MAX('Rating Data Type'!$B13:$DS13))*10</f>
        <v>7.8125E-2</v>
      </c>
      <c r="CR13" s="17">
        <f>('Rating Data Type'!CQ13/MAX('Rating Data Type'!$B13:$DS13))*10</f>
        <v>0</v>
      </c>
      <c r="CS13" s="17">
        <f>('Rating Data Type'!CR13/MAX('Rating Data Type'!$B13:$DS13))*10</f>
        <v>0</v>
      </c>
      <c r="CT13" s="17">
        <f>('Rating Data Type'!CS13/MAX('Rating Data Type'!$B13:$DS13))*10</f>
        <v>0</v>
      </c>
      <c r="CU13" s="17">
        <f>('Rating Data Type'!CT13/MAX('Rating Data Type'!$B13:$DS13))*10</f>
        <v>7.8125E-2</v>
      </c>
      <c r="CV13" s="17">
        <f>('Rating Data Type'!CU13/MAX('Rating Data Type'!$B13:$DS13))*10</f>
        <v>7.8125E-2</v>
      </c>
      <c r="CW13" s="17">
        <f>('Rating Data Type'!CV13/MAX('Rating Data Type'!$B13:$DS13))*10</f>
        <v>0</v>
      </c>
      <c r="CX13" s="17">
        <f>('Rating Data Type'!CW13/MAX('Rating Data Type'!$B13:$DS13))*10</f>
        <v>0</v>
      </c>
      <c r="CY13" s="17">
        <f>('Rating Data Type'!CX13/MAX('Rating Data Type'!$B13:$DS13))*10</f>
        <v>7.8125E-2</v>
      </c>
      <c r="CZ13" s="17">
        <f>('Rating Data Type'!CY13/MAX('Rating Data Type'!$B13:$DS13))*10</f>
        <v>0</v>
      </c>
      <c r="DA13" s="17">
        <f>('Rating Data Type'!CZ13/MAX('Rating Data Type'!$B13:$DS13))*10</f>
        <v>0</v>
      </c>
      <c r="DB13" s="17">
        <f>('Rating Data Type'!DA13/MAX('Rating Data Type'!$B13:$DS13))*10</f>
        <v>0</v>
      </c>
      <c r="DC13" s="17">
        <f>('Rating Data Type'!DB13/MAX('Rating Data Type'!$B13:$DS13))*10</f>
        <v>0</v>
      </c>
      <c r="DD13" s="17">
        <f>('Rating Data Type'!DC13/MAX('Rating Data Type'!$B13:$DS13))*10</f>
        <v>0</v>
      </c>
      <c r="DE13" s="17">
        <f>('Rating Data Type'!DD13/MAX('Rating Data Type'!$B13:$DS13))*10</f>
        <v>0</v>
      </c>
      <c r="DF13" s="17">
        <f>('Rating Data Type'!DE13/MAX('Rating Data Type'!$B13:$DS13))*10</f>
        <v>0</v>
      </c>
      <c r="DG13" s="17">
        <f>('Rating Data Type'!DF13/MAX('Rating Data Type'!$B13:$DS13))*10</f>
        <v>7.8125E-2</v>
      </c>
      <c r="DH13" s="17">
        <f>('Rating Data Type'!DG13/MAX('Rating Data Type'!$B13:$DS13))*10</f>
        <v>7.8125E-2</v>
      </c>
      <c r="DI13" s="17">
        <f>('Rating Data Type'!DH13/MAX('Rating Data Type'!$B13:$DS13))*10</f>
        <v>0</v>
      </c>
      <c r="DJ13" s="17">
        <f>('Rating Data Type'!DI13/MAX('Rating Data Type'!$B13:$DS13))*10</f>
        <v>0</v>
      </c>
      <c r="DK13" s="17">
        <f>('Rating Data Type'!DJ13/MAX('Rating Data Type'!$B13:$DS13))*10</f>
        <v>0</v>
      </c>
      <c r="DL13" s="17">
        <f>('Rating Data Type'!DK13/MAX('Rating Data Type'!$B13:$DS13))*10</f>
        <v>0</v>
      </c>
      <c r="DM13" s="17">
        <f>('Rating Data Type'!DL13/MAX('Rating Data Type'!$B13:$DS13))*10</f>
        <v>0</v>
      </c>
      <c r="DN13" s="17">
        <f>('Rating Data Type'!DM13/MAX('Rating Data Type'!$B13:$DS13))*10</f>
        <v>0</v>
      </c>
      <c r="DO13" s="17">
        <f>('Rating Data Type'!DN13/MAX('Rating Data Type'!$B13:$DS13))*10</f>
        <v>0</v>
      </c>
      <c r="DP13" s="17">
        <f>('Rating Data Type'!DO13/MAX('Rating Data Type'!$B13:$DS13))*10</f>
        <v>7.8125E-2</v>
      </c>
      <c r="DQ13" s="17">
        <f>('Rating Data Type'!DP13/MAX('Rating Data Type'!$B13:$DS13))*10</f>
        <v>7.8125E-2</v>
      </c>
      <c r="DR13" s="17">
        <f>('Rating Data Type'!DQ13/MAX('Rating Data Type'!$B13:$DS13))*10</f>
        <v>0.3125</v>
      </c>
      <c r="DS13" s="17">
        <f>('Rating Data Type'!DR13/MAX('Rating Data Type'!$B13:$DS13))*10</f>
        <v>0</v>
      </c>
      <c r="DT13" s="17">
        <f>('Rating Data Type'!DS13/MAX('Rating Data Type'!$B13:$DS13))*10</f>
        <v>10</v>
      </c>
    </row>
    <row r="14" spans="1:124" x14ac:dyDescent="0.55000000000000004">
      <c r="A14" s="14" t="s">
        <v>45</v>
      </c>
      <c r="B14" s="19">
        <v>0</v>
      </c>
      <c r="C14" s="17">
        <f>('Rating Data Type'!B14/MAX('Rating Data Type'!$B14:$DS14))*10</f>
        <v>0</v>
      </c>
      <c r="D14" s="17">
        <f>('Rating Data Type'!C14/MAX('Rating Data Type'!$B14:$DS14))*10</f>
        <v>0</v>
      </c>
      <c r="E14" s="17">
        <f>('Rating Data Type'!D14/MAX('Rating Data Type'!$B14:$DS14))*10</f>
        <v>0</v>
      </c>
      <c r="F14" s="17">
        <f>('Rating Data Type'!E14/MAX('Rating Data Type'!$B14:$DS14))*10</f>
        <v>0</v>
      </c>
      <c r="G14" s="17">
        <f>('Rating Data Type'!F14/MAX('Rating Data Type'!$B14:$DS14))*10</f>
        <v>0</v>
      </c>
      <c r="H14" s="17">
        <f>('Rating Data Type'!G14/MAX('Rating Data Type'!$B14:$DS14))*10</f>
        <v>0</v>
      </c>
      <c r="I14" s="17">
        <f>('Rating Data Type'!H14/MAX('Rating Data Type'!$B14:$DS14))*10</f>
        <v>0</v>
      </c>
      <c r="J14" s="17">
        <f>('Rating Data Type'!I14/MAX('Rating Data Type'!$B14:$DS14))*10</f>
        <v>0</v>
      </c>
      <c r="K14" s="17">
        <f>('Rating Data Type'!J14/MAX('Rating Data Type'!$B14:$DS14))*10</f>
        <v>0</v>
      </c>
      <c r="L14" s="17">
        <f>('Rating Data Type'!K14/MAX('Rating Data Type'!$B14:$DS14))*10</f>
        <v>0</v>
      </c>
      <c r="M14" s="17">
        <f>('Rating Data Type'!L14/MAX('Rating Data Type'!$B14:$DS14))*10</f>
        <v>0</v>
      </c>
      <c r="N14" s="17">
        <f>('Rating Data Type'!M14/MAX('Rating Data Type'!$B14:$DS14))*10</f>
        <v>0</v>
      </c>
      <c r="O14" s="17">
        <f>('Rating Data Type'!N14/MAX('Rating Data Type'!$B14:$DS14))*10</f>
        <v>0</v>
      </c>
      <c r="P14" s="17">
        <f>('Rating Data Type'!O14/MAX('Rating Data Type'!$B14:$DS14))*10</f>
        <v>0</v>
      </c>
      <c r="Q14" s="17">
        <f>('Rating Data Type'!P14/MAX('Rating Data Type'!$B14:$DS14))*10</f>
        <v>0</v>
      </c>
      <c r="R14" s="17">
        <f>('Rating Data Type'!Q14/MAX('Rating Data Type'!$B14:$DS14))*10</f>
        <v>0</v>
      </c>
      <c r="S14" s="17">
        <f>('Rating Data Type'!R14/MAX('Rating Data Type'!$B14:$DS14))*10</f>
        <v>0</v>
      </c>
      <c r="T14" s="17">
        <f>('Rating Data Type'!S14/MAX('Rating Data Type'!$B14:$DS14))*10</f>
        <v>0</v>
      </c>
      <c r="U14" s="17">
        <f>('Rating Data Type'!T14/MAX('Rating Data Type'!$B14:$DS14))*10</f>
        <v>0</v>
      </c>
      <c r="V14" s="17">
        <f>('Rating Data Type'!U14/MAX('Rating Data Type'!$B14:$DS14))*10</f>
        <v>0</v>
      </c>
      <c r="W14" s="17">
        <f>('Rating Data Type'!V14/MAX('Rating Data Type'!$B14:$DS14))*10</f>
        <v>0</v>
      </c>
      <c r="X14" s="17">
        <f>('Rating Data Type'!W14/MAX('Rating Data Type'!$B14:$DS14))*10</f>
        <v>0</v>
      </c>
      <c r="Y14" s="17">
        <f>('Rating Data Type'!X14/MAX('Rating Data Type'!$B14:$DS14))*10</f>
        <v>0</v>
      </c>
      <c r="Z14" s="17">
        <f>('Rating Data Type'!Y14/MAX('Rating Data Type'!$B14:$DS14))*10</f>
        <v>0</v>
      </c>
      <c r="AA14" s="17">
        <f>('Rating Data Type'!Z14/MAX('Rating Data Type'!$B14:$DS14))*10</f>
        <v>0</v>
      </c>
      <c r="AB14" s="17">
        <f>('Rating Data Type'!AA14/MAX('Rating Data Type'!$B14:$DS14))*10</f>
        <v>0</v>
      </c>
      <c r="AC14" s="17">
        <f>('Rating Data Type'!AB14/MAX('Rating Data Type'!$B14:$DS14))*10</f>
        <v>0</v>
      </c>
      <c r="AD14" s="17">
        <f>('Rating Data Type'!AC14/MAX('Rating Data Type'!$B14:$DS14))*10</f>
        <v>0</v>
      </c>
      <c r="AE14" s="17">
        <f>('Rating Data Type'!AD14/MAX('Rating Data Type'!$B14:$DS14))*10</f>
        <v>0</v>
      </c>
      <c r="AF14" s="17">
        <f>('Rating Data Type'!AE14/MAX('Rating Data Type'!$B14:$DS14))*10</f>
        <v>0</v>
      </c>
      <c r="AG14" s="17">
        <f>('Rating Data Type'!AF14/MAX('Rating Data Type'!$B14:$DS14))*10</f>
        <v>0</v>
      </c>
      <c r="AH14" s="17">
        <f>('Rating Data Type'!AG14/MAX('Rating Data Type'!$B14:$DS14))*10</f>
        <v>0</v>
      </c>
      <c r="AI14" s="17">
        <f>('Rating Data Type'!AH14/MAX('Rating Data Type'!$B14:$DS14))*10</f>
        <v>0</v>
      </c>
      <c r="AJ14" s="17">
        <f>('Rating Data Type'!AI14/MAX('Rating Data Type'!$B14:$DS14))*10</f>
        <v>0</v>
      </c>
      <c r="AK14" s="17">
        <f>('Rating Data Type'!AJ14/MAX('Rating Data Type'!$B14:$DS14))*10</f>
        <v>0</v>
      </c>
      <c r="AL14" s="17">
        <f>('Rating Data Type'!AK14/MAX('Rating Data Type'!$B14:$DS14))*10</f>
        <v>0</v>
      </c>
      <c r="AM14" s="17">
        <f>('Rating Data Type'!AL14/MAX('Rating Data Type'!$B14:$DS14))*10</f>
        <v>0</v>
      </c>
      <c r="AN14" s="17">
        <f>('Rating Data Type'!AM14/MAX('Rating Data Type'!$B14:$DS14))*10</f>
        <v>0</v>
      </c>
      <c r="AO14" s="17">
        <f>('Rating Data Type'!AN14/MAX('Rating Data Type'!$B14:$DS14))*10</f>
        <v>0</v>
      </c>
      <c r="AP14" s="17">
        <f>('Rating Data Type'!AO14/MAX('Rating Data Type'!$B14:$DS14))*10</f>
        <v>0</v>
      </c>
      <c r="AQ14" s="17">
        <f>('Rating Data Type'!AP14/MAX('Rating Data Type'!$B14:$DS14))*10</f>
        <v>0</v>
      </c>
      <c r="AR14" s="17">
        <f>('Rating Data Type'!AQ14/MAX('Rating Data Type'!$B14:$DS14))*10</f>
        <v>0</v>
      </c>
      <c r="AS14" s="17">
        <f>('Rating Data Type'!AR14/MAX('Rating Data Type'!$B14:$DS14))*10</f>
        <v>0</v>
      </c>
      <c r="AT14" s="17">
        <f>('Rating Data Type'!AS14/MAX('Rating Data Type'!$B14:$DS14))*10</f>
        <v>0</v>
      </c>
      <c r="AU14" s="17">
        <f>('Rating Data Type'!AT14/MAX('Rating Data Type'!$B14:$DS14))*10</f>
        <v>0</v>
      </c>
      <c r="AV14" s="17">
        <f>('Rating Data Type'!AU14/MAX('Rating Data Type'!$B14:$DS14))*10</f>
        <v>0</v>
      </c>
      <c r="AW14" s="17">
        <f>('Rating Data Type'!AV14/MAX('Rating Data Type'!$B14:$DS14))*10</f>
        <v>0</v>
      </c>
      <c r="AX14" s="17">
        <f>('Rating Data Type'!AW14/MAX('Rating Data Type'!$B14:$DS14))*10</f>
        <v>0</v>
      </c>
      <c r="AY14" s="17">
        <f>('Rating Data Type'!AX14/MAX('Rating Data Type'!$B14:$DS14))*10</f>
        <v>0</v>
      </c>
      <c r="AZ14" s="17">
        <f>('Rating Data Type'!AY14/MAX('Rating Data Type'!$B14:$DS14))*10</f>
        <v>0</v>
      </c>
      <c r="BA14" s="17">
        <f>('Rating Data Type'!AZ14/MAX('Rating Data Type'!$B14:$DS14))*10</f>
        <v>0</v>
      </c>
      <c r="BB14" s="17">
        <f>('Rating Data Type'!BA14/MAX('Rating Data Type'!$B14:$DS14))*10</f>
        <v>0</v>
      </c>
      <c r="BC14" s="17">
        <f>('Rating Data Type'!BB14/MAX('Rating Data Type'!$B14:$DS14))*10</f>
        <v>0</v>
      </c>
      <c r="BD14" s="17">
        <f>('Rating Data Type'!BC14/MAX('Rating Data Type'!$B14:$DS14))*10</f>
        <v>0</v>
      </c>
      <c r="BE14" s="17">
        <f>('Rating Data Type'!BD14/MAX('Rating Data Type'!$B14:$DS14))*10</f>
        <v>0</v>
      </c>
      <c r="BF14" s="17">
        <f>('Rating Data Type'!BE14/MAX('Rating Data Type'!$B14:$DS14))*10</f>
        <v>0</v>
      </c>
      <c r="BG14" s="17">
        <f>('Rating Data Type'!BF14/MAX('Rating Data Type'!$B14:$DS14))*10</f>
        <v>0</v>
      </c>
      <c r="BH14" s="17">
        <f>('Rating Data Type'!BG14/MAX('Rating Data Type'!$B14:$DS14))*10</f>
        <v>0</v>
      </c>
      <c r="BI14" s="17">
        <f>('Rating Data Type'!BH14/MAX('Rating Data Type'!$B14:$DS14))*10</f>
        <v>0</v>
      </c>
      <c r="BJ14" s="17">
        <f>('Rating Data Type'!BI14/MAX('Rating Data Type'!$B14:$DS14))*10</f>
        <v>0</v>
      </c>
      <c r="BK14" s="17">
        <f>('Rating Data Type'!BJ14/MAX('Rating Data Type'!$B14:$DS14))*10</f>
        <v>0</v>
      </c>
      <c r="BL14" s="17">
        <f>('Rating Data Type'!BK14/MAX('Rating Data Type'!$B14:$DS14))*10</f>
        <v>0</v>
      </c>
      <c r="BM14" s="17">
        <f>('Rating Data Type'!BL14/MAX('Rating Data Type'!$B14:$DS14))*10</f>
        <v>0</v>
      </c>
      <c r="BN14" s="17">
        <f>('Rating Data Type'!BM14/MAX('Rating Data Type'!$B14:$DS14))*10</f>
        <v>0</v>
      </c>
      <c r="BO14" s="17">
        <f>('Rating Data Type'!BN14/MAX('Rating Data Type'!$B14:$DS14))*10</f>
        <v>0</v>
      </c>
      <c r="BP14" s="17">
        <f>('Rating Data Type'!BO14/MAX('Rating Data Type'!$B14:$DS14))*10</f>
        <v>0</v>
      </c>
      <c r="BQ14" s="17">
        <f>('Rating Data Type'!BP14/MAX('Rating Data Type'!$B14:$DS14))*10</f>
        <v>0</v>
      </c>
      <c r="BR14" s="17">
        <f>('Rating Data Type'!BQ14/MAX('Rating Data Type'!$B14:$DS14))*10</f>
        <v>0</v>
      </c>
      <c r="BS14" s="17">
        <f>('Rating Data Type'!BR14/MAX('Rating Data Type'!$B14:$DS14))*10</f>
        <v>0</v>
      </c>
      <c r="BT14" s="17">
        <f>('Rating Data Type'!BS14/MAX('Rating Data Type'!$B14:$DS14))*10</f>
        <v>10</v>
      </c>
      <c r="BU14" s="17">
        <f>('Rating Data Type'!BT14/MAX('Rating Data Type'!$B14:$DS14))*10</f>
        <v>0</v>
      </c>
      <c r="BV14" s="17">
        <f>('Rating Data Type'!BU14/MAX('Rating Data Type'!$B14:$DS14))*10</f>
        <v>0</v>
      </c>
      <c r="BW14" s="17">
        <f>('Rating Data Type'!BV14/MAX('Rating Data Type'!$B14:$DS14))*10</f>
        <v>0</v>
      </c>
      <c r="BX14" s="17">
        <f>('Rating Data Type'!BW14/MAX('Rating Data Type'!$B14:$DS14))*10</f>
        <v>0</v>
      </c>
      <c r="BY14" s="17">
        <f>('Rating Data Type'!BX14/MAX('Rating Data Type'!$B14:$DS14))*10</f>
        <v>0</v>
      </c>
      <c r="BZ14" s="17">
        <f>('Rating Data Type'!BY14/MAX('Rating Data Type'!$B14:$DS14))*10</f>
        <v>0</v>
      </c>
      <c r="CA14" s="17">
        <f>('Rating Data Type'!BZ14/MAX('Rating Data Type'!$B14:$DS14))*10</f>
        <v>0</v>
      </c>
      <c r="CB14" s="17">
        <f>('Rating Data Type'!CA14/MAX('Rating Data Type'!$B14:$DS14))*10</f>
        <v>0</v>
      </c>
      <c r="CC14" s="17">
        <f>('Rating Data Type'!CB14/MAX('Rating Data Type'!$B14:$DS14))*10</f>
        <v>0</v>
      </c>
      <c r="CD14" s="17">
        <f>('Rating Data Type'!CC14/MAX('Rating Data Type'!$B14:$DS14))*10</f>
        <v>0</v>
      </c>
      <c r="CE14" s="17">
        <f>('Rating Data Type'!CD14/MAX('Rating Data Type'!$B14:$DS14))*10</f>
        <v>0</v>
      </c>
      <c r="CF14" s="17">
        <f>('Rating Data Type'!CE14/MAX('Rating Data Type'!$B14:$DS14))*10</f>
        <v>0</v>
      </c>
      <c r="CG14" s="17">
        <f>('Rating Data Type'!CF14/MAX('Rating Data Type'!$B14:$DS14))*10</f>
        <v>0</v>
      </c>
      <c r="CH14" s="17">
        <f>('Rating Data Type'!CG14/MAX('Rating Data Type'!$B14:$DS14))*10</f>
        <v>0</v>
      </c>
      <c r="CI14" s="17">
        <f>('Rating Data Type'!CH14/MAX('Rating Data Type'!$B14:$DS14))*10</f>
        <v>0</v>
      </c>
      <c r="CJ14" s="17">
        <f>('Rating Data Type'!CI14/MAX('Rating Data Type'!$B14:$DS14))*10</f>
        <v>0</v>
      </c>
      <c r="CK14" s="17">
        <f>('Rating Data Type'!CJ14/MAX('Rating Data Type'!$B14:$DS14))*10</f>
        <v>0</v>
      </c>
      <c r="CL14" s="17">
        <f>('Rating Data Type'!CK14/MAX('Rating Data Type'!$B14:$DS14))*10</f>
        <v>0</v>
      </c>
      <c r="CM14" s="17">
        <f>('Rating Data Type'!CL14/MAX('Rating Data Type'!$B14:$DS14))*10</f>
        <v>0</v>
      </c>
      <c r="CN14" s="17">
        <f>('Rating Data Type'!CM14/MAX('Rating Data Type'!$B14:$DS14))*10</f>
        <v>0</v>
      </c>
      <c r="CO14" s="17">
        <f>('Rating Data Type'!CN14/MAX('Rating Data Type'!$B14:$DS14))*10</f>
        <v>0</v>
      </c>
      <c r="CP14" s="17">
        <f>('Rating Data Type'!CO14/MAX('Rating Data Type'!$B14:$DS14))*10</f>
        <v>0</v>
      </c>
      <c r="CQ14" s="17">
        <f>('Rating Data Type'!CP14/MAX('Rating Data Type'!$B14:$DS14))*10</f>
        <v>0</v>
      </c>
      <c r="CR14" s="17">
        <f>('Rating Data Type'!CQ14/MAX('Rating Data Type'!$B14:$DS14))*10</f>
        <v>0</v>
      </c>
      <c r="CS14" s="17">
        <f>('Rating Data Type'!CR14/MAX('Rating Data Type'!$B14:$DS14))*10</f>
        <v>0</v>
      </c>
      <c r="CT14" s="17">
        <f>('Rating Data Type'!CS14/MAX('Rating Data Type'!$B14:$DS14))*10</f>
        <v>0</v>
      </c>
      <c r="CU14" s="17">
        <f>('Rating Data Type'!CT14/MAX('Rating Data Type'!$B14:$DS14))*10</f>
        <v>0</v>
      </c>
      <c r="CV14" s="17">
        <f>('Rating Data Type'!CU14/MAX('Rating Data Type'!$B14:$DS14))*10</f>
        <v>0</v>
      </c>
      <c r="CW14" s="17">
        <f>('Rating Data Type'!CV14/MAX('Rating Data Type'!$B14:$DS14))*10</f>
        <v>0</v>
      </c>
      <c r="CX14" s="17">
        <f>('Rating Data Type'!CW14/MAX('Rating Data Type'!$B14:$DS14))*10</f>
        <v>0</v>
      </c>
      <c r="CY14" s="17">
        <f>('Rating Data Type'!CX14/MAX('Rating Data Type'!$B14:$DS14))*10</f>
        <v>0</v>
      </c>
      <c r="CZ14" s="17">
        <f>('Rating Data Type'!CY14/MAX('Rating Data Type'!$B14:$DS14))*10</f>
        <v>0</v>
      </c>
      <c r="DA14" s="17">
        <f>('Rating Data Type'!CZ14/MAX('Rating Data Type'!$B14:$DS14))*10</f>
        <v>0</v>
      </c>
      <c r="DB14" s="17">
        <f>('Rating Data Type'!DA14/MAX('Rating Data Type'!$B14:$DS14))*10</f>
        <v>0</v>
      </c>
      <c r="DC14" s="17">
        <f>('Rating Data Type'!DB14/MAX('Rating Data Type'!$B14:$DS14))*10</f>
        <v>0</v>
      </c>
      <c r="DD14" s="17">
        <f>('Rating Data Type'!DC14/MAX('Rating Data Type'!$B14:$DS14))*10</f>
        <v>0</v>
      </c>
      <c r="DE14" s="17">
        <f>('Rating Data Type'!DD14/MAX('Rating Data Type'!$B14:$DS14))*10</f>
        <v>0</v>
      </c>
      <c r="DF14" s="17">
        <f>('Rating Data Type'!DE14/MAX('Rating Data Type'!$B14:$DS14))*10</f>
        <v>0</v>
      </c>
      <c r="DG14" s="17">
        <f>('Rating Data Type'!DF14/MAX('Rating Data Type'!$B14:$DS14))*10</f>
        <v>0</v>
      </c>
      <c r="DH14" s="17">
        <f>('Rating Data Type'!DG14/MAX('Rating Data Type'!$B14:$DS14))*10</f>
        <v>0</v>
      </c>
      <c r="DI14" s="17">
        <f>('Rating Data Type'!DH14/MAX('Rating Data Type'!$B14:$DS14))*10</f>
        <v>0</v>
      </c>
      <c r="DJ14" s="17">
        <f>('Rating Data Type'!DI14/MAX('Rating Data Type'!$B14:$DS14))*10</f>
        <v>0</v>
      </c>
      <c r="DK14" s="17">
        <f>('Rating Data Type'!DJ14/MAX('Rating Data Type'!$B14:$DS14))*10</f>
        <v>0</v>
      </c>
      <c r="DL14" s="17">
        <f>('Rating Data Type'!DK14/MAX('Rating Data Type'!$B14:$DS14))*10</f>
        <v>0</v>
      </c>
      <c r="DM14" s="17">
        <f>('Rating Data Type'!DL14/MAX('Rating Data Type'!$B14:$DS14))*10</f>
        <v>0</v>
      </c>
      <c r="DN14" s="17">
        <f>('Rating Data Type'!DM14/MAX('Rating Data Type'!$B14:$DS14))*10</f>
        <v>0</v>
      </c>
      <c r="DO14" s="17">
        <f>('Rating Data Type'!DN14/MAX('Rating Data Type'!$B14:$DS14))*10</f>
        <v>0</v>
      </c>
      <c r="DP14" s="17">
        <f>('Rating Data Type'!DO14/MAX('Rating Data Type'!$B14:$DS14))*10</f>
        <v>0</v>
      </c>
      <c r="DQ14" s="17">
        <f>('Rating Data Type'!DP14/MAX('Rating Data Type'!$B14:$DS14))*10</f>
        <v>0</v>
      </c>
      <c r="DR14" s="17">
        <f>('Rating Data Type'!DQ14/MAX('Rating Data Type'!$B14:$DS14))*10</f>
        <v>0</v>
      </c>
      <c r="DS14" s="17">
        <f>('Rating Data Type'!DR14/MAX('Rating Data Type'!$B14:$DS14))*10</f>
        <v>0</v>
      </c>
      <c r="DT14" s="17">
        <f>('Rating Data Type'!DS14/MAX('Rating Data Type'!$B14:$DS14))*10</f>
        <v>10</v>
      </c>
    </row>
    <row r="15" spans="1:124" x14ac:dyDescent="0.55000000000000004">
      <c r="A15" s="14" t="s">
        <v>46</v>
      </c>
      <c r="B15" s="19">
        <v>0</v>
      </c>
      <c r="C15" s="17">
        <f>('Rating Data Type'!B15/MAX('Rating Data Type'!$B15:$DS15))*10</f>
        <v>0</v>
      </c>
      <c r="D15" s="17">
        <f>('Rating Data Type'!C15/MAX('Rating Data Type'!$B15:$DS15))*10</f>
        <v>0</v>
      </c>
      <c r="E15" s="17">
        <f>('Rating Data Type'!D15/MAX('Rating Data Type'!$B15:$DS15))*10</f>
        <v>0</v>
      </c>
      <c r="F15" s="17">
        <f>('Rating Data Type'!E15/MAX('Rating Data Type'!$B15:$DS15))*10</f>
        <v>0</v>
      </c>
      <c r="G15" s="17">
        <f>('Rating Data Type'!F15/MAX('Rating Data Type'!$B15:$DS15))*10</f>
        <v>0</v>
      </c>
      <c r="H15" s="17">
        <f>('Rating Data Type'!G15/MAX('Rating Data Type'!$B15:$DS15))*10</f>
        <v>0</v>
      </c>
      <c r="I15" s="17">
        <f>('Rating Data Type'!H15/MAX('Rating Data Type'!$B15:$DS15))*10</f>
        <v>0</v>
      </c>
      <c r="J15" s="17">
        <f>('Rating Data Type'!I15/MAX('Rating Data Type'!$B15:$DS15))*10</f>
        <v>0</v>
      </c>
      <c r="K15" s="17">
        <f>('Rating Data Type'!J15/MAX('Rating Data Type'!$B15:$DS15))*10</f>
        <v>0</v>
      </c>
      <c r="L15" s="17">
        <f>('Rating Data Type'!K15/MAX('Rating Data Type'!$B15:$DS15))*10</f>
        <v>0</v>
      </c>
      <c r="M15" s="17">
        <f>('Rating Data Type'!L15/MAX('Rating Data Type'!$B15:$DS15))*10</f>
        <v>0</v>
      </c>
      <c r="N15" s="17">
        <f>('Rating Data Type'!M15/MAX('Rating Data Type'!$B15:$DS15))*10</f>
        <v>0</v>
      </c>
      <c r="O15" s="17">
        <f>('Rating Data Type'!N15/MAX('Rating Data Type'!$B15:$DS15))*10</f>
        <v>0</v>
      </c>
      <c r="P15" s="17">
        <f>('Rating Data Type'!O15/MAX('Rating Data Type'!$B15:$DS15))*10</f>
        <v>0</v>
      </c>
      <c r="Q15" s="17">
        <f>('Rating Data Type'!P15/MAX('Rating Data Type'!$B15:$DS15))*10</f>
        <v>0</v>
      </c>
      <c r="R15" s="17">
        <f>('Rating Data Type'!Q15/MAX('Rating Data Type'!$B15:$DS15))*10</f>
        <v>0</v>
      </c>
      <c r="S15" s="17">
        <f>('Rating Data Type'!R15/MAX('Rating Data Type'!$B15:$DS15))*10</f>
        <v>0</v>
      </c>
      <c r="T15" s="17">
        <f>('Rating Data Type'!S15/MAX('Rating Data Type'!$B15:$DS15))*10</f>
        <v>0</v>
      </c>
      <c r="U15" s="17">
        <f>('Rating Data Type'!T15/MAX('Rating Data Type'!$B15:$DS15))*10</f>
        <v>0</v>
      </c>
      <c r="V15" s="17">
        <f>('Rating Data Type'!U15/MAX('Rating Data Type'!$B15:$DS15))*10</f>
        <v>0</v>
      </c>
      <c r="W15" s="17">
        <f>('Rating Data Type'!V15/MAX('Rating Data Type'!$B15:$DS15))*10</f>
        <v>0</v>
      </c>
      <c r="X15" s="17">
        <f>('Rating Data Type'!W15/MAX('Rating Data Type'!$B15:$DS15))*10</f>
        <v>0</v>
      </c>
      <c r="Y15" s="17">
        <f>('Rating Data Type'!X15/MAX('Rating Data Type'!$B15:$DS15))*10</f>
        <v>0</v>
      </c>
      <c r="Z15" s="17">
        <f>('Rating Data Type'!Y15/MAX('Rating Data Type'!$B15:$DS15))*10</f>
        <v>0</v>
      </c>
      <c r="AA15" s="17">
        <f>('Rating Data Type'!Z15/MAX('Rating Data Type'!$B15:$DS15))*10</f>
        <v>0</v>
      </c>
      <c r="AB15" s="17">
        <f>('Rating Data Type'!AA15/MAX('Rating Data Type'!$B15:$DS15))*10</f>
        <v>0</v>
      </c>
      <c r="AC15" s="17">
        <f>('Rating Data Type'!AB15/MAX('Rating Data Type'!$B15:$DS15))*10</f>
        <v>0</v>
      </c>
      <c r="AD15" s="17">
        <f>('Rating Data Type'!AC15/MAX('Rating Data Type'!$B15:$DS15))*10</f>
        <v>0</v>
      </c>
      <c r="AE15" s="17">
        <f>('Rating Data Type'!AD15/MAX('Rating Data Type'!$B15:$DS15))*10</f>
        <v>0</v>
      </c>
      <c r="AF15" s="17">
        <f>('Rating Data Type'!AE15/MAX('Rating Data Type'!$B15:$DS15))*10</f>
        <v>0</v>
      </c>
      <c r="AG15" s="17">
        <f>('Rating Data Type'!AF15/MAX('Rating Data Type'!$B15:$DS15))*10</f>
        <v>0</v>
      </c>
      <c r="AH15" s="17">
        <f>('Rating Data Type'!AG15/MAX('Rating Data Type'!$B15:$DS15))*10</f>
        <v>0</v>
      </c>
      <c r="AI15" s="17">
        <f>('Rating Data Type'!AH15/MAX('Rating Data Type'!$B15:$DS15))*10</f>
        <v>0</v>
      </c>
      <c r="AJ15" s="17">
        <f>('Rating Data Type'!AI15/MAX('Rating Data Type'!$B15:$DS15))*10</f>
        <v>0</v>
      </c>
      <c r="AK15" s="17">
        <f>('Rating Data Type'!AJ15/MAX('Rating Data Type'!$B15:$DS15))*10</f>
        <v>0</v>
      </c>
      <c r="AL15" s="17">
        <f>('Rating Data Type'!AK15/MAX('Rating Data Type'!$B15:$DS15))*10</f>
        <v>0</v>
      </c>
      <c r="AM15" s="17">
        <f>('Rating Data Type'!AL15/MAX('Rating Data Type'!$B15:$DS15))*10</f>
        <v>0</v>
      </c>
      <c r="AN15" s="17">
        <f>('Rating Data Type'!AM15/MAX('Rating Data Type'!$B15:$DS15))*10</f>
        <v>0</v>
      </c>
      <c r="AO15" s="17">
        <f>('Rating Data Type'!AN15/MAX('Rating Data Type'!$B15:$DS15))*10</f>
        <v>0</v>
      </c>
      <c r="AP15" s="17">
        <f>('Rating Data Type'!AO15/MAX('Rating Data Type'!$B15:$DS15))*10</f>
        <v>0</v>
      </c>
      <c r="AQ15" s="17">
        <f>('Rating Data Type'!AP15/MAX('Rating Data Type'!$B15:$DS15))*10</f>
        <v>0</v>
      </c>
      <c r="AR15" s="17">
        <f>('Rating Data Type'!AQ15/MAX('Rating Data Type'!$B15:$DS15))*10</f>
        <v>0</v>
      </c>
      <c r="AS15" s="17">
        <f>('Rating Data Type'!AR15/MAX('Rating Data Type'!$B15:$DS15))*10</f>
        <v>0</v>
      </c>
      <c r="AT15" s="17">
        <f>('Rating Data Type'!AS15/MAX('Rating Data Type'!$B15:$DS15))*10</f>
        <v>0</v>
      </c>
      <c r="AU15" s="17">
        <f>('Rating Data Type'!AT15/MAX('Rating Data Type'!$B15:$DS15))*10</f>
        <v>0</v>
      </c>
      <c r="AV15" s="17">
        <f>('Rating Data Type'!AU15/MAX('Rating Data Type'!$B15:$DS15))*10</f>
        <v>0</v>
      </c>
      <c r="AW15" s="17">
        <f>('Rating Data Type'!AV15/MAX('Rating Data Type'!$B15:$DS15))*10</f>
        <v>0</v>
      </c>
      <c r="AX15" s="17">
        <f>('Rating Data Type'!AW15/MAX('Rating Data Type'!$B15:$DS15))*10</f>
        <v>0</v>
      </c>
      <c r="AY15" s="17">
        <f>('Rating Data Type'!AX15/MAX('Rating Data Type'!$B15:$DS15))*10</f>
        <v>0</v>
      </c>
      <c r="AZ15" s="17">
        <f>('Rating Data Type'!AY15/MAX('Rating Data Type'!$B15:$DS15))*10</f>
        <v>0</v>
      </c>
      <c r="BA15" s="17">
        <f>('Rating Data Type'!AZ15/MAX('Rating Data Type'!$B15:$DS15))*10</f>
        <v>0</v>
      </c>
      <c r="BB15" s="17">
        <f>('Rating Data Type'!BA15/MAX('Rating Data Type'!$B15:$DS15))*10</f>
        <v>0</v>
      </c>
      <c r="BC15" s="17">
        <f>('Rating Data Type'!BB15/MAX('Rating Data Type'!$B15:$DS15))*10</f>
        <v>0</v>
      </c>
      <c r="BD15" s="17">
        <f>('Rating Data Type'!BC15/MAX('Rating Data Type'!$B15:$DS15))*10</f>
        <v>0</v>
      </c>
      <c r="BE15" s="17">
        <f>('Rating Data Type'!BD15/MAX('Rating Data Type'!$B15:$DS15))*10</f>
        <v>0</v>
      </c>
      <c r="BF15" s="17">
        <f>('Rating Data Type'!BE15/MAX('Rating Data Type'!$B15:$DS15))*10</f>
        <v>0</v>
      </c>
      <c r="BG15" s="17">
        <f>('Rating Data Type'!BF15/MAX('Rating Data Type'!$B15:$DS15))*10</f>
        <v>0</v>
      </c>
      <c r="BH15" s="17">
        <f>('Rating Data Type'!BG15/MAX('Rating Data Type'!$B15:$DS15))*10</f>
        <v>0</v>
      </c>
      <c r="BI15" s="17">
        <f>('Rating Data Type'!BH15/MAX('Rating Data Type'!$B15:$DS15))*10</f>
        <v>0</v>
      </c>
      <c r="BJ15" s="17">
        <f>('Rating Data Type'!BI15/MAX('Rating Data Type'!$B15:$DS15))*10</f>
        <v>0</v>
      </c>
      <c r="BK15" s="17">
        <f>('Rating Data Type'!BJ15/MAX('Rating Data Type'!$B15:$DS15))*10</f>
        <v>0</v>
      </c>
      <c r="BL15" s="17">
        <f>('Rating Data Type'!BK15/MAX('Rating Data Type'!$B15:$DS15))*10</f>
        <v>0</v>
      </c>
      <c r="BM15" s="17">
        <f>('Rating Data Type'!BL15/MAX('Rating Data Type'!$B15:$DS15))*10</f>
        <v>0</v>
      </c>
      <c r="BN15" s="17">
        <f>('Rating Data Type'!BM15/MAX('Rating Data Type'!$B15:$DS15))*10</f>
        <v>0</v>
      </c>
      <c r="BO15" s="17">
        <f>('Rating Data Type'!BN15/MAX('Rating Data Type'!$B15:$DS15))*10</f>
        <v>0</v>
      </c>
      <c r="BP15" s="17">
        <f>('Rating Data Type'!BO15/MAX('Rating Data Type'!$B15:$DS15))*10</f>
        <v>0</v>
      </c>
      <c r="BQ15" s="17">
        <f>('Rating Data Type'!BP15/MAX('Rating Data Type'!$B15:$DS15))*10</f>
        <v>0</v>
      </c>
      <c r="BR15" s="17">
        <f>('Rating Data Type'!BQ15/MAX('Rating Data Type'!$B15:$DS15))*10</f>
        <v>0</v>
      </c>
      <c r="BS15" s="17">
        <f>('Rating Data Type'!BR15/MAX('Rating Data Type'!$B15:$DS15))*10</f>
        <v>0</v>
      </c>
      <c r="BT15" s="17">
        <f>('Rating Data Type'!BS15/MAX('Rating Data Type'!$B15:$DS15))*10</f>
        <v>0</v>
      </c>
      <c r="BU15" s="17">
        <f>('Rating Data Type'!BT15/MAX('Rating Data Type'!$B15:$DS15))*10</f>
        <v>0</v>
      </c>
      <c r="BV15" s="17">
        <f>('Rating Data Type'!BU15/MAX('Rating Data Type'!$B15:$DS15))*10</f>
        <v>0</v>
      </c>
      <c r="BW15" s="17">
        <f>('Rating Data Type'!BV15/MAX('Rating Data Type'!$B15:$DS15))*10</f>
        <v>0</v>
      </c>
      <c r="BX15" s="17">
        <f>('Rating Data Type'!BW15/MAX('Rating Data Type'!$B15:$DS15))*10</f>
        <v>0</v>
      </c>
      <c r="BY15" s="17">
        <f>('Rating Data Type'!BX15/MAX('Rating Data Type'!$B15:$DS15))*10</f>
        <v>0</v>
      </c>
      <c r="BZ15" s="17">
        <f>('Rating Data Type'!BY15/MAX('Rating Data Type'!$B15:$DS15))*10</f>
        <v>0</v>
      </c>
      <c r="CA15" s="17">
        <f>('Rating Data Type'!BZ15/MAX('Rating Data Type'!$B15:$DS15))*10</f>
        <v>0</v>
      </c>
      <c r="CB15" s="17">
        <f>('Rating Data Type'!CA15/MAX('Rating Data Type'!$B15:$DS15))*10</f>
        <v>0</v>
      </c>
      <c r="CC15" s="17">
        <f>('Rating Data Type'!CB15/MAX('Rating Data Type'!$B15:$DS15))*10</f>
        <v>0</v>
      </c>
      <c r="CD15" s="17">
        <f>('Rating Data Type'!CC15/MAX('Rating Data Type'!$B15:$DS15))*10</f>
        <v>0</v>
      </c>
      <c r="CE15" s="17">
        <f>('Rating Data Type'!CD15/MAX('Rating Data Type'!$B15:$DS15))*10</f>
        <v>0</v>
      </c>
      <c r="CF15" s="17">
        <f>('Rating Data Type'!CE15/MAX('Rating Data Type'!$B15:$DS15))*10</f>
        <v>0</v>
      </c>
      <c r="CG15" s="17">
        <f>('Rating Data Type'!CF15/MAX('Rating Data Type'!$B15:$DS15))*10</f>
        <v>0</v>
      </c>
      <c r="CH15" s="17">
        <f>('Rating Data Type'!CG15/MAX('Rating Data Type'!$B15:$DS15))*10</f>
        <v>0</v>
      </c>
      <c r="CI15" s="17">
        <f>('Rating Data Type'!CH15/MAX('Rating Data Type'!$B15:$DS15))*10</f>
        <v>0</v>
      </c>
      <c r="CJ15" s="17">
        <f>('Rating Data Type'!CI15/MAX('Rating Data Type'!$B15:$DS15))*10</f>
        <v>0</v>
      </c>
      <c r="CK15" s="17">
        <f>('Rating Data Type'!CJ15/MAX('Rating Data Type'!$B15:$DS15))*10</f>
        <v>0</v>
      </c>
      <c r="CL15" s="17">
        <f>('Rating Data Type'!CK15/MAX('Rating Data Type'!$B15:$DS15))*10</f>
        <v>0</v>
      </c>
      <c r="CM15" s="17">
        <f>('Rating Data Type'!CL15/MAX('Rating Data Type'!$B15:$DS15))*10</f>
        <v>0</v>
      </c>
      <c r="CN15" s="17">
        <f>('Rating Data Type'!CM15/MAX('Rating Data Type'!$B15:$DS15))*10</f>
        <v>0</v>
      </c>
      <c r="CO15" s="17">
        <f>('Rating Data Type'!CN15/MAX('Rating Data Type'!$B15:$DS15))*10</f>
        <v>0</v>
      </c>
      <c r="CP15" s="17">
        <f>('Rating Data Type'!CO15/MAX('Rating Data Type'!$B15:$DS15))*10</f>
        <v>0</v>
      </c>
      <c r="CQ15" s="17">
        <f>('Rating Data Type'!CP15/MAX('Rating Data Type'!$B15:$DS15))*10</f>
        <v>0</v>
      </c>
      <c r="CR15" s="17">
        <f>('Rating Data Type'!CQ15/MAX('Rating Data Type'!$B15:$DS15))*10</f>
        <v>0</v>
      </c>
      <c r="CS15" s="17">
        <f>('Rating Data Type'!CR15/MAX('Rating Data Type'!$B15:$DS15))*10</f>
        <v>0</v>
      </c>
      <c r="CT15" s="17">
        <f>('Rating Data Type'!CS15/MAX('Rating Data Type'!$B15:$DS15))*10</f>
        <v>0</v>
      </c>
      <c r="CU15" s="17">
        <f>('Rating Data Type'!CT15/MAX('Rating Data Type'!$B15:$DS15))*10</f>
        <v>0</v>
      </c>
      <c r="CV15" s="17">
        <f>('Rating Data Type'!CU15/MAX('Rating Data Type'!$B15:$DS15))*10</f>
        <v>0</v>
      </c>
      <c r="CW15" s="17">
        <f>('Rating Data Type'!CV15/MAX('Rating Data Type'!$B15:$DS15))*10</f>
        <v>0</v>
      </c>
      <c r="CX15" s="17">
        <f>('Rating Data Type'!CW15/MAX('Rating Data Type'!$B15:$DS15))*10</f>
        <v>0</v>
      </c>
      <c r="CY15" s="17">
        <f>('Rating Data Type'!CX15/MAX('Rating Data Type'!$B15:$DS15))*10</f>
        <v>0</v>
      </c>
      <c r="CZ15" s="17">
        <f>('Rating Data Type'!CY15/MAX('Rating Data Type'!$B15:$DS15))*10</f>
        <v>0</v>
      </c>
      <c r="DA15" s="17">
        <f>('Rating Data Type'!CZ15/MAX('Rating Data Type'!$B15:$DS15))*10</f>
        <v>0</v>
      </c>
      <c r="DB15" s="17">
        <f>('Rating Data Type'!DA15/MAX('Rating Data Type'!$B15:$DS15))*10</f>
        <v>0</v>
      </c>
      <c r="DC15" s="17">
        <f>('Rating Data Type'!DB15/MAX('Rating Data Type'!$B15:$DS15))*10</f>
        <v>0</v>
      </c>
      <c r="DD15" s="17">
        <f>('Rating Data Type'!DC15/MAX('Rating Data Type'!$B15:$DS15))*10</f>
        <v>0</v>
      </c>
      <c r="DE15" s="17">
        <f>('Rating Data Type'!DD15/MAX('Rating Data Type'!$B15:$DS15))*10</f>
        <v>0</v>
      </c>
      <c r="DF15" s="17">
        <f>('Rating Data Type'!DE15/MAX('Rating Data Type'!$B15:$DS15))*10</f>
        <v>0</v>
      </c>
      <c r="DG15" s="17">
        <f>('Rating Data Type'!DF15/MAX('Rating Data Type'!$B15:$DS15))*10</f>
        <v>0</v>
      </c>
      <c r="DH15" s="17">
        <f>('Rating Data Type'!DG15/MAX('Rating Data Type'!$B15:$DS15))*10</f>
        <v>0</v>
      </c>
      <c r="DI15" s="17">
        <f>('Rating Data Type'!DH15/MAX('Rating Data Type'!$B15:$DS15))*10</f>
        <v>0</v>
      </c>
      <c r="DJ15" s="17">
        <f>('Rating Data Type'!DI15/MAX('Rating Data Type'!$B15:$DS15))*10</f>
        <v>0</v>
      </c>
      <c r="DK15" s="17">
        <f>('Rating Data Type'!DJ15/MAX('Rating Data Type'!$B15:$DS15))*10</f>
        <v>0</v>
      </c>
      <c r="DL15" s="17">
        <f>('Rating Data Type'!DK15/MAX('Rating Data Type'!$B15:$DS15))*10</f>
        <v>0</v>
      </c>
      <c r="DM15" s="17">
        <f>('Rating Data Type'!DL15/MAX('Rating Data Type'!$B15:$DS15))*10</f>
        <v>0</v>
      </c>
      <c r="DN15" s="17">
        <f>('Rating Data Type'!DM15/MAX('Rating Data Type'!$B15:$DS15))*10</f>
        <v>10</v>
      </c>
      <c r="DO15" s="17">
        <f>('Rating Data Type'!DN15/MAX('Rating Data Type'!$B15:$DS15))*10</f>
        <v>0</v>
      </c>
      <c r="DP15" s="17">
        <f>('Rating Data Type'!DO15/MAX('Rating Data Type'!$B15:$DS15))*10</f>
        <v>0</v>
      </c>
      <c r="DQ15" s="17">
        <f>('Rating Data Type'!DP15/MAX('Rating Data Type'!$B15:$DS15))*10</f>
        <v>0</v>
      </c>
      <c r="DR15" s="17">
        <f>('Rating Data Type'!DQ15/MAX('Rating Data Type'!$B15:$DS15))*10</f>
        <v>0</v>
      </c>
      <c r="DS15" s="17">
        <f>('Rating Data Type'!DR15/MAX('Rating Data Type'!$B15:$DS15))*10</f>
        <v>0</v>
      </c>
      <c r="DT15" s="17">
        <f>('Rating Data Type'!DS15/MAX('Rating Data Type'!$B15:$DS15))*10</f>
        <v>10</v>
      </c>
    </row>
    <row r="16" spans="1:124" x14ac:dyDescent="0.55000000000000004">
      <c r="A16" s="14" t="s">
        <v>47</v>
      </c>
      <c r="B16" s="19">
        <v>0</v>
      </c>
      <c r="C16" s="17">
        <f>('Rating Data Type'!B16/MAX('Rating Data Type'!$B16:$DS16))*10</f>
        <v>0</v>
      </c>
      <c r="D16" s="17">
        <f>('Rating Data Type'!C16/MAX('Rating Data Type'!$B16:$DS16))*10</f>
        <v>0</v>
      </c>
      <c r="E16" s="17">
        <f>('Rating Data Type'!D16/MAX('Rating Data Type'!$B16:$DS16))*10</f>
        <v>0</v>
      </c>
      <c r="F16" s="17">
        <f>('Rating Data Type'!E16/MAX('Rating Data Type'!$B16:$DS16))*10</f>
        <v>0</v>
      </c>
      <c r="G16" s="17">
        <f>('Rating Data Type'!F16/MAX('Rating Data Type'!$B16:$DS16))*10</f>
        <v>0</v>
      </c>
      <c r="H16" s="17">
        <f>('Rating Data Type'!G16/MAX('Rating Data Type'!$B16:$DS16))*10</f>
        <v>0</v>
      </c>
      <c r="I16" s="17">
        <f>('Rating Data Type'!H16/MAX('Rating Data Type'!$B16:$DS16))*10</f>
        <v>0</v>
      </c>
      <c r="J16" s="17">
        <f>('Rating Data Type'!I16/MAX('Rating Data Type'!$B16:$DS16))*10</f>
        <v>0</v>
      </c>
      <c r="K16" s="17">
        <f>('Rating Data Type'!J16/MAX('Rating Data Type'!$B16:$DS16))*10</f>
        <v>0</v>
      </c>
      <c r="L16" s="17">
        <f>('Rating Data Type'!K16/MAX('Rating Data Type'!$B16:$DS16))*10</f>
        <v>0</v>
      </c>
      <c r="M16" s="17">
        <f>('Rating Data Type'!L16/MAX('Rating Data Type'!$B16:$DS16))*10</f>
        <v>0</v>
      </c>
      <c r="N16" s="17">
        <f>('Rating Data Type'!M16/MAX('Rating Data Type'!$B16:$DS16))*10</f>
        <v>0</v>
      </c>
      <c r="O16" s="17">
        <f>('Rating Data Type'!N16/MAX('Rating Data Type'!$B16:$DS16))*10</f>
        <v>0</v>
      </c>
      <c r="P16" s="17">
        <f>('Rating Data Type'!O16/MAX('Rating Data Type'!$B16:$DS16))*10</f>
        <v>0</v>
      </c>
      <c r="Q16" s="17">
        <f>('Rating Data Type'!P16/MAX('Rating Data Type'!$B16:$DS16))*10</f>
        <v>0</v>
      </c>
      <c r="R16" s="17">
        <f>('Rating Data Type'!Q16/MAX('Rating Data Type'!$B16:$DS16))*10</f>
        <v>0</v>
      </c>
      <c r="S16" s="17">
        <f>('Rating Data Type'!R16/MAX('Rating Data Type'!$B16:$DS16))*10</f>
        <v>0</v>
      </c>
      <c r="T16" s="17">
        <f>('Rating Data Type'!S16/MAX('Rating Data Type'!$B16:$DS16))*10</f>
        <v>0</v>
      </c>
      <c r="U16" s="17">
        <f>('Rating Data Type'!T16/MAX('Rating Data Type'!$B16:$DS16))*10</f>
        <v>0</v>
      </c>
      <c r="V16" s="17">
        <f>('Rating Data Type'!U16/MAX('Rating Data Type'!$B16:$DS16))*10</f>
        <v>0</v>
      </c>
      <c r="W16" s="17">
        <f>('Rating Data Type'!V16/MAX('Rating Data Type'!$B16:$DS16))*10</f>
        <v>0</v>
      </c>
      <c r="X16" s="17">
        <f>('Rating Data Type'!W16/MAX('Rating Data Type'!$B16:$DS16))*10</f>
        <v>0</v>
      </c>
      <c r="Y16" s="17">
        <f>('Rating Data Type'!X16/MAX('Rating Data Type'!$B16:$DS16))*10</f>
        <v>0</v>
      </c>
      <c r="Z16" s="17">
        <f>('Rating Data Type'!Y16/MAX('Rating Data Type'!$B16:$DS16))*10</f>
        <v>0</v>
      </c>
      <c r="AA16" s="17">
        <f>('Rating Data Type'!Z16/MAX('Rating Data Type'!$B16:$DS16))*10</f>
        <v>0</v>
      </c>
      <c r="AB16" s="17">
        <f>('Rating Data Type'!AA16/MAX('Rating Data Type'!$B16:$DS16))*10</f>
        <v>0</v>
      </c>
      <c r="AC16" s="17">
        <f>('Rating Data Type'!AB16/MAX('Rating Data Type'!$B16:$DS16))*10</f>
        <v>0</v>
      </c>
      <c r="AD16" s="17">
        <f>('Rating Data Type'!AC16/MAX('Rating Data Type'!$B16:$DS16))*10</f>
        <v>0</v>
      </c>
      <c r="AE16" s="17">
        <f>('Rating Data Type'!AD16/MAX('Rating Data Type'!$B16:$DS16))*10</f>
        <v>0</v>
      </c>
      <c r="AF16" s="17">
        <f>('Rating Data Type'!AE16/MAX('Rating Data Type'!$B16:$DS16))*10</f>
        <v>0</v>
      </c>
      <c r="AG16" s="17">
        <f>('Rating Data Type'!AF16/MAX('Rating Data Type'!$B16:$DS16))*10</f>
        <v>0</v>
      </c>
      <c r="AH16" s="17">
        <f>('Rating Data Type'!AG16/MAX('Rating Data Type'!$B16:$DS16))*10</f>
        <v>0</v>
      </c>
      <c r="AI16" s="17">
        <f>('Rating Data Type'!AH16/MAX('Rating Data Type'!$B16:$DS16))*10</f>
        <v>0</v>
      </c>
      <c r="AJ16" s="17">
        <f>('Rating Data Type'!AI16/MAX('Rating Data Type'!$B16:$DS16))*10</f>
        <v>0</v>
      </c>
      <c r="AK16" s="17">
        <f>('Rating Data Type'!AJ16/MAX('Rating Data Type'!$B16:$DS16))*10</f>
        <v>0</v>
      </c>
      <c r="AL16" s="17">
        <f>('Rating Data Type'!AK16/MAX('Rating Data Type'!$B16:$DS16))*10</f>
        <v>0</v>
      </c>
      <c r="AM16" s="17">
        <f>('Rating Data Type'!AL16/MAX('Rating Data Type'!$B16:$DS16))*10</f>
        <v>0</v>
      </c>
      <c r="AN16" s="17">
        <f>('Rating Data Type'!AM16/MAX('Rating Data Type'!$B16:$DS16))*10</f>
        <v>0</v>
      </c>
      <c r="AO16" s="17">
        <f>('Rating Data Type'!AN16/MAX('Rating Data Type'!$B16:$DS16))*10</f>
        <v>0</v>
      </c>
      <c r="AP16" s="17">
        <f>('Rating Data Type'!AO16/MAX('Rating Data Type'!$B16:$DS16))*10</f>
        <v>0</v>
      </c>
      <c r="AQ16" s="17">
        <f>('Rating Data Type'!AP16/MAX('Rating Data Type'!$B16:$DS16))*10</f>
        <v>0</v>
      </c>
      <c r="AR16" s="17">
        <f>('Rating Data Type'!AQ16/MAX('Rating Data Type'!$B16:$DS16))*10</f>
        <v>0</v>
      </c>
      <c r="AS16" s="17">
        <f>('Rating Data Type'!AR16/MAX('Rating Data Type'!$B16:$DS16))*10</f>
        <v>0</v>
      </c>
      <c r="AT16" s="17">
        <f>('Rating Data Type'!AS16/MAX('Rating Data Type'!$B16:$DS16))*10</f>
        <v>0</v>
      </c>
      <c r="AU16" s="17">
        <f>('Rating Data Type'!AT16/MAX('Rating Data Type'!$B16:$DS16))*10</f>
        <v>0</v>
      </c>
      <c r="AV16" s="17">
        <f>('Rating Data Type'!AU16/MAX('Rating Data Type'!$B16:$DS16))*10</f>
        <v>0</v>
      </c>
      <c r="AW16" s="17">
        <f>('Rating Data Type'!AV16/MAX('Rating Data Type'!$B16:$DS16))*10</f>
        <v>0</v>
      </c>
      <c r="AX16" s="17">
        <f>('Rating Data Type'!AW16/MAX('Rating Data Type'!$B16:$DS16))*10</f>
        <v>0</v>
      </c>
      <c r="AY16" s="17">
        <f>('Rating Data Type'!AX16/MAX('Rating Data Type'!$B16:$DS16))*10</f>
        <v>0</v>
      </c>
      <c r="AZ16" s="17">
        <f>('Rating Data Type'!AY16/MAX('Rating Data Type'!$B16:$DS16))*10</f>
        <v>0</v>
      </c>
      <c r="BA16" s="17">
        <f>('Rating Data Type'!AZ16/MAX('Rating Data Type'!$B16:$DS16))*10</f>
        <v>0</v>
      </c>
      <c r="BB16" s="17">
        <f>('Rating Data Type'!BA16/MAX('Rating Data Type'!$B16:$DS16))*10</f>
        <v>3.333333333333333</v>
      </c>
      <c r="BC16" s="17">
        <f>('Rating Data Type'!BB16/MAX('Rating Data Type'!$B16:$DS16))*10</f>
        <v>0</v>
      </c>
      <c r="BD16" s="17">
        <f>('Rating Data Type'!BC16/MAX('Rating Data Type'!$B16:$DS16))*10</f>
        <v>0</v>
      </c>
      <c r="BE16" s="17">
        <f>('Rating Data Type'!BD16/MAX('Rating Data Type'!$B16:$DS16))*10</f>
        <v>0</v>
      </c>
      <c r="BF16" s="17">
        <f>('Rating Data Type'!BE16/MAX('Rating Data Type'!$B16:$DS16))*10</f>
        <v>0</v>
      </c>
      <c r="BG16" s="17">
        <f>('Rating Data Type'!BF16/MAX('Rating Data Type'!$B16:$DS16))*10</f>
        <v>0</v>
      </c>
      <c r="BH16" s="17">
        <f>('Rating Data Type'!BG16/MAX('Rating Data Type'!$B16:$DS16))*10</f>
        <v>0</v>
      </c>
      <c r="BI16" s="17">
        <f>('Rating Data Type'!BH16/MAX('Rating Data Type'!$B16:$DS16))*10</f>
        <v>0</v>
      </c>
      <c r="BJ16" s="17">
        <f>('Rating Data Type'!BI16/MAX('Rating Data Type'!$B16:$DS16))*10</f>
        <v>0</v>
      </c>
      <c r="BK16" s="17">
        <f>('Rating Data Type'!BJ16/MAX('Rating Data Type'!$B16:$DS16))*10</f>
        <v>0</v>
      </c>
      <c r="BL16" s="17">
        <f>('Rating Data Type'!BK16/MAX('Rating Data Type'!$B16:$DS16))*10</f>
        <v>0</v>
      </c>
      <c r="BM16" s="17">
        <f>('Rating Data Type'!BL16/MAX('Rating Data Type'!$B16:$DS16))*10</f>
        <v>0</v>
      </c>
      <c r="BN16" s="17">
        <f>('Rating Data Type'!BM16/MAX('Rating Data Type'!$B16:$DS16))*10</f>
        <v>0</v>
      </c>
      <c r="BO16" s="17">
        <f>('Rating Data Type'!BN16/MAX('Rating Data Type'!$B16:$DS16))*10</f>
        <v>0</v>
      </c>
      <c r="BP16" s="17">
        <f>('Rating Data Type'!BO16/MAX('Rating Data Type'!$B16:$DS16))*10</f>
        <v>0</v>
      </c>
      <c r="BQ16" s="17">
        <f>('Rating Data Type'!BP16/MAX('Rating Data Type'!$B16:$DS16))*10</f>
        <v>0</v>
      </c>
      <c r="BR16" s="17">
        <f>('Rating Data Type'!BQ16/MAX('Rating Data Type'!$B16:$DS16))*10</f>
        <v>0</v>
      </c>
      <c r="BS16" s="17">
        <f>('Rating Data Type'!BR16/MAX('Rating Data Type'!$B16:$DS16))*10</f>
        <v>0</v>
      </c>
      <c r="BT16" s="17">
        <f>('Rating Data Type'!BS16/MAX('Rating Data Type'!$B16:$DS16))*10</f>
        <v>3.333333333333333</v>
      </c>
      <c r="BU16" s="17">
        <f>('Rating Data Type'!BT16/MAX('Rating Data Type'!$B16:$DS16))*10</f>
        <v>0</v>
      </c>
      <c r="BV16" s="17">
        <f>('Rating Data Type'!BU16/MAX('Rating Data Type'!$B16:$DS16))*10</f>
        <v>0</v>
      </c>
      <c r="BW16" s="17">
        <f>('Rating Data Type'!BV16/MAX('Rating Data Type'!$B16:$DS16))*10</f>
        <v>0</v>
      </c>
      <c r="BX16" s="17">
        <f>('Rating Data Type'!BW16/MAX('Rating Data Type'!$B16:$DS16))*10</f>
        <v>0</v>
      </c>
      <c r="BY16" s="17">
        <f>('Rating Data Type'!BX16/MAX('Rating Data Type'!$B16:$DS16))*10</f>
        <v>0</v>
      </c>
      <c r="BZ16" s="17">
        <f>('Rating Data Type'!BY16/MAX('Rating Data Type'!$B16:$DS16))*10</f>
        <v>0</v>
      </c>
      <c r="CA16" s="17">
        <f>('Rating Data Type'!BZ16/MAX('Rating Data Type'!$B16:$DS16))*10</f>
        <v>0</v>
      </c>
      <c r="CB16" s="17">
        <f>('Rating Data Type'!CA16/MAX('Rating Data Type'!$B16:$DS16))*10</f>
        <v>0</v>
      </c>
      <c r="CC16" s="17">
        <f>('Rating Data Type'!CB16/MAX('Rating Data Type'!$B16:$DS16))*10</f>
        <v>0</v>
      </c>
      <c r="CD16" s="17">
        <f>('Rating Data Type'!CC16/MAX('Rating Data Type'!$B16:$DS16))*10</f>
        <v>0</v>
      </c>
      <c r="CE16" s="17">
        <f>('Rating Data Type'!CD16/MAX('Rating Data Type'!$B16:$DS16))*10</f>
        <v>0</v>
      </c>
      <c r="CF16" s="17">
        <f>('Rating Data Type'!CE16/MAX('Rating Data Type'!$B16:$DS16))*10</f>
        <v>0</v>
      </c>
      <c r="CG16" s="17">
        <f>('Rating Data Type'!CF16/MAX('Rating Data Type'!$B16:$DS16))*10</f>
        <v>0</v>
      </c>
      <c r="CH16" s="17">
        <f>('Rating Data Type'!CG16/MAX('Rating Data Type'!$B16:$DS16))*10</f>
        <v>0</v>
      </c>
      <c r="CI16" s="17">
        <f>('Rating Data Type'!CH16/MAX('Rating Data Type'!$B16:$DS16))*10</f>
        <v>0</v>
      </c>
      <c r="CJ16" s="17">
        <f>('Rating Data Type'!CI16/MAX('Rating Data Type'!$B16:$DS16))*10</f>
        <v>0</v>
      </c>
      <c r="CK16" s="17">
        <f>('Rating Data Type'!CJ16/MAX('Rating Data Type'!$B16:$DS16))*10</f>
        <v>0</v>
      </c>
      <c r="CL16" s="17">
        <f>('Rating Data Type'!CK16/MAX('Rating Data Type'!$B16:$DS16))*10</f>
        <v>0</v>
      </c>
      <c r="CM16" s="17">
        <f>('Rating Data Type'!CL16/MAX('Rating Data Type'!$B16:$DS16))*10</f>
        <v>0</v>
      </c>
      <c r="CN16" s="17">
        <f>('Rating Data Type'!CM16/MAX('Rating Data Type'!$B16:$DS16))*10</f>
        <v>0</v>
      </c>
      <c r="CO16" s="17">
        <f>('Rating Data Type'!CN16/MAX('Rating Data Type'!$B16:$DS16))*10</f>
        <v>0</v>
      </c>
      <c r="CP16" s="17">
        <f>('Rating Data Type'!CO16/MAX('Rating Data Type'!$B16:$DS16))*10</f>
        <v>0</v>
      </c>
      <c r="CQ16" s="17">
        <f>('Rating Data Type'!CP16/MAX('Rating Data Type'!$B16:$DS16))*10</f>
        <v>0</v>
      </c>
      <c r="CR16" s="17">
        <f>('Rating Data Type'!CQ16/MAX('Rating Data Type'!$B16:$DS16))*10</f>
        <v>0</v>
      </c>
      <c r="CS16" s="17">
        <f>('Rating Data Type'!CR16/MAX('Rating Data Type'!$B16:$DS16))*10</f>
        <v>0</v>
      </c>
      <c r="CT16" s="17">
        <f>('Rating Data Type'!CS16/MAX('Rating Data Type'!$B16:$DS16))*10</f>
        <v>0</v>
      </c>
      <c r="CU16" s="17">
        <f>('Rating Data Type'!CT16/MAX('Rating Data Type'!$B16:$DS16))*10</f>
        <v>0</v>
      </c>
      <c r="CV16" s="17">
        <f>('Rating Data Type'!CU16/MAX('Rating Data Type'!$B16:$DS16))*10</f>
        <v>0</v>
      </c>
      <c r="CW16" s="17">
        <f>('Rating Data Type'!CV16/MAX('Rating Data Type'!$B16:$DS16))*10</f>
        <v>0</v>
      </c>
      <c r="CX16" s="17">
        <f>('Rating Data Type'!CW16/MAX('Rating Data Type'!$B16:$DS16))*10</f>
        <v>0</v>
      </c>
      <c r="CY16" s="17">
        <f>('Rating Data Type'!CX16/MAX('Rating Data Type'!$B16:$DS16))*10</f>
        <v>0</v>
      </c>
      <c r="CZ16" s="17">
        <f>('Rating Data Type'!CY16/MAX('Rating Data Type'!$B16:$DS16))*10</f>
        <v>0</v>
      </c>
      <c r="DA16" s="17">
        <f>('Rating Data Type'!CZ16/MAX('Rating Data Type'!$B16:$DS16))*10</f>
        <v>0</v>
      </c>
      <c r="DB16" s="17">
        <f>('Rating Data Type'!DA16/MAX('Rating Data Type'!$B16:$DS16))*10</f>
        <v>0</v>
      </c>
      <c r="DC16" s="17">
        <f>('Rating Data Type'!DB16/MAX('Rating Data Type'!$B16:$DS16))*10</f>
        <v>3.333333333333333</v>
      </c>
      <c r="DD16" s="17">
        <f>('Rating Data Type'!DC16/MAX('Rating Data Type'!$B16:$DS16))*10</f>
        <v>0</v>
      </c>
      <c r="DE16" s="17">
        <f>('Rating Data Type'!DD16/MAX('Rating Data Type'!$B16:$DS16))*10</f>
        <v>0</v>
      </c>
      <c r="DF16" s="17">
        <f>('Rating Data Type'!DE16/MAX('Rating Data Type'!$B16:$DS16))*10</f>
        <v>0</v>
      </c>
      <c r="DG16" s="17">
        <f>('Rating Data Type'!DF16/MAX('Rating Data Type'!$B16:$DS16))*10</f>
        <v>0</v>
      </c>
      <c r="DH16" s="17">
        <f>('Rating Data Type'!DG16/MAX('Rating Data Type'!$B16:$DS16))*10</f>
        <v>0</v>
      </c>
      <c r="DI16" s="17">
        <f>('Rating Data Type'!DH16/MAX('Rating Data Type'!$B16:$DS16))*10</f>
        <v>0</v>
      </c>
      <c r="DJ16" s="17">
        <f>('Rating Data Type'!DI16/MAX('Rating Data Type'!$B16:$DS16))*10</f>
        <v>0</v>
      </c>
      <c r="DK16" s="17">
        <f>('Rating Data Type'!DJ16/MAX('Rating Data Type'!$B16:$DS16))*10</f>
        <v>0</v>
      </c>
      <c r="DL16" s="17">
        <f>('Rating Data Type'!DK16/MAX('Rating Data Type'!$B16:$DS16))*10</f>
        <v>0</v>
      </c>
      <c r="DM16" s="17">
        <f>('Rating Data Type'!DL16/MAX('Rating Data Type'!$B16:$DS16))*10</f>
        <v>0</v>
      </c>
      <c r="DN16" s="17">
        <f>('Rating Data Type'!DM16/MAX('Rating Data Type'!$B16:$DS16))*10</f>
        <v>0</v>
      </c>
      <c r="DO16" s="17">
        <f>('Rating Data Type'!DN16/MAX('Rating Data Type'!$B16:$DS16))*10</f>
        <v>0</v>
      </c>
      <c r="DP16" s="17">
        <f>('Rating Data Type'!DO16/MAX('Rating Data Type'!$B16:$DS16))*10</f>
        <v>0</v>
      </c>
      <c r="DQ16" s="17">
        <f>('Rating Data Type'!DP16/MAX('Rating Data Type'!$B16:$DS16))*10</f>
        <v>0</v>
      </c>
      <c r="DR16" s="17">
        <f>('Rating Data Type'!DQ16/MAX('Rating Data Type'!$B16:$DS16))*10</f>
        <v>0</v>
      </c>
      <c r="DS16" s="17">
        <f>('Rating Data Type'!DR16/MAX('Rating Data Type'!$B16:$DS16))*10</f>
        <v>0</v>
      </c>
      <c r="DT16" s="17">
        <f>('Rating Data Type'!DS16/MAX('Rating Data Type'!$B16:$DS16))*10</f>
        <v>10</v>
      </c>
    </row>
    <row r="17" spans="1:124" x14ac:dyDescent="0.55000000000000004">
      <c r="A17" s="14" t="s">
        <v>48</v>
      </c>
      <c r="B17" s="19">
        <v>83.333333333333343</v>
      </c>
      <c r="C17" s="17">
        <f>('Rating Data Type'!B17/MAX('Rating Data Type'!$B17:$DS17))*10</f>
        <v>0</v>
      </c>
      <c r="D17" s="17">
        <f>('Rating Data Type'!C17/MAX('Rating Data Type'!$B17:$DS17))*10</f>
        <v>0</v>
      </c>
      <c r="E17" s="17">
        <f>('Rating Data Type'!D17/MAX('Rating Data Type'!$B17:$DS17))*10</f>
        <v>0</v>
      </c>
      <c r="F17" s="17">
        <f>('Rating Data Type'!E17/MAX('Rating Data Type'!$B17:$DS17))*10</f>
        <v>0</v>
      </c>
      <c r="G17" s="17">
        <f>('Rating Data Type'!F17/MAX('Rating Data Type'!$B17:$DS17))*10</f>
        <v>0</v>
      </c>
      <c r="H17" s="17">
        <f>('Rating Data Type'!G17/MAX('Rating Data Type'!$B17:$DS17))*10</f>
        <v>0</v>
      </c>
      <c r="I17" s="17">
        <f>('Rating Data Type'!H17/MAX('Rating Data Type'!$B17:$DS17))*10</f>
        <v>0</v>
      </c>
      <c r="J17" s="17">
        <f>('Rating Data Type'!I17/MAX('Rating Data Type'!$B17:$DS17))*10</f>
        <v>0</v>
      </c>
      <c r="K17" s="17">
        <f>('Rating Data Type'!J17/MAX('Rating Data Type'!$B17:$DS17))*10</f>
        <v>0</v>
      </c>
      <c r="L17" s="17">
        <f>('Rating Data Type'!K17/MAX('Rating Data Type'!$B17:$DS17))*10</f>
        <v>0</v>
      </c>
      <c r="M17" s="17">
        <f>('Rating Data Type'!L17/MAX('Rating Data Type'!$B17:$DS17))*10</f>
        <v>0</v>
      </c>
      <c r="N17" s="17">
        <f>('Rating Data Type'!M17/MAX('Rating Data Type'!$B17:$DS17))*10</f>
        <v>0.71428571428571419</v>
      </c>
      <c r="O17" s="17">
        <f>('Rating Data Type'!N17/MAX('Rating Data Type'!$B17:$DS17))*10</f>
        <v>0</v>
      </c>
      <c r="P17" s="17">
        <f>('Rating Data Type'!O17/MAX('Rating Data Type'!$B17:$DS17))*10</f>
        <v>0</v>
      </c>
      <c r="Q17" s="17">
        <f>('Rating Data Type'!P17/MAX('Rating Data Type'!$B17:$DS17))*10</f>
        <v>0.71428571428571419</v>
      </c>
      <c r="R17" s="17">
        <f>('Rating Data Type'!Q17/MAX('Rating Data Type'!$B17:$DS17))*10</f>
        <v>0</v>
      </c>
      <c r="S17" s="17">
        <f>('Rating Data Type'!R17/MAX('Rating Data Type'!$B17:$DS17))*10</f>
        <v>0</v>
      </c>
      <c r="T17" s="17">
        <f>('Rating Data Type'!S17/MAX('Rating Data Type'!$B17:$DS17))*10</f>
        <v>0.71428571428571419</v>
      </c>
      <c r="U17" s="17">
        <f>('Rating Data Type'!T17/MAX('Rating Data Type'!$B17:$DS17))*10</f>
        <v>0.71428571428571419</v>
      </c>
      <c r="V17" s="17">
        <f>('Rating Data Type'!U17/MAX('Rating Data Type'!$B17:$DS17))*10</f>
        <v>0</v>
      </c>
      <c r="W17" s="17">
        <f>('Rating Data Type'!V17/MAX('Rating Data Type'!$B17:$DS17))*10</f>
        <v>0</v>
      </c>
      <c r="X17" s="17">
        <f>('Rating Data Type'!W17/MAX('Rating Data Type'!$B17:$DS17))*10</f>
        <v>0</v>
      </c>
      <c r="Y17" s="17">
        <f>('Rating Data Type'!X17/MAX('Rating Data Type'!$B17:$DS17))*10</f>
        <v>0</v>
      </c>
      <c r="Z17" s="17">
        <f>('Rating Data Type'!Y17/MAX('Rating Data Type'!$B17:$DS17))*10</f>
        <v>0</v>
      </c>
      <c r="AA17" s="17">
        <f>('Rating Data Type'!Z17/MAX('Rating Data Type'!$B17:$DS17))*10</f>
        <v>0</v>
      </c>
      <c r="AB17" s="17">
        <f>('Rating Data Type'!AA17/MAX('Rating Data Type'!$B17:$DS17))*10</f>
        <v>0.71428571428571419</v>
      </c>
      <c r="AC17" s="17">
        <f>('Rating Data Type'!AB17/MAX('Rating Data Type'!$B17:$DS17))*10</f>
        <v>0</v>
      </c>
      <c r="AD17" s="17">
        <f>('Rating Data Type'!AC17/MAX('Rating Data Type'!$B17:$DS17))*10</f>
        <v>0</v>
      </c>
      <c r="AE17" s="17">
        <f>('Rating Data Type'!AD17/MAX('Rating Data Type'!$B17:$DS17))*10</f>
        <v>0</v>
      </c>
      <c r="AF17" s="17">
        <f>('Rating Data Type'!AE17/MAX('Rating Data Type'!$B17:$DS17))*10</f>
        <v>0</v>
      </c>
      <c r="AG17" s="17">
        <f>('Rating Data Type'!AF17/MAX('Rating Data Type'!$B17:$DS17))*10</f>
        <v>0</v>
      </c>
      <c r="AH17" s="17">
        <f>('Rating Data Type'!AG17/MAX('Rating Data Type'!$B17:$DS17))*10</f>
        <v>0</v>
      </c>
      <c r="AI17" s="17">
        <f>('Rating Data Type'!AH17/MAX('Rating Data Type'!$B17:$DS17))*10</f>
        <v>0</v>
      </c>
      <c r="AJ17" s="17">
        <f>('Rating Data Type'!AI17/MAX('Rating Data Type'!$B17:$DS17))*10</f>
        <v>0</v>
      </c>
      <c r="AK17" s="17">
        <f>('Rating Data Type'!AJ17/MAX('Rating Data Type'!$B17:$DS17))*10</f>
        <v>0</v>
      </c>
      <c r="AL17" s="17">
        <f>('Rating Data Type'!AK17/MAX('Rating Data Type'!$B17:$DS17))*10</f>
        <v>0</v>
      </c>
      <c r="AM17" s="17">
        <f>('Rating Data Type'!AL17/MAX('Rating Data Type'!$B17:$DS17))*10</f>
        <v>0</v>
      </c>
      <c r="AN17" s="17">
        <f>('Rating Data Type'!AM17/MAX('Rating Data Type'!$B17:$DS17))*10</f>
        <v>0</v>
      </c>
      <c r="AO17" s="17">
        <f>('Rating Data Type'!AN17/MAX('Rating Data Type'!$B17:$DS17))*10</f>
        <v>0</v>
      </c>
      <c r="AP17" s="17">
        <f>('Rating Data Type'!AO17/MAX('Rating Data Type'!$B17:$DS17))*10</f>
        <v>0</v>
      </c>
      <c r="AQ17" s="17">
        <f>('Rating Data Type'!AP17/MAX('Rating Data Type'!$B17:$DS17))*10</f>
        <v>0</v>
      </c>
      <c r="AR17" s="17">
        <f>('Rating Data Type'!AQ17/MAX('Rating Data Type'!$B17:$DS17))*10</f>
        <v>0</v>
      </c>
      <c r="AS17" s="17">
        <f>('Rating Data Type'!AR17/MAX('Rating Data Type'!$B17:$DS17))*10</f>
        <v>0</v>
      </c>
      <c r="AT17" s="17">
        <f>('Rating Data Type'!AS17/MAX('Rating Data Type'!$B17:$DS17))*10</f>
        <v>0</v>
      </c>
      <c r="AU17" s="17">
        <f>('Rating Data Type'!AT17/MAX('Rating Data Type'!$B17:$DS17))*10</f>
        <v>0</v>
      </c>
      <c r="AV17" s="17">
        <f>('Rating Data Type'!AU17/MAX('Rating Data Type'!$B17:$DS17))*10</f>
        <v>0</v>
      </c>
      <c r="AW17" s="17">
        <f>('Rating Data Type'!AV17/MAX('Rating Data Type'!$B17:$DS17))*10</f>
        <v>0</v>
      </c>
      <c r="AX17" s="17">
        <f>('Rating Data Type'!AW17/MAX('Rating Data Type'!$B17:$DS17))*10</f>
        <v>0</v>
      </c>
      <c r="AY17" s="17">
        <f>('Rating Data Type'!AX17/MAX('Rating Data Type'!$B17:$DS17))*10</f>
        <v>0.71428571428571419</v>
      </c>
      <c r="AZ17" s="17">
        <f>('Rating Data Type'!AY17/MAX('Rating Data Type'!$B17:$DS17))*10</f>
        <v>0.71428571428571419</v>
      </c>
      <c r="BA17" s="17">
        <f>('Rating Data Type'!AZ17/MAX('Rating Data Type'!$B17:$DS17))*10</f>
        <v>0.71428571428571419</v>
      </c>
      <c r="BB17" s="17">
        <f>('Rating Data Type'!BA17/MAX('Rating Data Type'!$B17:$DS17))*10</f>
        <v>0</v>
      </c>
      <c r="BC17" s="17">
        <f>('Rating Data Type'!BB17/MAX('Rating Data Type'!$B17:$DS17))*10</f>
        <v>0</v>
      </c>
      <c r="BD17" s="17">
        <f>('Rating Data Type'!BC17/MAX('Rating Data Type'!$B17:$DS17))*10</f>
        <v>0</v>
      </c>
      <c r="BE17" s="17">
        <f>('Rating Data Type'!BD17/MAX('Rating Data Type'!$B17:$DS17))*10</f>
        <v>0</v>
      </c>
      <c r="BF17" s="17">
        <f>('Rating Data Type'!BE17/MAX('Rating Data Type'!$B17:$DS17))*10</f>
        <v>0.71428571428571419</v>
      </c>
      <c r="BG17" s="17">
        <f>('Rating Data Type'!BF17/MAX('Rating Data Type'!$B17:$DS17))*10</f>
        <v>0</v>
      </c>
      <c r="BH17" s="17">
        <f>('Rating Data Type'!BG17/MAX('Rating Data Type'!$B17:$DS17))*10</f>
        <v>0</v>
      </c>
      <c r="BI17" s="17">
        <f>('Rating Data Type'!BH17/MAX('Rating Data Type'!$B17:$DS17))*10</f>
        <v>1.4285714285714284</v>
      </c>
      <c r="BJ17" s="17">
        <f>('Rating Data Type'!BI17/MAX('Rating Data Type'!$B17:$DS17))*10</f>
        <v>0</v>
      </c>
      <c r="BK17" s="17">
        <f>('Rating Data Type'!BJ17/MAX('Rating Data Type'!$B17:$DS17))*10</f>
        <v>0</v>
      </c>
      <c r="BL17" s="17">
        <f>('Rating Data Type'!BK17/MAX('Rating Data Type'!$B17:$DS17))*10</f>
        <v>0</v>
      </c>
      <c r="BM17" s="17">
        <f>('Rating Data Type'!BL17/MAX('Rating Data Type'!$B17:$DS17))*10</f>
        <v>0</v>
      </c>
      <c r="BN17" s="17">
        <f>('Rating Data Type'!BM17/MAX('Rating Data Type'!$B17:$DS17))*10</f>
        <v>0</v>
      </c>
      <c r="BO17" s="17">
        <f>('Rating Data Type'!BN17/MAX('Rating Data Type'!$B17:$DS17))*10</f>
        <v>0</v>
      </c>
      <c r="BP17" s="17">
        <f>('Rating Data Type'!BO17/MAX('Rating Data Type'!$B17:$DS17))*10</f>
        <v>0</v>
      </c>
      <c r="BQ17" s="17">
        <f>('Rating Data Type'!BP17/MAX('Rating Data Type'!$B17:$DS17))*10</f>
        <v>0</v>
      </c>
      <c r="BR17" s="17">
        <f>('Rating Data Type'!BQ17/MAX('Rating Data Type'!$B17:$DS17))*10</f>
        <v>2.1428571428571428</v>
      </c>
      <c r="BS17" s="17">
        <f>('Rating Data Type'!BR17/MAX('Rating Data Type'!$B17:$DS17))*10</f>
        <v>0</v>
      </c>
      <c r="BT17" s="17">
        <f>('Rating Data Type'!BS17/MAX('Rating Data Type'!$B17:$DS17))*10</f>
        <v>0</v>
      </c>
      <c r="BU17" s="17">
        <f>('Rating Data Type'!BT17/MAX('Rating Data Type'!$B17:$DS17))*10</f>
        <v>0</v>
      </c>
      <c r="BV17" s="17">
        <f>('Rating Data Type'!BU17/MAX('Rating Data Type'!$B17:$DS17))*10</f>
        <v>0</v>
      </c>
      <c r="BW17" s="17">
        <f>('Rating Data Type'!BV17/MAX('Rating Data Type'!$B17:$DS17))*10</f>
        <v>0</v>
      </c>
      <c r="BX17" s="17">
        <f>('Rating Data Type'!BW17/MAX('Rating Data Type'!$B17:$DS17))*10</f>
        <v>0</v>
      </c>
      <c r="BY17" s="17">
        <f>('Rating Data Type'!BX17/MAX('Rating Data Type'!$B17:$DS17))*10</f>
        <v>0</v>
      </c>
      <c r="BZ17" s="17">
        <f>('Rating Data Type'!BY17/MAX('Rating Data Type'!$B17:$DS17))*10</f>
        <v>0</v>
      </c>
      <c r="CA17" s="17">
        <f>('Rating Data Type'!BZ17/MAX('Rating Data Type'!$B17:$DS17))*10</f>
        <v>0</v>
      </c>
      <c r="CB17" s="17">
        <f>('Rating Data Type'!CA17/MAX('Rating Data Type'!$B17:$DS17))*10</f>
        <v>0</v>
      </c>
      <c r="CC17" s="17">
        <f>('Rating Data Type'!CB17/MAX('Rating Data Type'!$B17:$DS17))*10</f>
        <v>0</v>
      </c>
      <c r="CD17" s="17">
        <f>('Rating Data Type'!CC17/MAX('Rating Data Type'!$B17:$DS17))*10</f>
        <v>0</v>
      </c>
      <c r="CE17" s="17">
        <f>('Rating Data Type'!CD17/MAX('Rating Data Type'!$B17:$DS17))*10</f>
        <v>0</v>
      </c>
      <c r="CF17" s="17">
        <f>('Rating Data Type'!CE17/MAX('Rating Data Type'!$B17:$DS17))*10</f>
        <v>0</v>
      </c>
      <c r="CG17" s="17">
        <f>('Rating Data Type'!CF17/MAX('Rating Data Type'!$B17:$DS17))*10</f>
        <v>0</v>
      </c>
      <c r="CH17" s="17">
        <f>('Rating Data Type'!CG17/MAX('Rating Data Type'!$B17:$DS17))*10</f>
        <v>0</v>
      </c>
      <c r="CI17" s="17">
        <f>('Rating Data Type'!CH17/MAX('Rating Data Type'!$B17:$DS17))*10</f>
        <v>0</v>
      </c>
      <c r="CJ17" s="17">
        <f>('Rating Data Type'!CI17/MAX('Rating Data Type'!$B17:$DS17))*10</f>
        <v>0</v>
      </c>
      <c r="CK17" s="17">
        <f>('Rating Data Type'!CJ17/MAX('Rating Data Type'!$B17:$DS17))*10</f>
        <v>0</v>
      </c>
      <c r="CL17" s="17">
        <f>('Rating Data Type'!CK17/MAX('Rating Data Type'!$B17:$DS17))*10</f>
        <v>0</v>
      </c>
      <c r="CM17" s="17">
        <f>('Rating Data Type'!CL17/MAX('Rating Data Type'!$B17:$DS17))*10</f>
        <v>0</v>
      </c>
      <c r="CN17" s="17">
        <f>('Rating Data Type'!CM17/MAX('Rating Data Type'!$B17:$DS17))*10</f>
        <v>0</v>
      </c>
      <c r="CO17" s="17">
        <f>('Rating Data Type'!CN17/MAX('Rating Data Type'!$B17:$DS17))*10</f>
        <v>0</v>
      </c>
      <c r="CP17" s="17">
        <f>('Rating Data Type'!CO17/MAX('Rating Data Type'!$B17:$DS17))*10</f>
        <v>0</v>
      </c>
      <c r="CQ17" s="17">
        <f>('Rating Data Type'!CP17/MAX('Rating Data Type'!$B17:$DS17))*10</f>
        <v>0</v>
      </c>
      <c r="CR17" s="17">
        <f>('Rating Data Type'!CQ17/MAX('Rating Data Type'!$B17:$DS17))*10</f>
        <v>0</v>
      </c>
      <c r="CS17" s="17">
        <f>('Rating Data Type'!CR17/MAX('Rating Data Type'!$B17:$DS17))*10</f>
        <v>0</v>
      </c>
      <c r="CT17" s="17">
        <f>('Rating Data Type'!CS17/MAX('Rating Data Type'!$B17:$DS17))*10</f>
        <v>0</v>
      </c>
      <c r="CU17" s="17">
        <f>('Rating Data Type'!CT17/MAX('Rating Data Type'!$B17:$DS17))*10</f>
        <v>0</v>
      </c>
      <c r="CV17" s="17">
        <f>('Rating Data Type'!CU17/MAX('Rating Data Type'!$B17:$DS17))*10</f>
        <v>0</v>
      </c>
      <c r="CW17" s="17">
        <f>('Rating Data Type'!CV17/MAX('Rating Data Type'!$B17:$DS17))*10</f>
        <v>0</v>
      </c>
      <c r="CX17" s="17">
        <f>('Rating Data Type'!CW17/MAX('Rating Data Type'!$B17:$DS17))*10</f>
        <v>0</v>
      </c>
      <c r="CY17" s="17">
        <f>('Rating Data Type'!CX17/MAX('Rating Data Type'!$B17:$DS17))*10</f>
        <v>0</v>
      </c>
      <c r="CZ17" s="17">
        <f>('Rating Data Type'!CY17/MAX('Rating Data Type'!$B17:$DS17))*10</f>
        <v>0</v>
      </c>
      <c r="DA17" s="17">
        <f>('Rating Data Type'!CZ17/MAX('Rating Data Type'!$B17:$DS17))*10</f>
        <v>0</v>
      </c>
      <c r="DB17" s="17">
        <f>('Rating Data Type'!DA17/MAX('Rating Data Type'!$B17:$DS17))*10</f>
        <v>0</v>
      </c>
      <c r="DC17" s="17">
        <f>('Rating Data Type'!DB17/MAX('Rating Data Type'!$B17:$DS17))*10</f>
        <v>0</v>
      </c>
      <c r="DD17" s="17">
        <f>('Rating Data Type'!DC17/MAX('Rating Data Type'!$B17:$DS17))*10</f>
        <v>0</v>
      </c>
      <c r="DE17" s="17">
        <f>('Rating Data Type'!DD17/MAX('Rating Data Type'!$B17:$DS17))*10</f>
        <v>0</v>
      </c>
      <c r="DF17" s="17">
        <f>('Rating Data Type'!DE17/MAX('Rating Data Type'!$B17:$DS17))*10</f>
        <v>0</v>
      </c>
      <c r="DG17" s="17">
        <f>('Rating Data Type'!DF17/MAX('Rating Data Type'!$B17:$DS17))*10</f>
        <v>0</v>
      </c>
      <c r="DH17" s="17">
        <f>('Rating Data Type'!DG17/MAX('Rating Data Type'!$B17:$DS17))*10</f>
        <v>0</v>
      </c>
      <c r="DI17" s="17">
        <f>('Rating Data Type'!DH17/MAX('Rating Data Type'!$B17:$DS17))*10</f>
        <v>0</v>
      </c>
      <c r="DJ17" s="17">
        <f>('Rating Data Type'!DI17/MAX('Rating Data Type'!$B17:$DS17))*10</f>
        <v>0</v>
      </c>
      <c r="DK17" s="17">
        <f>('Rating Data Type'!DJ17/MAX('Rating Data Type'!$B17:$DS17))*10</f>
        <v>0</v>
      </c>
      <c r="DL17" s="17">
        <f>('Rating Data Type'!DK17/MAX('Rating Data Type'!$B17:$DS17))*10</f>
        <v>0</v>
      </c>
      <c r="DM17" s="17">
        <f>('Rating Data Type'!DL17/MAX('Rating Data Type'!$B17:$DS17))*10</f>
        <v>0</v>
      </c>
      <c r="DN17" s="17">
        <f>('Rating Data Type'!DM17/MAX('Rating Data Type'!$B17:$DS17))*10</f>
        <v>0</v>
      </c>
      <c r="DO17" s="17">
        <f>('Rating Data Type'!DN17/MAX('Rating Data Type'!$B17:$DS17))*10</f>
        <v>0</v>
      </c>
      <c r="DP17" s="17">
        <f>('Rating Data Type'!DO17/MAX('Rating Data Type'!$B17:$DS17))*10</f>
        <v>0</v>
      </c>
      <c r="DQ17" s="17">
        <f>('Rating Data Type'!DP17/MAX('Rating Data Type'!$B17:$DS17))*10</f>
        <v>0</v>
      </c>
      <c r="DR17" s="17">
        <f>('Rating Data Type'!DQ17/MAX('Rating Data Type'!$B17:$DS17))*10</f>
        <v>0</v>
      </c>
      <c r="DS17" s="17">
        <f>('Rating Data Type'!DR17/MAX('Rating Data Type'!$B17:$DS17))*10</f>
        <v>0</v>
      </c>
      <c r="DT17" s="17">
        <f>('Rating Data Type'!DS17/MAX('Rating Data Type'!$B17:$DS17))*10</f>
        <v>10</v>
      </c>
    </row>
    <row r="18" spans="1:124" x14ac:dyDescent="0.55000000000000004">
      <c r="A18" s="14" t="s">
        <v>1259</v>
      </c>
      <c r="B18" s="19"/>
      <c r="C18" s="17">
        <f t="shared" ref="C18:AH18" si="0">($B$4*C4)+($B$5*C5)+($B$6*C6)+($B$7*C7)+($B$8*C8)+($B$9*C9)+($B$10*C10)+($B$11*C11)+($B$12*C12)+($B$13*C13)+($B$14*C14)+($B$15*C15)+($B$16*C16)+($B$17*C17)</f>
        <v>0</v>
      </c>
      <c r="D18" s="17">
        <f t="shared" si="0"/>
        <v>0</v>
      </c>
      <c r="E18" s="17">
        <f t="shared" si="0"/>
        <v>0</v>
      </c>
      <c r="F18" s="17">
        <f t="shared" si="0"/>
        <v>0</v>
      </c>
      <c r="G18" s="17">
        <f t="shared" si="0"/>
        <v>0</v>
      </c>
      <c r="H18" s="17">
        <f t="shared" si="0"/>
        <v>55.555555555555543</v>
      </c>
      <c r="I18" s="17">
        <f t="shared" si="0"/>
        <v>0</v>
      </c>
      <c r="J18" s="17">
        <f t="shared" si="0"/>
        <v>0</v>
      </c>
      <c r="K18" s="17">
        <f t="shared" si="0"/>
        <v>0</v>
      </c>
      <c r="L18" s="17">
        <f t="shared" si="0"/>
        <v>0</v>
      </c>
      <c r="M18" s="17">
        <f t="shared" si="0"/>
        <v>0</v>
      </c>
      <c r="N18" s="17">
        <f t="shared" si="0"/>
        <v>59.523809523809526</v>
      </c>
      <c r="O18" s="17">
        <f t="shared" si="0"/>
        <v>0</v>
      </c>
      <c r="P18" s="17">
        <f t="shared" si="0"/>
        <v>0</v>
      </c>
      <c r="Q18" s="17">
        <f t="shared" si="0"/>
        <v>59.523809523809526</v>
      </c>
      <c r="R18" s="17">
        <f t="shared" si="0"/>
        <v>0</v>
      </c>
      <c r="S18" s="17">
        <f t="shared" si="0"/>
        <v>0</v>
      </c>
      <c r="T18" s="17">
        <f t="shared" si="0"/>
        <v>59.523809523809526</v>
      </c>
      <c r="U18" s="17">
        <f t="shared" si="0"/>
        <v>59.523809523809526</v>
      </c>
      <c r="V18" s="17">
        <f t="shared" si="0"/>
        <v>0</v>
      </c>
      <c r="W18" s="17">
        <f t="shared" si="0"/>
        <v>0</v>
      </c>
      <c r="X18" s="17">
        <f t="shared" si="0"/>
        <v>0</v>
      </c>
      <c r="Y18" s="17">
        <f t="shared" si="0"/>
        <v>0</v>
      </c>
      <c r="Z18" s="17">
        <f t="shared" si="0"/>
        <v>0</v>
      </c>
      <c r="AA18" s="17">
        <f t="shared" si="0"/>
        <v>0</v>
      </c>
      <c r="AB18" s="17">
        <f t="shared" si="0"/>
        <v>59.523809523809526</v>
      </c>
      <c r="AC18" s="17">
        <f t="shared" si="0"/>
        <v>0</v>
      </c>
      <c r="AD18" s="17">
        <f t="shared" si="0"/>
        <v>0</v>
      </c>
      <c r="AE18" s="17">
        <f t="shared" si="0"/>
        <v>0</v>
      </c>
      <c r="AF18" s="17">
        <f t="shared" si="0"/>
        <v>0</v>
      </c>
      <c r="AG18" s="17">
        <f t="shared" si="0"/>
        <v>0</v>
      </c>
      <c r="AH18" s="17">
        <f t="shared" si="0"/>
        <v>0</v>
      </c>
      <c r="AI18" s="17">
        <f t="shared" ref="AI18:BN18" si="1">($B$4*AI4)+($B$5*AI5)+($B$6*AI6)+($B$7*AI7)+($B$8*AI8)+($B$9*AI9)+($B$10*AI10)+($B$11*AI11)+($B$12*AI12)+($B$13*AI13)+($B$14*AI14)+($B$15*AI15)+($B$16*AI16)+($B$17*AI17)</f>
        <v>0</v>
      </c>
      <c r="AJ18" s="17">
        <f t="shared" si="1"/>
        <v>0</v>
      </c>
      <c r="AK18" s="17">
        <f t="shared" si="1"/>
        <v>0</v>
      </c>
      <c r="AL18" s="17">
        <f t="shared" si="1"/>
        <v>0</v>
      </c>
      <c r="AM18" s="17">
        <f t="shared" si="1"/>
        <v>0</v>
      </c>
      <c r="AN18" s="17">
        <f t="shared" si="1"/>
        <v>0</v>
      </c>
      <c r="AO18" s="17">
        <f t="shared" si="1"/>
        <v>0</v>
      </c>
      <c r="AP18" s="17">
        <f t="shared" si="1"/>
        <v>0</v>
      </c>
      <c r="AQ18" s="17">
        <f t="shared" si="1"/>
        <v>0</v>
      </c>
      <c r="AR18" s="17">
        <f t="shared" si="1"/>
        <v>0</v>
      </c>
      <c r="AS18" s="17">
        <f t="shared" si="1"/>
        <v>0</v>
      </c>
      <c r="AT18" s="17">
        <f t="shared" si="1"/>
        <v>0</v>
      </c>
      <c r="AU18" s="17">
        <f t="shared" si="1"/>
        <v>0</v>
      </c>
      <c r="AV18" s="17">
        <f t="shared" si="1"/>
        <v>0</v>
      </c>
      <c r="AW18" s="17">
        <f t="shared" si="1"/>
        <v>0</v>
      </c>
      <c r="AX18" s="17">
        <f t="shared" si="1"/>
        <v>0</v>
      </c>
      <c r="AY18" s="17">
        <f t="shared" si="1"/>
        <v>59.523809523809526</v>
      </c>
      <c r="AZ18" s="17">
        <f t="shared" si="1"/>
        <v>59.523809523809526</v>
      </c>
      <c r="BA18" s="17">
        <f t="shared" si="1"/>
        <v>59.523809523809526</v>
      </c>
      <c r="BB18" s="17">
        <f t="shared" si="1"/>
        <v>0</v>
      </c>
      <c r="BC18" s="17">
        <f t="shared" si="1"/>
        <v>0</v>
      </c>
      <c r="BD18" s="17">
        <f t="shared" si="1"/>
        <v>0</v>
      </c>
      <c r="BE18" s="17">
        <f t="shared" si="1"/>
        <v>0</v>
      </c>
      <c r="BF18" s="17">
        <f t="shared" si="1"/>
        <v>59.523809523809526</v>
      </c>
      <c r="BG18" s="17">
        <f t="shared" si="1"/>
        <v>0</v>
      </c>
      <c r="BH18" s="17">
        <f t="shared" si="1"/>
        <v>0</v>
      </c>
      <c r="BI18" s="17">
        <f t="shared" si="1"/>
        <v>119.04761904761905</v>
      </c>
      <c r="BJ18" s="17">
        <f t="shared" si="1"/>
        <v>0</v>
      </c>
      <c r="BK18" s="17">
        <f t="shared" si="1"/>
        <v>0</v>
      </c>
      <c r="BL18" s="17">
        <f t="shared" si="1"/>
        <v>0</v>
      </c>
      <c r="BM18" s="17">
        <f t="shared" si="1"/>
        <v>0</v>
      </c>
      <c r="BN18" s="17">
        <f t="shared" si="1"/>
        <v>0</v>
      </c>
      <c r="BO18" s="17">
        <f t="shared" ref="BO18:CT18" si="2">($B$4*BO4)+($B$5*BO5)+($B$6*BO6)+($B$7*BO7)+($B$8*BO8)+($B$9*BO9)+($B$10*BO10)+($B$11*BO11)+($B$12*BO12)+($B$13*BO13)+($B$14*BO14)+($B$15*BO15)+($B$16*BO16)+($B$17*BO17)</f>
        <v>0</v>
      </c>
      <c r="BP18" s="17">
        <f t="shared" si="2"/>
        <v>0</v>
      </c>
      <c r="BQ18" s="17">
        <f t="shared" si="2"/>
        <v>0</v>
      </c>
      <c r="BR18" s="17">
        <f t="shared" si="2"/>
        <v>234.12698412698413</v>
      </c>
      <c r="BS18" s="17">
        <f t="shared" si="2"/>
        <v>0</v>
      </c>
      <c r="BT18" s="17">
        <f t="shared" si="2"/>
        <v>0</v>
      </c>
      <c r="BU18" s="17">
        <f t="shared" si="2"/>
        <v>0</v>
      </c>
      <c r="BV18" s="17">
        <f t="shared" si="2"/>
        <v>0</v>
      </c>
      <c r="BW18" s="17">
        <f t="shared" si="2"/>
        <v>55.555555555555543</v>
      </c>
      <c r="BX18" s="17">
        <f t="shared" si="2"/>
        <v>0</v>
      </c>
      <c r="BY18" s="17">
        <f t="shared" si="2"/>
        <v>0</v>
      </c>
      <c r="BZ18" s="17">
        <f t="shared" si="2"/>
        <v>0</v>
      </c>
      <c r="CA18" s="17">
        <f t="shared" si="2"/>
        <v>0</v>
      </c>
      <c r="CB18" s="17">
        <f t="shared" si="2"/>
        <v>0</v>
      </c>
      <c r="CC18" s="17">
        <f t="shared" si="2"/>
        <v>0</v>
      </c>
      <c r="CD18" s="17">
        <f t="shared" si="2"/>
        <v>0</v>
      </c>
      <c r="CE18" s="17">
        <f t="shared" si="2"/>
        <v>0</v>
      </c>
      <c r="CF18" s="17">
        <f t="shared" si="2"/>
        <v>0</v>
      </c>
      <c r="CG18" s="17">
        <f t="shared" si="2"/>
        <v>0</v>
      </c>
      <c r="CH18" s="17">
        <f t="shared" si="2"/>
        <v>0</v>
      </c>
      <c r="CI18" s="17">
        <f t="shared" si="2"/>
        <v>0</v>
      </c>
      <c r="CJ18" s="17">
        <f t="shared" si="2"/>
        <v>0</v>
      </c>
      <c r="CK18" s="17">
        <f t="shared" si="2"/>
        <v>0</v>
      </c>
      <c r="CL18" s="17">
        <f t="shared" si="2"/>
        <v>0</v>
      </c>
      <c r="CM18" s="17">
        <f t="shared" si="2"/>
        <v>0</v>
      </c>
      <c r="CN18" s="17">
        <f t="shared" si="2"/>
        <v>0</v>
      </c>
      <c r="CO18" s="17">
        <f t="shared" si="2"/>
        <v>0</v>
      </c>
      <c r="CP18" s="17">
        <f t="shared" si="2"/>
        <v>0</v>
      </c>
      <c r="CQ18" s="17">
        <f t="shared" si="2"/>
        <v>0</v>
      </c>
      <c r="CR18" s="17">
        <f t="shared" si="2"/>
        <v>0</v>
      </c>
      <c r="CS18" s="17">
        <f t="shared" si="2"/>
        <v>0</v>
      </c>
      <c r="CT18" s="17">
        <f t="shared" si="2"/>
        <v>0</v>
      </c>
      <c r="CU18" s="17">
        <f t="shared" ref="CU18:DT18" si="3">($B$4*CU4)+($B$5*CU5)+($B$6*CU6)+($B$7*CU7)+($B$8*CU8)+($B$9*CU9)+($B$10*CU10)+($B$11*CU11)+($B$12*CU12)+($B$13*CU13)+($B$14*CU14)+($B$15*CU15)+($B$16*CU16)+($B$17*CU17)</f>
        <v>0</v>
      </c>
      <c r="CV18" s="17">
        <f t="shared" si="3"/>
        <v>0</v>
      </c>
      <c r="CW18" s="17">
        <f t="shared" si="3"/>
        <v>0</v>
      </c>
      <c r="CX18" s="17">
        <f t="shared" si="3"/>
        <v>0</v>
      </c>
      <c r="CY18" s="17">
        <f t="shared" si="3"/>
        <v>0</v>
      </c>
      <c r="CZ18" s="17">
        <f t="shared" si="3"/>
        <v>0</v>
      </c>
      <c r="DA18" s="17">
        <f t="shared" si="3"/>
        <v>0</v>
      </c>
      <c r="DB18" s="17">
        <f t="shared" si="3"/>
        <v>0</v>
      </c>
      <c r="DC18" s="17">
        <f t="shared" si="3"/>
        <v>0</v>
      </c>
      <c r="DD18" s="17">
        <f t="shared" si="3"/>
        <v>0</v>
      </c>
      <c r="DE18" s="17">
        <f t="shared" si="3"/>
        <v>0</v>
      </c>
      <c r="DF18" s="17">
        <f t="shared" si="3"/>
        <v>0</v>
      </c>
      <c r="DG18" s="17">
        <f t="shared" si="3"/>
        <v>0</v>
      </c>
      <c r="DH18" s="17">
        <f t="shared" si="3"/>
        <v>0</v>
      </c>
      <c r="DI18" s="17">
        <f t="shared" si="3"/>
        <v>0</v>
      </c>
      <c r="DJ18" s="17">
        <f t="shared" si="3"/>
        <v>0</v>
      </c>
      <c r="DK18" s="17">
        <f t="shared" si="3"/>
        <v>0</v>
      </c>
      <c r="DL18" s="17">
        <f t="shared" si="3"/>
        <v>0</v>
      </c>
      <c r="DM18" s="17">
        <f t="shared" si="3"/>
        <v>0</v>
      </c>
      <c r="DN18" s="17">
        <f t="shared" si="3"/>
        <v>0</v>
      </c>
      <c r="DO18" s="17">
        <f t="shared" si="3"/>
        <v>0</v>
      </c>
      <c r="DP18" s="17">
        <f t="shared" si="3"/>
        <v>0</v>
      </c>
      <c r="DQ18" s="17">
        <f t="shared" si="3"/>
        <v>0</v>
      </c>
      <c r="DR18" s="17">
        <f t="shared" si="3"/>
        <v>0</v>
      </c>
      <c r="DS18" s="17">
        <f t="shared" si="3"/>
        <v>0</v>
      </c>
      <c r="DT18" s="17">
        <f t="shared" si="3"/>
        <v>1000.0000000000001</v>
      </c>
    </row>
  </sheetData>
  <sheetProtection algorithmName="SHA-512" hashValue="YbabbfTYM8QmoA+oTfrb1y8Sf8DaIypxVsgrRBuTQ/CoZo5l0pJCzzr/vSX31H1feHyReV8uLZbSQsCI9rEqsw==" saltValue="O5HVIe2+sVeorpY9g1DfIg==" spinCount="100000" sheet="1" objects="1" scenarios="1"/>
  <conditionalFormatting sqref="C4:DT17">
    <cfRule type="cellIs" dxfId="4" priority="1" operator="equal">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BF726-7367-457F-B88E-10469C9F261A}">
  <sheetPr codeName="Sheet15"/>
  <dimension ref="A2:AI32"/>
  <sheetViews>
    <sheetView zoomScale="70" zoomScaleNormal="70" workbookViewId="0">
      <selection activeCell="AC13" sqref="AC13"/>
    </sheetView>
  </sheetViews>
  <sheetFormatPr defaultColWidth="8.83984375" defaultRowHeight="14.4" x14ac:dyDescent="0.55000000000000004"/>
  <cols>
    <col min="1" max="1" width="30.41796875" style="16" bestFit="1" customWidth="1"/>
    <col min="2" max="16" width="2.578125" style="16" customWidth="1"/>
    <col min="17" max="17" width="8.83984375" style="16"/>
    <col min="18" max="18" width="26" style="16" customWidth="1"/>
    <col min="19" max="35" width="3" style="16" customWidth="1"/>
    <col min="36" max="16384" width="8.83984375" style="16"/>
  </cols>
  <sheetData>
    <row r="2" spans="1:35" x14ac:dyDescent="0.55000000000000004">
      <c r="R2" s="21" t="s">
        <v>1260</v>
      </c>
      <c r="S2" s="21" t="s">
        <v>202</v>
      </c>
      <c r="T2" s="21"/>
      <c r="U2" s="21"/>
      <c r="V2" s="21"/>
      <c r="W2" s="21"/>
      <c r="X2" s="21"/>
      <c r="Y2" s="21"/>
      <c r="Z2" s="21"/>
      <c r="AA2" s="21"/>
      <c r="AB2" s="21"/>
      <c r="AC2" s="21"/>
      <c r="AD2" s="21"/>
      <c r="AE2" s="21"/>
      <c r="AF2" s="21"/>
      <c r="AG2" s="21"/>
      <c r="AH2" s="21"/>
      <c r="AI2" s="21"/>
    </row>
    <row r="3" spans="1:35" s="22" customFormat="1" ht="161.1" x14ac:dyDescent="0.55000000000000004">
      <c r="A3" s="20" t="s">
        <v>6</v>
      </c>
      <c r="B3" s="23" t="s">
        <v>35</v>
      </c>
      <c r="C3" s="23" t="s">
        <v>36</v>
      </c>
      <c r="D3" s="23" t="s">
        <v>37</v>
      </c>
      <c r="E3" s="23" t="s">
        <v>38</v>
      </c>
      <c r="F3" s="23" t="s">
        <v>39</v>
      </c>
      <c r="G3" s="23" t="s">
        <v>40</v>
      </c>
      <c r="H3" s="23" t="s">
        <v>41</v>
      </c>
      <c r="I3" s="23" t="s">
        <v>42</v>
      </c>
      <c r="J3" s="23" t="s">
        <v>43</v>
      </c>
      <c r="K3" s="23" t="s">
        <v>44</v>
      </c>
      <c r="L3" s="23" t="s">
        <v>45</v>
      </c>
      <c r="M3" s="23" t="s">
        <v>46</v>
      </c>
      <c r="N3" s="23" t="s">
        <v>47</v>
      </c>
      <c r="O3" s="23" t="s">
        <v>48</v>
      </c>
      <c r="P3" s="23" t="s">
        <v>1249</v>
      </c>
      <c r="R3" s="20" t="s">
        <v>6</v>
      </c>
      <c r="S3" s="23" t="s">
        <v>50</v>
      </c>
      <c r="T3" s="23" t="s">
        <v>51</v>
      </c>
      <c r="U3" s="23" t="s">
        <v>52</v>
      </c>
      <c r="V3" s="23" t="s">
        <v>53</v>
      </c>
      <c r="W3" s="23" t="s">
        <v>54</v>
      </c>
      <c r="X3" s="23" t="s">
        <v>55</v>
      </c>
      <c r="Y3" s="23" t="s">
        <v>56</v>
      </c>
      <c r="Z3" s="23" t="s">
        <v>57</v>
      </c>
      <c r="AA3" s="23" t="s">
        <v>58</v>
      </c>
      <c r="AB3" s="23" t="s">
        <v>59</v>
      </c>
      <c r="AC3" s="23" t="s">
        <v>60</v>
      </c>
      <c r="AD3" s="23" t="s">
        <v>61</v>
      </c>
      <c r="AE3" s="23" t="s">
        <v>62</v>
      </c>
      <c r="AF3" s="23" t="s">
        <v>63</v>
      </c>
      <c r="AG3" s="23" t="s">
        <v>64</v>
      </c>
      <c r="AH3" s="23" t="s">
        <v>65</v>
      </c>
      <c r="AI3" s="23" t="s">
        <v>1249</v>
      </c>
    </row>
    <row r="4" spans="1:35" x14ac:dyDescent="0.55000000000000004">
      <c r="A4" s="16" t="s">
        <v>7</v>
      </c>
      <c r="H4" s="16">
        <v>2</v>
      </c>
      <c r="P4" s="16">
        <v>2</v>
      </c>
      <c r="R4" s="16" t="s">
        <v>7</v>
      </c>
      <c r="U4" s="16">
        <v>2</v>
      </c>
      <c r="AI4" s="16">
        <v>2</v>
      </c>
    </row>
    <row r="5" spans="1:35" x14ac:dyDescent="0.55000000000000004">
      <c r="A5" s="16" t="s">
        <v>8</v>
      </c>
      <c r="F5" s="16">
        <v>4</v>
      </c>
      <c r="H5" s="16">
        <v>2</v>
      </c>
      <c r="K5" s="16">
        <v>5</v>
      </c>
      <c r="P5" s="16">
        <v>11</v>
      </c>
      <c r="R5" s="16" t="s">
        <v>8</v>
      </c>
      <c r="S5" s="16">
        <v>2</v>
      </c>
      <c r="T5" s="16">
        <v>1</v>
      </c>
      <c r="U5" s="16">
        <v>2</v>
      </c>
      <c r="X5" s="16">
        <v>2</v>
      </c>
      <c r="AA5" s="16">
        <v>1</v>
      </c>
      <c r="AC5" s="16">
        <v>1</v>
      </c>
      <c r="AE5" s="16">
        <v>1</v>
      </c>
      <c r="AF5" s="16">
        <v>1</v>
      </c>
      <c r="AI5" s="16">
        <v>11</v>
      </c>
    </row>
    <row r="6" spans="1:35" x14ac:dyDescent="0.55000000000000004">
      <c r="A6" s="16" t="s">
        <v>9</v>
      </c>
      <c r="D6" s="16">
        <v>2</v>
      </c>
      <c r="K6" s="16">
        <v>3</v>
      </c>
      <c r="P6" s="16">
        <v>5</v>
      </c>
      <c r="R6" s="16" t="s">
        <v>9</v>
      </c>
      <c r="S6" s="16">
        <v>4</v>
      </c>
      <c r="AC6" s="16">
        <v>1</v>
      </c>
      <c r="AI6" s="16">
        <v>5</v>
      </c>
    </row>
    <row r="7" spans="1:35" x14ac:dyDescent="0.55000000000000004">
      <c r="A7" s="16" t="s">
        <v>10</v>
      </c>
      <c r="B7" s="16">
        <v>1</v>
      </c>
      <c r="H7" s="16">
        <v>17</v>
      </c>
      <c r="P7" s="16">
        <v>18</v>
      </c>
      <c r="R7" s="16" t="s">
        <v>10</v>
      </c>
      <c r="U7" s="16">
        <v>4</v>
      </c>
      <c r="Y7" s="16">
        <v>1</v>
      </c>
      <c r="AA7" s="16">
        <v>3</v>
      </c>
      <c r="AG7" s="16">
        <v>10</v>
      </c>
      <c r="AI7" s="16">
        <v>18</v>
      </c>
    </row>
    <row r="8" spans="1:35" x14ac:dyDescent="0.55000000000000004">
      <c r="A8" s="16" t="s">
        <v>11</v>
      </c>
      <c r="B8" s="16">
        <v>1</v>
      </c>
      <c r="D8" s="16">
        <v>1</v>
      </c>
      <c r="H8" s="16">
        <v>5</v>
      </c>
      <c r="P8" s="16">
        <v>7</v>
      </c>
      <c r="R8" s="16" t="s">
        <v>11</v>
      </c>
      <c r="S8" s="16">
        <v>1</v>
      </c>
      <c r="U8" s="16">
        <v>2</v>
      </c>
      <c r="AA8" s="16">
        <v>2</v>
      </c>
      <c r="AC8" s="16">
        <v>1</v>
      </c>
      <c r="AG8" s="16">
        <v>1</v>
      </c>
      <c r="AI8" s="16">
        <v>7</v>
      </c>
    </row>
    <row r="9" spans="1:35" x14ac:dyDescent="0.55000000000000004">
      <c r="A9" s="16" t="s">
        <v>84</v>
      </c>
      <c r="F9" s="16">
        <v>4</v>
      </c>
      <c r="G9" s="16">
        <v>3</v>
      </c>
      <c r="H9" s="16">
        <v>2</v>
      </c>
      <c r="K9" s="16">
        <v>6</v>
      </c>
      <c r="P9" s="16">
        <v>15</v>
      </c>
      <c r="R9" s="16" t="s">
        <v>84</v>
      </c>
      <c r="S9" s="16">
        <v>6</v>
      </c>
      <c r="U9" s="16">
        <v>4</v>
      </c>
      <c r="V9" s="16">
        <v>1</v>
      </c>
      <c r="W9" s="16">
        <v>1</v>
      </c>
      <c r="Z9" s="16">
        <v>1</v>
      </c>
      <c r="AC9" s="16">
        <v>1</v>
      </c>
      <c r="AG9" s="16">
        <v>1</v>
      </c>
      <c r="AI9" s="16">
        <v>15</v>
      </c>
    </row>
    <row r="10" spans="1:35" x14ac:dyDescent="0.55000000000000004">
      <c r="A10" s="16" t="s">
        <v>13</v>
      </c>
      <c r="H10" s="16">
        <v>10</v>
      </c>
      <c r="K10" s="16">
        <v>2</v>
      </c>
      <c r="P10" s="16">
        <v>12</v>
      </c>
      <c r="R10" s="16" t="s">
        <v>13</v>
      </c>
      <c r="U10" s="16">
        <v>3</v>
      </c>
      <c r="V10" s="16">
        <v>1</v>
      </c>
      <c r="AA10" s="16">
        <v>1</v>
      </c>
      <c r="AE10" s="16">
        <v>1</v>
      </c>
      <c r="AG10" s="16">
        <v>6</v>
      </c>
      <c r="AI10" s="16">
        <v>12</v>
      </c>
    </row>
    <row r="11" spans="1:35" x14ac:dyDescent="0.55000000000000004">
      <c r="A11" s="16" t="s">
        <v>14</v>
      </c>
      <c r="D11" s="16">
        <v>1</v>
      </c>
      <c r="F11" s="16">
        <v>1</v>
      </c>
      <c r="K11" s="16">
        <v>1</v>
      </c>
      <c r="P11" s="16">
        <v>3</v>
      </c>
      <c r="R11" s="16" t="s">
        <v>14</v>
      </c>
      <c r="S11" s="16">
        <v>1</v>
      </c>
      <c r="AC11" s="16">
        <v>2</v>
      </c>
      <c r="AI11" s="16">
        <v>3</v>
      </c>
    </row>
    <row r="12" spans="1:35" x14ac:dyDescent="0.55000000000000004">
      <c r="A12" s="16" t="s">
        <v>15</v>
      </c>
      <c r="D12" s="16">
        <v>2</v>
      </c>
      <c r="H12" s="16">
        <v>1</v>
      </c>
      <c r="K12" s="16">
        <v>25</v>
      </c>
      <c r="P12" s="16">
        <v>28</v>
      </c>
      <c r="R12" s="16" t="s">
        <v>15</v>
      </c>
      <c r="S12" s="16">
        <v>2</v>
      </c>
      <c r="AF12" s="16">
        <v>1</v>
      </c>
      <c r="AG12" s="16">
        <v>25</v>
      </c>
      <c r="AI12" s="16">
        <v>28</v>
      </c>
    </row>
    <row r="13" spans="1:35" x14ac:dyDescent="0.55000000000000004">
      <c r="A13" s="16" t="s">
        <v>16</v>
      </c>
      <c r="C13" s="16">
        <v>1</v>
      </c>
      <c r="F13" s="16">
        <v>4</v>
      </c>
      <c r="G13" s="16">
        <v>3</v>
      </c>
      <c r="H13" s="16">
        <v>10</v>
      </c>
      <c r="J13" s="16">
        <v>1</v>
      </c>
      <c r="K13" s="16">
        <v>6</v>
      </c>
      <c r="L13" s="16">
        <v>1</v>
      </c>
      <c r="N13" s="16">
        <v>2</v>
      </c>
      <c r="P13" s="16">
        <v>28</v>
      </c>
      <c r="R13" s="16" t="s">
        <v>16</v>
      </c>
      <c r="S13" s="16">
        <v>8</v>
      </c>
      <c r="U13" s="16">
        <v>11</v>
      </c>
      <c r="V13" s="16">
        <v>1</v>
      </c>
      <c r="W13" s="16">
        <v>2</v>
      </c>
      <c r="X13" s="16">
        <v>1</v>
      </c>
      <c r="AA13" s="16">
        <v>3</v>
      </c>
      <c r="AC13" s="16">
        <v>1</v>
      </c>
      <c r="AE13" s="16">
        <v>1</v>
      </c>
      <c r="AI13" s="16">
        <v>28</v>
      </c>
    </row>
    <row r="14" spans="1:35" x14ac:dyDescent="0.55000000000000004">
      <c r="A14" s="16" t="s">
        <v>17</v>
      </c>
      <c r="F14" s="16">
        <v>2</v>
      </c>
      <c r="I14" s="16">
        <v>1</v>
      </c>
      <c r="K14" s="16">
        <v>9</v>
      </c>
      <c r="P14" s="16">
        <v>12</v>
      </c>
      <c r="R14" s="16" t="s">
        <v>17</v>
      </c>
      <c r="U14" s="16">
        <v>1</v>
      </c>
      <c r="Y14" s="16">
        <v>1</v>
      </c>
      <c r="AA14" s="16">
        <v>2</v>
      </c>
      <c r="AE14" s="16">
        <v>2</v>
      </c>
      <c r="AG14" s="16">
        <v>6</v>
      </c>
      <c r="AI14" s="16">
        <v>12</v>
      </c>
    </row>
    <row r="15" spans="1:35" x14ac:dyDescent="0.55000000000000004">
      <c r="A15" s="16" t="s">
        <v>18</v>
      </c>
      <c r="J15" s="16">
        <v>2</v>
      </c>
      <c r="O15" s="16">
        <v>1</v>
      </c>
      <c r="P15" s="16">
        <v>3</v>
      </c>
      <c r="R15" s="16" t="s">
        <v>18</v>
      </c>
      <c r="T15" s="16">
        <v>1</v>
      </c>
      <c r="AA15" s="16">
        <v>1</v>
      </c>
      <c r="AF15" s="16">
        <v>1</v>
      </c>
      <c r="AI15" s="16">
        <v>3</v>
      </c>
    </row>
    <row r="16" spans="1:35" x14ac:dyDescent="0.55000000000000004">
      <c r="A16" s="16" t="s">
        <v>19</v>
      </c>
      <c r="E16" s="16">
        <v>1</v>
      </c>
      <c r="O16" s="16">
        <v>5</v>
      </c>
      <c r="P16" s="16">
        <v>6</v>
      </c>
      <c r="R16" s="16" t="s">
        <v>19</v>
      </c>
      <c r="S16" s="16">
        <v>1</v>
      </c>
      <c r="AA16" s="16">
        <v>1</v>
      </c>
      <c r="AC16" s="16">
        <v>3</v>
      </c>
      <c r="AD16" s="16">
        <v>1</v>
      </c>
      <c r="AI16" s="16">
        <v>6</v>
      </c>
    </row>
    <row r="17" spans="1:35" x14ac:dyDescent="0.55000000000000004">
      <c r="A17" s="16" t="s">
        <v>20</v>
      </c>
      <c r="E17" s="16">
        <v>1</v>
      </c>
      <c r="F17" s="16">
        <v>1</v>
      </c>
      <c r="K17" s="16">
        <v>1</v>
      </c>
      <c r="P17" s="16">
        <v>3</v>
      </c>
      <c r="R17" s="16" t="s">
        <v>20</v>
      </c>
      <c r="X17" s="16">
        <v>1</v>
      </c>
      <c r="AG17" s="16">
        <v>1</v>
      </c>
      <c r="AH17" s="16">
        <v>1</v>
      </c>
      <c r="AI17" s="16">
        <v>3</v>
      </c>
    </row>
    <row r="18" spans="1:35" x14ac:dyDescent="0.55000000000000004">
      <c r="A18" s="16" t="s">
        <v>21</v>
      </c>
      <c r="D18" s="16">
        <v>1</v>
      </c>
      <c r="O18" s="16">
        <v>2</v>
      </c>
      <c r="P18" s="16">
        <v>3</v>
      </c>
      <c r="R18" s="16" t="s">
        <v>21</v>
      </c>
      <c r="AC18" s="16">
        <v>1</v>
      </c>
      <c r="AD18" s="16">
        <v>2</v>
      </c>
      <c r="AI18" s="16">
        <v>3</v>
      </c>
    </row>
    <row r="19" spans="1:35" x14ac:dyDescent="0.55000000000000004">
      <c r="A19" s="16" t="s">
        <v>22</v>
      </c>
      <c r="O19" s="16">
        <v>2</v>
      </c>
      <c r="P19" s="16">
        <v>2</v>
      </c>
      <c r="R19" s="16" t="s">
        <v>22</v>
      </c>
      <c r="U19" s="16">
        <v>2</v>
      </c>
      <c r="AI19" s="16">
        <v>2</v>
      </c>
    </row>
    <row r="20" spans="1:35" x14ac:dyDescent="0.55000000000000004">
      <c r="A20" s="16" t="s">
        <v>23</v>
      </c>
      <c r="J20" s="16">
        <v>1</v>
      </c>
      <c r="K20" s="16">
        <v>11</v>
      </c>
      <c r="P20" s="16">
        <v>12</v>
      </c>
      <c r="R20" s="16" t="s">
        <v>23</v>
      </c>
      <c r="U20" s="16">
        <v>1</v>
      </c>
      <c r="AA20" s="16">
        <v>1</v>
      </c>
      <c r="AC20" s="16">
        <v>1</v>
      </c>
      <c r="AG20" s="16">
        <v>9</v>
      </c>
      <c r="AI20" s="16">
        <v>12</v>
      </c>
    </row>
    <row r="21" spans="1:35" x14ac:dyDescent="0.55000000000000004">
      <c r="A21" s="16" t="s">
        <v>24</v>
      </c>
      <c r="K21" s="16">
        <v>4</v>
      </c>
      <c r="P21" s="16">
        <v>4</v>
      </c>
      <c r="R21" s="16" t="s">
        <v>24</v>
      </c>
      <c r="S21" s="16">
        <v>2</v>
      </c>
      <c r="AG21" s="16">
        <v>2</v>
      </c>
      <c r="AI21" s="16">
        <v>4</v>
      </c>
    </row>
    <row r="22" spans="1:35" x14ac:dyDescent="0.55000000000000004">
      <c r="A22" s="16" t="s">
        <v>25</v>
      </c>
      <c r="K22" s="16">
        <v>12</v>
      </c>
      <c r="O22" s="16">
        <v>1</v>
      </c>
      <c r="P22" s="16">
        <v>13</v>
      </c>
      <c r="R22" s="16" t="s">
        <v>25</v>
      </c>
      <c r="S22" s="16">
        <v>1</v>
      </c>
      <c r="U22" s="16">
        <v>1</v>
      </c>
      <c r="AG22" s="16">
        <v>11</v>
      </c>
      <c r="AI22" s="16">
        <v>13</v>
      </c>
    </row>
    <row r="23" spans="1:35" x14ac:dyDescent="0.55000000000000004">
      <c r="A23" s="16" t="s">
        <v>26</v>
      </c>
      <c r="K23" s="16">
        <v>16</v>
      </c>
      <c r="P23" s="16">
        <v>16</v>
      </c>
      <c r="R23" s="16" t="s">
        <v>26</v>
      </c>
      <c r="Y23" s="16">
        <v>1</v>
      </c>
      <c r="AC23" s="16">
        <v>1</v>
      </c>
      <c r="AG23" s="16">
        <v>14</v>
      </c>
      <c r="AI23" s="16">
        <v>16</v>
      </c>
    </row>
    <row r="24" spans="1:35" x14ac:dyDescent="0.55000000000000004">
      <c r="A24" s="16" t="s">
        <v>27</v>
      </c>
      <c r="F24" s="16">
        <v>2</v>
      </c>
      <c r="H24" s="16">
        <v>1</v>
      </c>
      <c r="P24" s="16">
        <v>3</v>
      </c>
      <c r="R24" s="16" t="s">
        <v>27</v>
      </c>
      <c r="T24" s="16">
        <v>1</v>
      </c>
      <c r="U24" s="16">
        <v>1</v>
      </c>
      <c r="V24" s="16">
        <v>1</v>
      </c>
      <c r="AI24" s="16">
        <v>3</v>
      </c>
    </row>
    <row r="25" spans="1:35" x14ac:dyDescent="0.55000000000000004">
      <c r="A25" s="16" t="s">
        <v>28</v>
      </c>
      <c r="E25" s="16">
        <v>1</v>
      </c>
      <c r="F25" s="16">
        <v>9</v>
      </c>
      <c r="G25" s="16">
        <v>5</v>
      </c>
      <c r="H25" s="16">
        <v>11</v>
      </c>
      <c r="J25" s="16">
        <v>1</v>
      </c>
      <c r="N25" s="16">
        <v>1</v>
      </c>
      <c r="P25" s="16">
        <v>28</v>
      </c>
      <c r="R25" s="16" t="s">
        <v>28</v>
      </c>
      <c r="S25" s="16">
        <v>6</v>
      </c>
      <c r="T25" s="16">
        <v>1</v>
      </c>
      <c r="U25" s="16">
        <v>14</v>
      </c>
      <c r="V25" s="16">
        <v>1</v>
      </c>
      <c r="W25" s="16">
        <v>2</v>
      </c>
      <c r="X25" s="16">
        <v>1</v>
      </c>
      <c r="AA25" s="16">
        <v>1</v>
      </c>
      <c r="AF25" s="16">
        <v>1</v>
      </c>
      <c r="AG25" s="16">
        <v>1</v>
      </c>
      <c r="AI25" s="16">
        <v>28</v>
      </c>
    </row>
    <row r="26" spans="1:35" x14ac:dyDescent="0.55000000000000004">
      <c r="A26" s="16" t="s">
        <v>29</v>
      </c>
      <c r="J26" s="16">
        <v>1</v>
      </c>
      <c r="P26" s="16">
        <v>1</v>
      </c>
      <c r="R26" s="16" t="s">
        <v>29</v>
      </c>
      <c r="S26" s="16">
        <v>1</v>
      </c>
      <c r="AI26" s="16">
        <v>1</v>
      </c>
    </row>
    <row r="27" spans="1:35" x14ac:dyDescent="0.55000000000000004">
      <c r="A27" s="16" t="s">
        <v>30</v>
      </c>
      <c r="K27" s="16">
        <v>4</v>
      </c>
      <c r="P27" s="16">
        <v>4</v>
      </c>
      <c r="R27" s="16" t="s">
        <v>30</v>
      </c>
      <c r="U27" s="16">
        <v>1</v>
      </c>
      <c r="AG27" s="16">
        <v>3</v>
      </c>
      <c r="AI27" s="16">
        <v>4</v>
      </c>
    </row>
    <row r="28" spans="1:35" x14ac:dyDescent="0.55000000000000004">
      <c r="A28" s="16" t="s">
        <v>31</v>
      </c>
      <c r="F28" s="16">
        <v>1</v>
      </c>
      <c r="H28" s="16">
        <v>3</v>
      </c>
      <c r="K28" s="16">
        <v>1</v>
      </c>
      <c r="M28" s="16">
        <v>1</v>
      </c>
      <c r="P28" s="16">
        <v>6</v>
      </c>
      <c r="R28" s="16" t="s">
        <v>31</v>
      </c>
      <c r="T28" s="16">
        <v>1</v>
      </c>
      <c r="U28" s="16">
        <v>3</v>
      </c>
      <c r="AA28" s="16">
        <v>1</v>
      </c>
      <c r="AB28" s="16">
        <v>1</v>
      </c>
      <c r="AI28" s="16">
        <v>6</v>
      </c>
    </row>
    <row r="29" spans="1:35" x14ac:dyDescent="0.55000000000000004">
      <c r="A29" s="16" t="s">
        <v>32</v>
      </c>
      <c r="K29" s="16">
        <v>3</v>
      </c>
      <c r="P29" s="16">
        <v>3</v>
      </c>
      <c r="R29" s="16" t="s">
        <v>32</v>
      </c>
      <c r="AB29" s="16">
        <v>1</v>
      </c>
      <c r="AC29" s="16">
        <v>1</v>
      </c>
      <c r="AG29" s="16">
        <v>1</v>
      </c>
      <c r="AI29" s="16">
        <v>3</v>
      </c>
    </row>
    <row r="30" spans="1:35" x14ac:dyDescent="0.55000000000000004">
      <c r="A30" s="16" t="s">
        <v>33</v>
      </c>
      <c r="K30" s="16">
        <v>11</v>
      </c>
      <c r="P30" s="16">
        <v>11</v>
      </c>
      <c r="R30" s="16" t="s">
        <v>33</v>
      </c>
      <c r="AC30" s="16">
        <v>1</v>
      </c>
      <c r="AG30" s="16">
        <v>10</v>
      </c>
      <c r="AI30" s="16">
        <v>11</v>
      </c>
    </row>
    <row r="31" spans="1:35" x14ac:dyDescent="0.55000000000000004">
      <c r="A31" s="16" t="s">
        <v>34</v>
      </c>
      <c r="K31" s="16">
        <v>8</v>
      </c>
      <c r="O31" s="16">
        <v>3</v>
      </c>
      <c r="P31" s="16">
        <v>11</v>
      </c>
      <c r="R31" s="16" t="s">
        <v>34</v>
      </c>
      <c r="AC31" s="16">
        <v>1</v>
      </c>
      <c r="AD31" s="16">
        <v>1</v>
      </c>
      <c r="AG31" s="16">
        <v>9</v>
      </c>
      <c r="AI31" s="16">
        <v>11</v>
      </c>
    </row>
    <row r="32" spans="1:35" x14ac:dyDescent="0.55000000000000004">
      <c r="A32" s="24" t="s">
        <v>1249</v>
      </c>
      <c r="B32" s="24">
        <v>2</v>
      </c>
      <c r="C32" s="24">
        <v>1</v>
      </c>
      <c r="D32" s="24">
        <v>7</v>
      </c>
      <c r="E32" s="24">
        <v>3</v>
      </c>
      <c r="F32" s="24">
        <v>28</v>
      </c>
      <c r="G32" s="24">
        <v>11</v>
      </c>
      <c r="H32" s="24">
        <v>64</v>
      </c>
      <c r="I32" s="24">
        <v>1</v>
      </c>
      <c r="J32" s="24">
        <v>6</v>
      </c>
      <c r="K32" s="24">
        <v>128</v>
      </c>
      <c r="L32" s="24">
        <v>1</v>
      </c>
      <c r="M32" s="24">
        <v>1</v>
      </c>
      <c r="N32" s="24">
        <v>3</v>
      </c>
      <c r="O32" s="24">
        <v>14</v>
      </c>
      <c r="P32" s="24">
        <v>270</v>
      </c>
      <c r="R32" s="24" t="s">
        <v>1249</v>
      </c>
      <c r="S32" s="24">
        <v>35</v>
      </c>
      <c r="T32" s="24">
        <v>5</v>
      </c>
      <c r="U32" s="24">
        <v>52</v>
      </c>
      <c r="V32" s="24">
        <v>5</v>
      </c>
      <c r="W32" s="24">
        <v>5</v>
      </c>
      <c r="X32" s="24">
        <v>5</v>
      </c>
      <c r="Y32" s="24">
        <v>3</v>
      </c>
      <c r="Z32" s="24">
        <v>1</v>
      </c>
      <c r="AA32" s="24">
        <v>17</v>
      </c>
      <c r="AB32" s="24">
        <v>2</v>
      </c>
      <c r="AC32" s="24">
        <v>16</v>
      </c>
      <c r="AD32" s="24">
        <v>4</v>
      </c>
      <c r="AE32" s="24">
        <v>5</v>
      </c>
      <c r="AF32" s="24">
        <v>4</v>
      </c>
      <c r="AG32" s="24">
        <v>110</v>
      </c>
      <c r="AH32" s="24">
        <v>1</v>
      </c>
      <c r="AI32" s="24">
        <v>270</v>
      </c>
    </row>
  </sheetData>
  <sheetProtection algorithmName="SHA-512" hashValue="6QfGwIXNznq218W/CRHxqSZhcXTg8EKJ416ikOdvJeWPRSaeVy17y3E+GnlACoNtmbzAsDK1tAkZ3WCmrIMXhw==" saltValue="h3Zt6GeH9Y5XASbH8tMIjQ=="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F7DE4-50AC-4CAF-9CED-48C2F5C9B5D3}">
  <sheetPr codeName="Sheet16"/>
  <dimension ref="A2:AI32"/>
  <sheetViews>
    <sheetView topLeftCell="A3" zoomScale="70" zoomScaleNormal="70" workbookViewId="0">
      <selection activeCell="AC13" sqref="AC13"/>
    </sheetView>
  </sheetViews>
  <sheetFormatPr defaultColWidth="8.83984375" defaultRowHeight="14.4" x14ac:dyDescent="0.55000000000000004"/>
  <cols>
    <col min="1" max="1" width="24.15625" style="16" bestFit="1" customWidth="1"/>
    <col min="2" max="16" width="3.83984375" style="16" customWidth="1"/>
    <col min="17" max="17" width="8.83984375" style="16"/>
    <col min="18" max="18" width="30.41796875" style="16" bestFit="1" customWidth="1"/>
    <col min="19" max="35" width="3.578125" style="16" customWidth="1"/>
    <col min="36" max="16384" width="8.83984375" style="16"/>
  </cols>
  <sheetData>
    <row r="2" spans="1:35" x14ac:dyDescent="0.55000000000000004">
      <c r="R2" s="21" t="s">
        <v>1260</v>
      </c>
      <c r="S2" s="21" t="s">
        <v>202</v>
      </c>
      <c r="T2" s="21"/>
      <c r="U2" s="21"/>
      <c r="V2" s="21"/>
      <c r="W2" s="21"/>
      <c r="X2" s="21"/>
      <c r="Y2" s="21"/>
      <c r="Z2" s="21"/>
      <c r="AA2" s="21"/>
      <c r="AB2" s="21"/>
      <c r="AC2" s="21"/>
      <c r="AD2" s="21"/>
      <c r="AE2" s="21"/>
      <c r="AF2" s="21"/>
      <c r="AG2" s="21"/>
      <c r="AH2" s="21"/>
      <c r="AI2" s="21"/>
    </row>
    <row r="3" spans="1:35" s="22" customFormat="1" ht="161.1" x14ac:dyDescent="0.55000000000000004">
      <c r="A3" s="20" t="s">
        <v>6</v>
      </c>
      <c r="B3" s="23" t="s">
        <v>35</v>
      </c>
      <c r="C3" s="23" t="s">
        <v>36</v>
      </c>
      <c r="D3" s="23" t="s">
        <v>37</v>
      </c>
      <c r="E3" s="23" t="s">
        <v>38</v>
      </c>
      <c r="F3" s="23" t="s">
        <v>39</v>
      </c>
      <c r="G3" s="23" t="s">
        <v>40</v>
      </c>
      <c r="H3" s="23" t="s">
        <v>41</v>
      </c>
      <c r="I3" s="23" t="s">
        <v>42</v>
      </c>
      <c r="J3" s="23" t="s">
        <v>43</v>
      </c>
      <c r="K3" s="23" t="s">
        <v>44</v>
      </c>
      <c r="L3" s="23" t="s">
        <v>45</v>
      </c>
      <c r="M3" s="23" t="s">
        <v>46</v>
      </c>
      <c r="N3" s="23" t="s">
        <v>47</v>
      </c>
      <c r="O3" s="23" t="s">
        <v>48</v>
      </c>
      <c r="P3" s="23" t="s">
        <v>1249</v>
      </c>
      <c r="R3" s="20" t="s">
        <v>6</v>
      </c>
      <c r="S3" s="23" t="s">
        <v>50</v>
      </c>
      <c r="T3" s="23" t="s">
        <v>51</v>
      </c>
      <c r="U3" s="23" t="s">
        <v>52</v>
      </c>
      <c r="V3" s="23" t="s">
        <v>53</v>
      </c>
      <c r="W3" s="23" t="s">
        <v>54</v>
      </c>
      <c r="X3" s="23" t="s">
        <v>55</v>
      </c>
      <c r="Y3" s="23" t="s">
        <v>56</v>
      </c>
      <c r="Z3" s="23" t="s">
        <v>57</v>
      </c>
      <c r="AA3" s="23" t="s">
        <v>58</v>
      </c>
      <c r="AB3" s="23" t="s">
        <v>59</v>
      </c>
      <c r="AC3" s="23" t="s">
        <v>60</v>
      </c>
      <c r="AD3" s="23" t="s">
        <v>61</v>
      </c>
      <c r="AE3" s="23" t="s">
        <v>62</v>
      </c>
      <c r="AF3" s="23" t="s">
        <v>63</v>
      </c>
      <c r="AG3" s="23" t="s">
        <v>64</v>
      </c>
      <c r="AH3" s="23" t="s">
        <v>65</v>
      </c>
      <c r="AI3" s="23" t="s">
        <v>1249</v>
      </c>
    </row>
    <row r="4" spans="1:35" x14ac:dyDescent="0.55000000000000004">
      <c r="A4" s="16" t="s">
        <v>7</v>
      </c>
      <c r="B4" s="16">
        <f>('Subcriterion weights'!B4/'Subcriterion weights'!$P4)*100</f>
        <v>0</v>
      </c>
      <c r="C4" s="16">
        <f>('Subcriterion weights'!C4/'Subcriterion weights'!$P4)*100</f>
        <v>0</v>
      </c>
      <c r="D4" s="16">
        <f>('Subcriterion weights'!D4/'Subcriterion weights'!$P4)*100</f>
        <v>0</v>
      </c>
      <c r="E4" s="16">
        <f>('Subcriterion weights'!E4/'Subcriterion weights'!$P4)*100</f>
        <v>0</v>
      </c>
      <c r="F4" s="16">
        <f>('Subcriterion weights'!F4/'Subcriterion weights'!$P4)*100</f>
        <v>0</v>
      </c>
      <c r="G4" s="16">
        <f>('Subcriterion weights'!G4/'Subcriterion weights'!$P4)*100</f>
        <v>0</v>
      </c>
      <c r="H4" s="16">
        <f>('Subcriterion weights'!H4/'Subcriterion weights'!$P4)*100</f>
        <v>100</v>
      </c>
      <c r="I4" s="16">
        <f>('Subcriterion weights'!I4/'Subcriterion weights'!$P4)*100</f>
        <v>0</v>
      </c>
      <c r="J4" s="16">
        <f>('Subcriterion weights'!J4/'Subcriterion weights'!$P4)*100</f>
        <v>0</v>
      </c>
      <c r="K4" s="16">
        <f>('Subcriterion weights'!K4/'Subcriterion weights'!$P4)*100</f>
        <v>0</v>
      </c>
      <c r="L4" s="16">
        <f>('Subcriterion weights'!L4/'Subcriterion weights'!$P4)*100</f>
        <v>0</v>
      </c>
      <c r="M4" s="16">
        <f>('Subcriterion weights'!M4/'Subcriterion weights'!$P4)*100</f>
        <v>0</v>
      </c>
      <c r="N4" s="16">
        <f>('Subcriterion weights'!N4/'Subcriterion weights'!$P4)*100</f>
        <v>0</v>
      </c>
      <c r="O4" s="16">
        <f>('Subcriterion weights'!O4/'Subcriterion weights'!$P4)*100</f>
        <v>0</v>
      </c>
      <c r="P4" s="16">
        <v>2</v>
      </c>
      <c r="R4" s="16" t="s">
        <v>7</v>
      </c>
      <c r="S4" s="16">
        <f>('Subcriterion weights'!S4/'Subcriterion weights'!$AI4)*100</f>
        <v>0</v>
      </c>
      <c r="T4" s="16">
        <f>('Subcriterion weights'!T4/'Subcriterion weights'!$AI4)*100</f>
        <v>0</v>
      </c>
      <c r="U4" s="16">
        <f>('Subcriterion weights'!U4/'Subcriterion weights'!$AI4)*100</f>
        <v>100</v>
      </c>
      <c r="V4" s="16">
        <f>('Subcriterion weights'!V4/'Subcriterion weights'!$AI4)*100</f>
        <v>0</v>
      </c>
      <c r="W4" s="16">
        <f>('Subcriterion weights'!W4/'Subcriterion weights'!$AI4)*100</f>
        <v>0</v>
      </c>
      <c r="X4" s="16">
        <f>('Subcriterion weights'!X4/'Subcriterion weights'!$AI4)*100</f>
        <v>0</v>
      </c>
      <c r="Y4" s="16">
        <f>('Subcriterion weights'!Y4/'Subcriterion weights'!$AI4)*100</f>
        <v>0</v>
      </c>
      <c r="Z4" s="16">
        <f>('Subcriterion weights'!Z4/'Subcriterion weights'!$AI4)*100</f>
        <v>0</v>
      </c>
      <c r="AA4" s="16">
        <f>('Subcriterion weights'!AA4/'Subcriterion weights'!$AI4)*100</f>
        <v>0</v>
      </c>
      <c r="AB4" s="16">
        <f>('Subcriterion weights'!AB4/'Subcriterion weights'!$AI4)*100</f>
        <v>0</v>
      </c>
      <c r="AC4" s="16">
        <f>('Subcriterion weights'!AC4/'Subcriterion weights'!$AI4)*100</f>
        <v>0</v>
      </c>
      <c r="AD4" s="16">
        <f>('Subcriterion weights'!AD4/'Subcriterion weights'!$AI4)*100</f>
        <v>0</v>
      </c>
      <c r="AE4" s="16">
        <f>('Subcriterion weights'!AE4/'Subcriterion weights'!$AI4)*100</f>
        <v>0</v>
      </c>
      <c r="AF4" s="16">
        <f>('Subcriterion weights'!AF4/'Subcriterion weights'!$AI4)*100</f>
        <v>0</v>
      </c>
      <c r="AG4" s="16">
        <f>('Subcriterion weights'!AG4/'Subcriterion weights'!$AI4)*100</f>
        <v>0</v>
      </c>
      <c r="AH4" s="16">
        <f>('Subcriterion weights'!AH4/'Subcriterion weights'!$AI4)*100</f>
        <v>0</v>
      </c>
      <c r="AI4" s="16">
        <v>2</v>
      </c>
    </row>
    <row r="5" spans="1:35" x14ac:dyDescent="0.55000000000000004">
      <c r="A5" s="16" t="s">
        <v>8</v>
      </c>
      <c r="B5" s="16">
        <f>('Subcriterion weights'!B5/'Subcriterion weights'!$P5)*100</f>
        <v>0</v>
      </c>
      <c r="C5" s="16">
        <f>('Subcriterion weights'!C5/'Subcriterion weights'!$P5)*100</f>
        <v>0</v>
      </c>
      <c r="D5" s="16">
        <f>('Subcriterion weights'!D5/'Subcriterion weights'!$P5)*100</f>
        <v>0</v>
      </c>
      <c r="E5" s="16">
        <f>('Subcriterion weights'!E5/'Subcriterion weights'!$P5)*100</f>
        <v>0</v>
      </c>
      <c r="F5" s="16">
        <f>('Subcriterion weights'!F5/'Subcriterion weights'!$P5)*100</f>
        <v>36.363636363636367</v>
      </c>
      <c r="G5" s="16">
        <f>('Subcriterion weights'!G5/'Subcriterion weights'!$P5)*100</f>
        <v>0</v>
      </c>
      <c r="H5" s="16">
        <f>('Subcriterion weights'!H5/'Subcriterion weights'!$P5)*100</f>
        <v>18.181818181818183</v>
      </c>
      <c r="I5" s="16">
        <f>('Subcriterion weights'!I5/'Subcriterion weights'!$P5)*100</f>
        <v>0</v>
      </c>
      <c r="J5" s="16">
        <f>('Subcriterion weights'!J5/'Subcriterion weights'!$P5)*100</f>
        <v>0</v>
      </c>
      <c r="K5" s="16">
        <f>('Subcriterion weights'!K5/'Subcriterion weights'!$P5)*100</f>
        <v>45.454545454545453</v>
      </c>
      <c r="L5" s="16">
        <f>('Subcriterion weights'!L5/'Subcriterion weights'!$P5)*100</f>
        <v>0</v>
      </c>
      <c r="M5" s="16">
        <f>('Subcriterion weights'!M5/'Subcriterion weights'!$P5)*100</f>
        <v>0</v>
      </c>
      <c r="N5" s="16">
        <f>('Subcriterion weights'!N5/'Subcriterion weights'!$P5)*100</f>
        <v>0</v>
      </c>
      <c r="O5" s="16">
        <f>('Subcriterion weights'!O5/'Subcriterion weights'!$P5)*100</f>
        <v>0</v>
      </c>
      <c r="P5" s="16">
        <v>11</v>
      </c>
      <c r="R5" s="16" t="s">
        <v>8</v>
      </c>
      <c r="S5" s="16">
        <f>('Subcriterion weights'!S5/'Subcriterion weights'!$AI5)*100</f>
        <v>18.181818181818183</v>
      </c>
      <c r="T5" s="16">
        <f>('Subcriterion weights'!T5/'Subcriterion weights'!$AI5)*100</f>
        <v>9.0909090909090917</v>
      </c>
      <c r="U5" s="16">
        <f>('Subcriterion weights'!U5/'Subcriterion weights'!$AI5)*100</f>
        <v>18.181818181818183</v>
      </c>
      <c r="V5" s="16">
        <f>('Subcriterion weights'!V5/'Subcriterion weights'!$AI5)*100</f>
        <v>0</v>
      </c>
      <c r="W5" s="16">
        <f>('Subcriterion weights'!W5/'Subcriterion weights'!$AI5)*100</f>
        <v>0</v>
      </c>
      <c r="X5" s="16">
        <f>('Subcriterion weights'!X5/'Subcriterion weights'!$AI5)*100</f>
        <v>18.181818181818183</v>
      </c>
      <c r="Y5" s="16">
        <f>('Subcriterion weights'!Y5/'Subcriterion weights'!$AI5)*100</f>
        <v>0</v>
      </c>
      <c r="Z5" s="16">
        <f>('Subcriterion weights'!Z5/'Subcriterion weights'!$AI5)*100</f>
        <v>0</v>
      </c>
      <c r="AA5" s="16">
        <f>('Subcriterion weights'!AA5/'Subcriterion weights'!$AI5)*100</f>
        <v>9.0909090909090917</v>
      </c>
      <c r="AB5" s="16">
        <f>('Subcriterion weights'!AB5/'Subcriterion weights'!$AI5)*100</f>
        <v>0</v>
      </c>
      <c r="AC5" s="16">
        <f>('Subcriterion weights'!AC5/'Subcriterion weights'!$AI5)*100</f>
        <v>9.0909090909090917</v>
      </c>
      <c r="AD5" s="16">
        <f>('Subcriterion weights'!AD5/'Subcriterion weights'!$AI5)*100</f>
        <v>0</v>
      </c>
      <c r="AE5" s="16">
        <f>('Subcriterion weights'!AE5/'Subcriterion weights'!$AI5)*100</f>
        <v>9.0909090909090917</v>
      </c>
      <c r="AF5" s="16">
        <f>('Subcriterion weights'!AF5/'Subcriterion weights'!$AI5)*100</f>
        <v>9.0909090909090917</v>
      </c>
      <c r="AG5" s="16">
        <f>('Subcriterion weights'!AG5/'Subcriterion weights'!$AI5)*100</f>
        <v>0</v>
      </c>
      <c r="AH5" s="16">
        <f>('Subcriterion weights'!AH5/'Subcriterion weights'!$AI5)*100</f>
        <v>0</v>
      </c>
      <c r="AI5" s="16">
        <v>11</v>
      </c>
    </row>
    <row r="6" spans="1:35" x14ac:dyDescent="0.55000000000000004">
      <c r="A6" s="16" t="s">
        <v>9</v>
      </c>
      <c r="B6" s="16">
        <f>('Subcriterion weights'!B6/'Subcriterion weights'!$P6)*100</f>
        <v>0</v>
      </c>
      <c r="C6" s="16">
        <f>('Subcriterion weights'!C6/'Subcriterion weights'!$P6)*100</f>
        <v>0</v>
      </c>
      <c r="D6" s="16">
        <f>('Subcriterion weights'!D6/'Subcriterion weights'!$P6)*100</f>
        <v>40</v>
      </c>
      <c r="E6" s="16">
        <f>('Subcriterion weights'!E6/'Subcriterion weights'!$P6)*100</f>
        <v>0</v>
      </c>
      <c r="F6" s="16">
        <f>('Subcriterion weights'!F6/'Subcriterion weights'!$P6)*100</f>
        <v>0</v>
      </c>
      <c r="G6" s="16">
        <f>('Subcriterion weights'!G6/'Subcriterion weights'!$P6)*100</f>
        <v>0</v>
      </c>
      <c r="H6" s="16">
        <f>('Subcriterion weights'!H6/'Subcriterion weights'!$P6)*100</f>
        <v>0</v>
      </c>
      <c r="I6" s="16">
        <f>('Subcriterion weights'!I6/'Subcriterion weights'!$P6)*100</f>
        <v>0</v>
      </c>
      <c r="J6" s="16">
        <f>('Subcriterion weights'!J6/'Subcriterion weights'!$P6)*100</f>
        <v>0</v>
      </c>
      <c r="K6" s="16">
        <f>('Subcriterion weights'!K6/'Subcriterion weights'!$P6)*100</f>
        <v>60</v>
      </c>
      <c r="L6" s="16">
        <f>('Subcriterion weights'!L6/'Subcriterion weights'!$P6)*100</f>
        <v>0</v>
      </c>
      <c r="M6" s="16">
        <f>('Subcriterion weights'!M6/'Subcriterion weights'!$P6)*100</f>
        <v>0</v>
      </c>
      <c r="N6" s="16">
        <f>('Subcriterion weights'!N6/'Subcriterion weights'!$P6)*100</f>
        <v>0</v>
      </c>
      <c r="O6" s="16">
        <f>('Subcriterion weights'!O6/'Subcriterion weights'!$P6)*100</f>
        <v>0</v>
      </c>
      <c r="P6" s="16">
        <v>5</v>
      </c>
      <c r="R6" s="16" t="s">
        <v>9</v>
      </c>
      <c r="S6" s="16">
        <f>('Subcriterion weights'!S6/'Subcriterion weights'!$AI6)*100</f>
        <v>80</v>
      </c>
      <c r="T6" s="16">
        <f>('Subcriterion weights'!T6/'Subcriterion weights'!$AI6)*100</f>
        <v>0</v>
      </c>
      <c r="U6" s="16">
        <f>('Subcriterion weights'!U6/'Subcriterion weights'!$AI6)*100</f>
        <v>0</v>
      </c>
      <c r="V6" s="16">
        <f>('Subcriterion weights'!V6/'Subcriterion weights'!$AI6)*100</f>
        <v>0</v>
      </c>
      <c r="W6" s="16">
        <f>('Subcriterion weights'!W6/'Subcriterion weights'!$AI6)*100</f>
        <v>0</v>
      </c>
      <c r="X6" s="16">
        <f>('Subcriterion weights'!X6/'Subcriterion weights'!$AI6)*100</f>
        <v>0</v>
      </c>
      <c r="Y6" s="16">
        <f>('Subcriterion weights'!Y6/'Subcriterion weights'!$AI6)*100</f>
        <v>0</v>
      </c>
      <c r="Z6" s="16">
        <f>('Subcriterion weights'!Z6/'Subcriterion weights'!$AI6)*100</f>
        <v>0</v>
      </c>
      <c r="AA6" s="16">
        <f>('Subcriterion weights'!AA6/'Subcriterion weights'!$AI6)*100</f>
        <v>0</v>
      </c>
      <c r="AB6" s="16">
        <f>('Subcriterion weights'!AB6/'Subcriterion weights'!$AI6)*100</f>
        <v>0</v>
      </c>
      <c r="AC6" s="16">
        <f>('Subcriterion weights'!AC6/'Subcriterion weights'!$AI6)*100</f>
        <v>20</v>
      </c>
      <c r="AD6" s="16">
        <f>('Subcriterion weights'!AD6/'Subcriterion weights'!$AI6)*100</f>
        <v>0</v>
      </c>
      <c r="AE6" s="16">
        <f>('Subcriterion weights'!AE6/'Subcriterion weights'!$AI6)*100</f>
        <v>0</v>
      </c>
      <c r="AF6" s="16">
        <f>('Subcriterion weights'!AF6/'Subcriterion weights'!$AI6)*100</f>
        <v>0</v>
      </c>
      <c r="AG6" s="16">
        <f>('Subcriterion weights'!AG6/'Subcriterion weights'!$AI6)*100</f>
        <v>0</v>
      </c>
      <c r="AH6" s="16">
        <f>('Subcriterion weights'!AH6/'Subcriterion weights'!$AI6)*100</f>
        <v>0</v>
      </c>
      <c r="AI6" s="16">
        <v>5</v>
      </c>
    </row>
    <row r="7" spans="1:35" x14ac:dyDescent="0.55000000000000004">
      <c r="A7" s="16" t="s">
        <v>10</v>
      </c>
      <c r="B7" s="16">
        <f>('Subcriterion weights'!B7/'Subcriterion weights'!$P7)*100</f>
        <v>5.5555555555555554</v>
      </c>
      <c r="C7" s="16">
        <f>('Subcriterion weights'!C7/'Subcriterion weights'!$P7)*100</f>
        <v>0</v>
      </c>
      <c r="D7" s="16">
        <f>('Subcriterion weights'!D7/'Subcriterion weights'!$P7)*100</f>
        <v>0</v>
      </c>
      <c r="E7" s="16">
        <f>('Subcriterion weights'!E7/'Subcriterion weights'!$P7)*100</f>
        <v>0</v>
      </c>
      <c r="F7" s="16">
        <f>('Subcriterion weights'!F7/'Subcriterion weights'!$P7)*100</f>
        <v>0</v>
      </c>
      <c r="G7" s="16">
        <f>('Subcriterion weights'!G7/'Subcriterion weights'!$P7)*100</f>
        <v>0</v>
      </c>
      <c r="H7" s="16">
        <f>('Subcriterion weights'!H7/'Subcriterion weights'!$P7)*100</f>
        <v>94.444444444444443</v>
      </c>
      <c r="I7" s="16">
        <f>('Subcriterion weights'!I7/'Subcriterion weights'!$P7)*100</f>
        <v>0</v>
      </c>
      <c r="J7" s="16">
        <f>('Subcriterion weights'!J7/'Subcriterion weights'!$P7)*100</f>
        <v>0</v>
      </c>
      <c r="K7" s="16">
        <f>('Subcriterion weights'!K7/'Subcriterion weights'!$P7)*100</f>
        <v>0</v>
      </c>
      <c r="L7" s="16">
        <f>('Subcriterion weights'!L7/'Subcriterion weights'!$P7)*100</f>
        <v>0</v>
      </c>
      <c r="M7" s="16">
        <f>('Subcriterion weights'!M7/'Subcriterion weights'!$P7)*100</f>
        <v>0</v>
      </c>
      <c r="N7" s="16">
        <f>('Subcriterion weights'!N7/'Subcriterion weights'!$P7)*100</f>
        <v>0</v>
      </c>
      <c r="O7" s="16">
        <f>('Subcriterion weights'!O7/'Subcriterion weights'!$P7)*100</f>
        <v>0</v>
      </c>
      <c r="P7" s="16">
        <v>18</v>
      </c>
      <c r="R7" s="16" t="s">
        <v>10</v>
      </c>
      <c r="S7" s="16">
        <f>('Subcriterion weights'!S7/'Subcriterion weights'!$AI7)*100</f>
        <v>0</v>
      </c>
      <c r="T7" s="16">
        <f>('Subcriterion weights'!T7/'Subcriterion weights'!$AI7)*100</f>
        <v>0</v>
      </c>
      <c r="U7" s="16">
        <f>('Subcriterion weights'!U7/'Subcriterion weights'!$AI7)*100</f>
        <v>22.222222222222221</v>
      </c>
      <c r="V7" s="16">
        <f>('Subcriterion weights'!V7/'Subcriterion weights'!$AI7)*100</f>
        <v>0</v>
      </c>
      <c r="W7" s="16">
        <f>('Subcriterion weights'!W7/'Subcriterion weights'!$AI7)*100</f>
        <v>0</v>
      </c>
      <c r="X7" s="16">
        <f>('Subcriterion weights'!X7/'Subcriterion weights'!$AI7)*100</f>
        <v>0</v>
      </c>
      <c r="Y7" s="16">
        <f>('Subcriterion weights'!Y7/'Subcriterion weights'!$AI7)*100</f>
        <v>5.5555555555555554</v>
      </c>
      <c r="Z7" s="16">
        <f>('Subcriterion weights'!Z7/'Subcriterion weights'!$AI7)*100</f>
        <v>0</v>
      </c>
      <c r="AA7" s="16">
        <f>('Subcriterion weights'!AA7/'Subcriterion weights'!$AI7)*100</f>
        <v>16.666666666666664</v>
      </c>
      <c r="AB7" s="16">
        <f>('Subcriterion weights'!AB7/'Subcriterion weights'!$AI7)*100</f>
        <v>0</v>
      </c>
      <c r="AC7" s="16">
        <f>('Subcriterion weights'!AC7/'Subcriterion weights'!$AI7)*100</f>
        <v>0</v>
      </c>
      <c r="AD7" s="16">
        <f>('Subcriterion weights'!AD7/'Subcriterion weights'!$AI7)*100</f>
        <v>0</v>
      </c>
      <c r="AE7" s="16">
        <f>('Subcriterion weights'!AE7/'Subcriterion weights'!$AI7)*100</f>
        <v>0</v>
      </c>
      <c r="AF7" s="16">
        <f>('Subcriterion weights'!AF7/'Subcriterion weights'!$AI7)*100</f>
        <v>0</v>
      </c>
      <c r="AG7" s="16">
        <f>('Subcriterion weights'!AG7/'Subcriterion weights'!$AI7)*100</f>
        <v>55.555555555555557</v>
      </c>
      <c r="AH7" s="16">
        <f>('Subcriterion weights'!AH7/'Subcriterion weights'!$AI7)*100</f>
        <v>0</v>
      </c>
      <c r="AI7" s="16">
        <v>18</v>
      </c>
    </row>
    <row r="8" spans="1:35" x14ac:dyDescent="0.55000000000000004">
      <c r="A8" s="16" t="s">
        <v>11</v>
      </c>
      <c r="B8" s="16">
        <f>('Subcriterion weights'!B8/'Subcriterion weights'!$P8)*100</f>
        <v>14.285714285714285</v>
      </c>
      <c r="C8" s="16">
        <f>('Subcriterion weights'!C8/'Subcriterion weights'!$P8)*100</f>
        <v>0</v>
      </c>
      <c r="D8" s="16">
        <f>('Subcriterion weights'!D8/'Subcriterion weights'!$P8)*100</f>
        <v>14.285714285714285</v>
      </c>
      <c r="E8" s="16">
        <f>('Subcriterion weights'!E8/'Subcriterion weights'!$P8)*100</f>
        <v>0</v>
      </c>
      <c r="F8" s="16">
        <f>('Subcriterion weights'!F8/'Subcriterion weights'!$P8)*100</f>
        <v>0</v>
      </c>
      <c r="G8" s="16">
        <f>('Subcriterion weights'!G8/'Subcriterion weights'!$P8)*100</f>
        <v>0</v>
      </c>
      <c r="H8" s="16">
        <f>('Subcriterion weights'!H8/'Subcriterion weights'!$P8)*100</f>
        <v>71.428571428571431</v>
      </c>
      <c r="I8" s="16">
        <f>('Subcriterion weights'!I8/'Subcriterion weights'!$P8)*100</f>
        <v>0</v>
      </c>
      <c r="J8" s="16">
        <f>('Subcriterion weights'!J8/'Subcriterion weights'!$P8)*100</f>
        <v>0</v>
      </c>
      <c r="K8" s="16">
        <f>('Subcriterion weights'!K8/'Subcriterion weights'!$P8)*100</f>
        <v>0</v>
      </c>
      <c r="L8" s="16">
        <f>('Subcriterion weights'!L8/'Subcriterion weights'!$P8)*100</f>
        <v>0</v>
      </c>
      <c r="M8" s="16">
        <f>('Subcriterion weights'!M8/'Subcriterion weights'!$P8)*100</f>
        <v>0</v>
      </c>
      <c r="N8" s="16">
        <f>('Subcriterion weights'!N8/'Subcriterion weights'!$P8)*100</f>
        <v>0</v>
      </c>
      <c r="O8" s="16">
        <f>('Subcriterion weights'!O8/'Subcriterion weights'!$P8)*100</f>
        <v>0</v>
      </c>
      <c r="P8" s="16">
        <v>7</v>
      </c>
      <c r="R8" s="16" t="s">
        <v>11</v>
      </c>
      <c r="S8" s="16">
        <f>('Subcriterion weights'!S8/'Subcriterion weights'!$AI8)*100</f>
        <v>14.285714285714285</v>
      </c>
      <c r="T8" s="16">
        <f>('Subcriterion weights'!T8/'Subcriterion weights'!$AI8)*100</f>
        <v>0</v>
      </c>
      <c r="U8" s="16">
        <f>('Subcriterion weights'!U8/'Subcriterion weights'!$AI8)*100</f>
        <v>28.571428571428569</v>
      </c>
      <c r="V8" s="16">
        <f>('Subcriterion weights'!V8/'Subcriterion weights'!$AI8)*100</f>
        <v>0</v>
      </c>
      <c r="W8" s="16">
        <f>('Subcriterion weights'!W8/'Subcriterion weights'!$AI8)*100</f>
        <v>0</v>
      </c>
      <c r="X8" s="16">
        <f>('Subcriterion weights'!X8/'Subcriterion weights'!$AI8)*100</f>
        <v>0</v>
      </c>
      <c r="Y8" s="16">
        <f>('Subcriterion weights'!Y8/'Subcriterion weights'!$AI8)*100</f>
        <v>0</v>
      </c>
      <c r="Z8" s="16">
        <f>('Subcriterion weights'!Z8/'Subcriterion weights'!$AI8)*100</f>
        <v>0</v>
      </c>
      <c r="AA8" s="16">
        <f>('Subcriterion weights'!AA8/'Subcriterion weights'!$AI8)*100</f>
        <v>28.571428571428569</v>
      </c>
      <c r="AB8" s="16">
        <f>('Subcriterion weights'!AB8/'Subcriterion weights'!$AI8)*100</f>
        <v>0</v>
      </c>
      <c r="AC8" s="16">
        <f>('Subcriterion weights'!AC8/'Subcriterion weights'!$AI8)*100</f>
        <v>14.285714285714285</v>
      </c>
      <c r="AD8" s="16">
        <f>('Subcriterion weights'!AD8/'Subcriterion weights'!$AI8)*100</f>
        <v>0</v>
      </c>
      <c r="AE8" s="16">
        <f>('Subcriterion weights'!AE8/'Subcriterion weights'!$AI8)*100</f>
        <v>0</v>
      </c>
      <c r="AF8" s="16">
        <f>('Subcriterion weights'!AF8/'Subcriterion weights'!$AI8)*100</f>
        <v>0</v>
      </c>
      <c r="AG8" s="16">
        <f>('Subcriterion weights'!AG8/'Subcriterion weights'!$AI8)*100</f>
        <v>14.285714285714285</v>
      </c>
      <c r="AH8" s="16">
        <f>('Subcriterion weights'!AH8/'Subcriterion weights'!$AI8)*100</f>
        <v>0</v>
      </c>
      <c r="AI8" s="16">
        <v>7</v>
      </c>
    </row>
    <row r="9" spans="1:35" x14ac:dyDescent="0.55000000000000004">
      <c r="A9" s="16" t="s">
        <v>84</v>
      </c>
      <c r="B9" s="16">
        <f>('Subcriterion weights'!B9/'Subcriterion weights'!$P9)*100</f>
        <v>0</v>
      </c>
      <c r="C9" s="16">
        <f>('Subcriterion weights'!C9/'Subcriterion weights'!$P9)*100</f>
        <v>0</v>
      </c>
      <c r="D9" s="16">
        <f>('Subcriterion weights'!D9/'Subcriterion weights'!$P9)*100</f>
        <v>0</v>
      </c>
      <c r="E9" s="16">
        <f>('Subcriterion weights'!E9/'Subcriterion weights'!$P9)*100</f>
        <v>0</v>
      </c>
      <c r="F9" s="16">
        <f>('Subcriterion weights'!F9/'Subcriterion weights'!$P9)*100</f>
        <v>26.666666666666668</v>
      </c>
      <c r="G9" s="16">
        <f>('Subcriterion weights'!G9/'Subcriterion weights'!$P9)*100</f>
        <v>20</v>
      </c>
      <c r="H9" s="16">
        <f>('Subcriterion weights'!H9/'Subcriterion weights'!$P9)*100</f>
        <v>13.333333333333334</v>
      </c>
      <c r="I9" s="16">
        <f>('Subcriterion weights'!I9/'Subcriterion weights'!$P9)*100</f>
        <v>0</v>
      </c>
      <c r="J9" s="16">
        <f>('Subcriterion weights'!J9/'Subcriterion weights'!$P9)*100</f>
        <v>0</v>
      </c>
      <c r="K9" s="16">
        <f>('Subcriterion weights'!K9/'Subcriterion weights'!$P9)*100</f>
        <v>40</v>
      </c>
      <c r="L9" s="16">
        <f>('Subcriterion weights'!L9/'Subcriterion weights'!$P9)*100</f>
        <v>0</v>
      </c>
      <c r="M9" s="16">
        <f>('Subcriterion weights'!M9/'Subcriterion weights'!$P9)*100</f>
        <v>0</v>
      </c>
      <c r="N9" s="16">
        <f>('Subcriterion weights'!N9/'Subcriterion weights'!$P9)*100</f>
        <v>0</v>
      </c>
      <c r="O9" s="16">
        <f>('Subcriterion weights'!O9/'Subcriterion weights'!$P9)*100</f>
        <v>0</v>
      </c>
      <c r="P9" s="16">
        <v>15</v>
      </c>
      <c r="R9" s="16" t="s">
        <v>84</v>
      </c>
      <c r="S9" s="16">
        <f>('Subcriterion weights'!S9/'Subcriterion weights'!$AI9)*100</f>
        <v>40</v>
      </c>
      <c r="T9" s="16">
        <f>('Subcriterion weights'!T9/'Subcriterion weights'!$AI9)*100</f>
        <v>0</v>
      </c>
      <c r="U9" s="16">
        <f>('Subcriterion weights'!U9/'Subcriterion weights'!$AI9)*100</f>
        <v>26.666666666666668</v>
      </c>
      <c r="V9" s="16">
        <f>('Subcriterion weights'!V9/'Subcriterion weights'!$AI9)*100</f>
        <v>6.666666666666667</v>
      </c>
      <c r="W9" s="16">
        <f>('Subcriterion weights'!W9/'Subcriterion weights'!$AI9)*100</f>
        <v>6.666666666666667</v>
      </c>
      <c r="X9" s="16">
        <f>('Subcriterion weights'!X9/'Subcriterion weights'!$AI9)*100</f>
        <v>0</v>
      </c>
      <c r="Y9" s="16">
        <f>('Subcriterion weights'!Y9/'Subcriterion weights'!$AI9)*100</f>
        <v>0</v>
      </c>
      <c r="Z9" s="16">
        <f>('Subcriterion weights'!Z9/'Subcriterion weights'!$AI9)*100</f>
        <v>6.666666666666667</v>
      </c>
      <c r="AA9" s="16">
        <f>('Subcriterion weights'!AA9/'Subcriterion weights'!$AI9)*100</f>
        <v>0</v>
      </c>
      <c r="AB9" s="16">
        <f>('Subcriterion weights'!AB9/'Subcriterion weights'!$AI9)*100</f>
        <v>0</v>
      </c>
      <c r="AC9" s="16">
        <f>('Subcriterion weights'!AC9/'Subcriterion weights'!$AI9)*100</f>
        <v>6.666666666666667</v>
      </c>
      <c r="AD9" s="16">
        <f>('Subcriterion weights'!AD9/'Subcriterion weights'!$AI9)*100</f>
        <v>0</v>
      </c>
      <c r="AE9" s="16">
        <f>('Subcriterion weights'!AE9/'Subcriterion weights'!$AI9)*100</f>
        <v>0</v>
      </c>
      <c r="AF9" s="16">
        <f>('Subcriterion weights'!AF9/'Subcriterion weights'!$AI9)*100</f>
        <v>0</v>
      </c>
      <c r="AG9" s="16">
        <f>('Subcriterion weights'!AG9/'Subcriterion weights'!$AI9)*100</f>
        <v>6.666666666666667</v>
      </c>
      <c r="AH9" s="16">
        <f>('Subcriterion weights'!AH9/'Subcriterion weights'!$AI9)*100</f>
        <v>0</v>
      </c>
      <c r="AI9" s="16">
        <v>15</v>
      </c>
    </row>
    <row r="10" spans="1:35" x14ac:dyDescent="0.55000000000000004">
      <c r="A10" s="16" t="s">
        <v>13</v>
      </c>
      <c r="B10" s="16">
        <f>('Subcriterion weights'!B10/'Subcriterion weights'!$P10)*100</f>
        <v>0</v>
      </c>
      <c r="C10" s="16">
        <f>('Subcriterion weights'!C10/'Subcriterion weights'!$P10)*100</f>
        <v>0</v>
      </c>
      <c r="D10" s="16">
        <f>('Subcriterion weights'!D10/'Subcriterion weights'!$P10)*100</f>
        <v>0</v>
      </c>
      <c r="E10" s="16">
        <f>('Subcriterion weights'!E10/'Subcriterion weights'!$P10)*100</f>
        <v>0</v>
      </c>
      <c r="F10" s="16">
        <f>('Subcriterion weights'!F10/'Subcriterion weights'!$P10)*100</f>
        <v>0</v>
      </c>
      <c r="G10" s="16">
        <f>('Subcriterion weights'!G10/'Subcriterion weights'!$P10)*100</f>
        <v>0</v>
      </c>
      <c r="H10" s="16">
        <f>('Subcriterion weights'!H10/'Subcriterion weights'!$P10)*100</f>
        <v>83.333333333333343</v>
      </c>
      <c r="I10" s="16">
        <f>('Subcriterion weights'!I10/'Subcriterion weights'!$P10)*100</f>
        <v>0</v>
      </c>
      <c r="J10" s="16">
        <f>('Subcriterion weights'!J10/'Subcriterion weights'!$P10)*100</f>
        <v>0</v>
      </c>
      <c r="K10" s="16">
        <f>('Subcriterion weights'!K10/'Subcriterion weights'!$P10)*100</f>
        <v>16.666666666666664</v>
      </c>
      <c r="L10" s="16">
        <f>('Subcriterion weights'!L10/'Subcriterion weights'!$P10)*100</f>
        <v>0</v>
      </c>
      <c r="M10" s="16">
        <f>('Subcriterion weights'!M10/'Subcriterion weights'!$P10)*100</f>
        <v>0</v>
      </c>
      <c r="N10" s="16">
        <f>('Subcriterion weights'!N10/'Subcriterion weights'!$P10)*100</f>
        <v>0</v>
      </c>
      <c r="O10" s="16">
        <f>('Subcriterion weights'!O10/'Subcriterion weights'!$P10)*100</f>
        <v>0</v>
      </c>
      <c r="P10" s="16">
        <v>12</v>
      </c>
      <c r="R10" s="16" t="s">
        <v>13</v>
      </c>
      <c r="S10" s="16">
        <f>('Subcriterion weights'!S10/'Subcriterion weights'!$AI10)*100</f>
        <v>0</v>
      </c>
      <c r="T10" s="16">
        <f>('Subcriterion weights'!T10/'Subcriterion weights'!$AI10)*100</f>
        <v>0</v>
      </c>
      <c r="U10" s="16">
        <f>('Subcriterion weights'!U10/'Subcriterion weights'!$AI10)*100</f>
        <v>25</v>
      </c>
      <c r="V10" s="16">
        <f>('Subcriterion weights'!V10/'Subcriterion weights'!$AI10)*100</f>
        <v>8.3333333333333321</v>
      </c>
      <c r="W10" s="16">
        <f>('Subcriterion weights'!W10/'Subcriterion weights'!$AI10)*100</f>
        <v>0</v>
      </c>
      <c r="X10" s="16">
        <f>('Subcriterion weights'!X10/'Subcriterion weights'!$AI10)*100</f>
        <v>0</v>
      </c>
      <c r="Y10" s="16">
        <f>('Subcriterion weights'!Y10/'Subcriterion weights'!$AI10)*100</f>
        <v>0</v>
      </c>
      <c r="Z10" s="16">
        <f>('Subcriterion weights'!Z10/'Subcriterion weights'!$AI10)*100</f>
        <v>0</v>
      </c>
      <c r="AA10" s="16">
        <f>('Subcriterion weights'!AA10/'Subcriterion weights'!$AI10)*100</f>
        <v>8.3333333333333321</v>
      </c>
      <c r="AB10" s="16">
        <f>('Subcriterion weights'!AB10/'Subcriterion weights'!$AI10)*100</f>
        <v>0</v>
      </c>
      <c r="AC10" s="16">
        <f>('Subcriterion weights'!AC10/'Subcriterion weights'!$AI10)*100</f>
        <v>0</v>
      </c>
      <c r="AD10" s="16">
        <f>('Subcriterion weights'!AD10/'Subcriterion weights'!$AI10)*100</f>
        <v>0</v>
      </c>
      <c r="AE10" s="16">
        <f>('Subcriterion weights'!AE10/'Subcriterion weights'!$AI10)*100</f>
        <v>8.3333333333333321</v>
      </c>
      <c r="AF10" s="16">
        <f>('Subcriterion weights'!AF10/'Subcriterion weights'!$AI10)*100</f>
        <v>0</v>
      </c>
      <c r="AG10" s="16">
        <f>('Subcriterion weights'!AG10/'Subcriterion weights'!$AI10)*100</f>
        <v>50</v>
      </c>
      <c r="AH10" s="16">
        <f>('Subcriterion weights'!AH10/'Subcriterion weights'!$AI10)*100</f>
        <v>0</v>
      </c>
      <c r="AI10" s="16">
        <v>12</v>
      </c>
    </row>
    <row r="11" spans="1:35" x14ac:dyDescent="0.55000000000000004">
      <c r="A11" s="16" t="s">
        <v>14</v>
      </c>
      <c r="B11" s="16">
        <f>('Subcriterion weights'!B11/'Subcriterion weights'!$P11)*100</f>
        <v>0</v>
      </c>
      <c r="C11" s="16">
        <f>('Subcriterion weights'!C11/'Subcriterion weights'!$P11)*100</f>
        <v>0</v>
      </c>
      <c r="D11" s="16">
        <f>('Subcriterion weights'!D11/'Subcriterion weights'!$P11)*100</f>
        <v>33.333333333333329</v>
      </c>
      <c r="E11" s="16">
        <f>('Subcriterion weights'!E11/'Subcriterion weights'!$P11)*100</f>
        <v>0</v>
      </c>
      <c r="F11" s="16">
        <f>('Subcriterion weights'!F11/'Subcriterion weights'!$P11)*100</f>
        <v>33.333333333333329</v>
      </c>
      <c r="G11" s="16">
        <f>('Subcriterion weights'!G11/'Subcriterion weights'!$P11)*100</f>
        <v>0</v>
      </c>
      <c r="H11" s="16">
        <f>('Subcriterion weights'!H11/'Subcriterion weights'!$P11)*100</f>
        <v>0</v>
      </c>
      <c r="I11" s="16">
        <f>('Subcriterion weights'!I11/'Subcriterion weights'!$P11)*100</f>
        <v>0</v>
      </c>
      <c r="J11" s="16">
        <f>('Subcriterion weights'!J11/'Subcriterion weights'!$P11)*100</f>
        <v>0</v>
      </c>
      <c r="K11" s="16">
        <f>('Subcriterion weights'!K11/'Subcriterion weights'!$P11)*100</f>
        <v>33.333333333333329</v>
      </c>
      <c r="L11" s="16">
        <f>('Subcriterion weights'!L11/'Subcriterion weights'!$P11)*100</f>
        <v>0</v>
      </c>
      <c r="M11" s="16">
        <f>('Subcriterion weights'!M11/'Subcriterion weights'!$P11)*100</f>
        <v>0</v>
      </c>
      <c r="N11" s="16">
        <f>('Subcriterion weights'!N11/'Subcriterion weights'!$P11)*100</f>
        <v>0</v>
      </c>
      <c r="O11" s="16">
        <f>('Subcriterion weights'!O11/'Subcriterion weights'!$P11)*100</f>
        <v>0</v>
      </c>
      <c r="P11" s="16">
        <v>3</v>
      </c>
      <c r="R11" s="16" t="s">
        <v>14</v>
      </c>
      <c r="S11" s="16">
        <f>('Subcriterion weights'!S11/'Subcriterion weights'!$AI11)*100</f>
        <v>33.333333333333329</v>
      </c>
      <c r="T11" s="16">
        <f>('Subcriterion weights'!T11/'Subcriterion weights'!$AI11)*100</f>
        <v>0</v>
      </c>
      <c r="U11" s="16">
        <f>('Subcriterion weights'!U11/'Subcriterion weights'!$AI11)*100</f>
        <v>0</v>
      </c>
      <c r="V11" s="16">
        <f>('Subcriterion weights'!V11/'Subcriterion weights'!$AI11)*100</f>
        <v>0</v>
      </c>
      <c r="W11" s="16">
        <f>('Subcriterion weights'!W11/'Subcriterion weights'!$AI11)*100</f>
        <v>0</v>
      </c>
      <c r="X11" s="16">
        <f>('Subcriterion weights'!X11/'Subcriterion weights'!$AI11)*100</f>
        <v>0</v>
      </c>
      <c r="Y11" s="16">
        <f>('Subcriterion weights'!Y11/'Subcriterion weights'!$AI11)*100</f>
        <v>0</v>
      </c>
      <c r="Z11" s="16">
        <f>('Subcriterion weights'!Z11/'Subcriterion weights'!$AI11)*100</f>
        <v>0</v>
      </c>
      <c r="AA11" s="16">
        <f>('Subcriterion weights'!AA11/'Subcriterion weights'!$AI11)*100</f>
        <v>0</v>
      </c>
      <c r="AB11" s="16">
        <f>('Subcriterion weights'!AB11/'Subcriterion weights'!$AI11)*100</f>
        <v>0</v>
      </c>
      <c r="AC11" s="16">
        <f>('Subcriterion weights'!AC11/'Subcriterion weights'!$AI11)*100</f>
        <v>66.666666666666657</v>
      </c>
      <c r="AD11" s="16">
        <f>('Subcriterion weights'!AD11/'Subcriterion weights'!$AI11)*100</f>
        <v>0</v>
      </c>
      <c r="AE11" s="16">
        <f>('Subcriterion weights'!AE11/'Subcriterion weights'!$AI11)*100</f>
        <v>0</v>
      </c>
      <c r="AF11" s="16">
        <f>('Subcriterion weights'!AF11/'Subcriterion weights'!$AI11)*100</f>
        <v>0</v>
      </c>
      <c r="AG11" s="16">
        <f>('Subcriterion weights'!AG11/'Subcriterion weights'!$AI11)*100</f>
        <v>0</v>
      </c>
      <c r="AH11" s="16">
        <f>('Subcriterion weights'!AH11/'Subcriterion weights'!$AI11)*100</f>
        <v>0</v>
      </c>
      <c r="AI11" s="16">
        <v>3</v>
      </c>
    </row>
    <row r="12" spans="1:35" x14ac:dyDescent="0.55000000000000004">
      <c r="A12" s="16" t="s">
        <v>15</v>
      </c>
      <c r="B12" s="16">
        <f>('Subcriterion weights'!B12/'Subcriterion weights'!$P12)*100</f>
        <v>0</v>
      </c>
      <c r="C12" s="16">
        <f>('Subcriterion weights'!C12/'Subcriterion weights'!$P12)*100</f>
        <v>0</v>
      </c>
      <c r="D12" s="16">
        <f>('Subcriterion weights'!D12/'Subcriterion weights'!$P12)*100</f>
        <v>7.1428571428571423</v>
      </c>
      <c r="E12" s="16">
        <f>('Subcriterion weights'!E12/'Subcriterion weights'!$P12)*100</f>
        <v>0</v>
      </c>
      <c r="F12" s="16">
        <f>('Subcriterion weights'!F12/'Subcriterion weights'!$P12)*100</f>
        <v>0</v>
      </c>
      <c r="G12" s="16">
        <f>('Subcriterion weights'!G12/'Subcriterion weights'!$P12)*100</f>
        <v>0</v>
      </c>
      <c r="H12" s="16">
        <f>('Subcriterion weights'!H12/'Subcriterion weights'!$P12)*100</f>
        <v>3.5714285714285712</v>
      </c>
      <c r="I12" s="16">
        <f>('Subcriterion weights'!I12/'Subcriterion weights'!$P12)*100</f>
        <v>0</v>
      </c>
      <c r="J12" s="16">
        <f>('Subcriterion weights'!J12/'Subcriterion weights'!$P12)*100</f>
        <v>0</v>
      </c>
      <c r="K12" s="16">
        <f>('Subcriterion weights'!K12/'Subcriterion weights'!$P12)*100</f>
        <v>89.285714285714292</v>
      </c>
      <c r="L12" s="16">
        <f>('Subcriterion weights'!L12/'Subcriterion weights'!$P12)*100</f>
        <v>0</v>
      </c>
      <c r="M12" s="16">
        <f>('Subcriterion weights'!M12/'Subcriterion weights'!$P12)*100</f>
        <v>0</v>
      </c>
      <c r="N12" s="16">
        <f>('Subcriterion weights'!N12/'Subcriterion weights'!$P12)*100</f>
        <v>0</v>
      </c>
      <c r="O12" s="16">
        <f>('Subcriterion weights'!O12/'Subcriterion weights'!$P12)*100</f>
        <v>0</v>
      </c>
      <c r="P12" s="16">
        <v>28</v>
      </c>
      <c r="R12" s="16" t="s">
        <v>15</v>
      </c>
      <c r="S12" s="16">
        <f>('Subcriterion weights'!S12/'Subcriterion weights'!$AI12)*100</f>
        <v>7.1428571428571423</v>
      </c>
      <c r="T12" s="16">
        <f>('Subcriterion weights'!T12/'Subcriterion weights'!$AI12)*100</f>
        <v>0</v>
      </c>
      <c r="U12" s="16">
        <f>('Subcriterion weights'!U12/'Subcriterion weights'!$AI12)*100</f>
        <v>0</v>
      </c>
      <c r="V12" s="16">
        <f>('Subcriterion weights'!V12/'Subcriterion weights'!$AI12)*100</f>
        <v>0</v>
      </c>
      <c r="W12" s="16">
        <f>('Subcriterion weights'!W12/'Subcriterion weights'!$AI12)*100</f>
        <v>0</v>
      </c>
      <c r="X12" s="16">
        <f>('Subcriterion weights'!X12/'Subcriterion weights'!$AI12)*100</f>
        <v>0</v>
      </c>
      <c r="Y12" s="16">
        <f>('Subcriterion weights'!Y12/'Subcriterion weights'!$AI12)*100</f>
        <v>0</v>
      </c>
      <c r="Z12" s="16">
        <f>('Subcriterion weights'!Z12/'Subcriterion weights'!$AI12)*100</f>
        <v>0</v>
      </c>
      <c r="AA12" s="16">
        <f>('Subcriterion weights'!AA12/'Subcriterion weights'!$AI12)*100</f>
        <v>0</v>
      </c>
      <c r="AB12" s="16">
        <f>('Subcriterion weights'!AB12/'Subcriterion weights'!$AI12)*100</f>
        <v>0</v>
      </c>
      <c r="AC12" s="16">
        <f>('Subcriterion weights'!AC12/'Subcriterion weights'!$AI12)*100</f>
        <v>0</v>
      </c>
      <c r="AD12" s="16">
        <f>('Subcriterion weights'!AD12/'Subcriterion weights'!$AI12)*100</f>
        <v>0</v>
      </c>
      <c r="AE12" s="16">
        <f>('Subcriterion weights'!AE12/'Subcriterion weights'!$AI12)*100</f>
        <v>0</v>
      </c>
      <c r="AF12" s="16">
        <f>('Subcriterion weights'!AF12/'Subcriterion weights'!$AI12)*100</f>
        <v>3.5714285714285712</v>
      </c>
      <c r="AG12" s="16">
        <f>('Subcriterion weights'!AG12/'Subcriterion weights'!$AI12)*100</f>
        <v>89.285714285714292</v>
      </c>
      <c r="AH12" s="16">
        <f>('Subcriterion weights'!AH12/'Subcriterion weights'!$AI12)*100</f>
        <v>0</v>
      </c>
      <c r="AI12" s="16">
        <v>28</v>
      </c>
    </row>
    <row r="13" spans="1:35" x14ac:dyDescent="0.55000000000000004">
      <c r="A13" s="16" t="s">
        <v>16</v>
      </c>
      <c r="B13" s="16">
        <f>('Subcriterion weights'!B13/'Subcriterion weights'!$P13)*100</f>
        <v>0</v>
      </c>
      <c r="C13" s="16">
        <f>('Subcriterion weights'!C13/'Subcriterion weights'!$P13)*100</f>
        <v>3.5714285714285712</v>
      </c>
      <c r="D13" s="16">
        <f>('Subcriterion weights'!D13/'Subcriterion weights'!$P13)*100</f>
        <v>0</v>
      </c>
      <c r="E13" s="16">
        <f>('Subcriterion weights'!E13/'Subcriterion weights'!$P13)*100</f>
        <v>0</v>
      </c>
      <c r="F13" s="16">
        <f>('Subcriterion weights'!F13/'Subcriterion weights'!$P13)*100</f>
        <v>14.285714285714285</v>
      </c>
      <c r="G13" s="16">
        <f>('Subcriterion weights'!G13/'Subcriterion weights'!$P13)*100</f>
        <v>10.714285714285714</v>
      </c>
      <c r="H13" s="16">
        <f>('Subcriterion weights'!H13/'Subcriterion weights'!$P13)*100</f>
        <v>35.714285714285715</v>
      </c>
      <c r="I13" s="16">
        <f>('Subcriterion weights'!I13/'Subcriterion weights'!$P13)*100</f>
        <v>0</v>
      </c>
      <c r="J13" s="16">
        <f>('Subcriterion weights'!J13/'Subcriterion weights'!$P13)*100</f>
        <v>3.5714285714285712</v>
      </c>
      <c r="K13" s="16">
        <f>('Subcriterion weights'!K13/'Subcriterion weights'!$P13)*100</f>
        <v>21.428571428571427</v>
      </c>
      <c r="L13" s="16">
        <f>('Subcriterion weights'!L13/'Subcriterion weights'!$P13)*100</f>
        <v>3.5714285714285712</v>
      </c>
      <c r="M13" s="16">
        <f>('Subcriterion weights'!M13/'Subcriterion weights'!$P13)*100</f>
        <v>0</v>
      </c>
      <c r="N13" s="16">
        <f>('Subcriterion weights'!N13/'Subcriterion weights'!$P13)*100</f>
        <v>7.1428571428571423</v>
      </c>
      <c r="O13" s="16">
        <f>('Subcriterion weights'!O13/'Subcriterion weights'!$P13)*100</f>
        <v>0</v>
      </c>
      <c r="P13" s="16">
        <v>28</v>
      </c>
      <c r="R13" s="16" t="s">
        <v>16</v>
      </c>
      <c r="S13" s="16">
        <f>('Subcriterion weights'!S13/'Subcriterion weights'!$AI13)*100</f>
        <v>28.571428571428569</v>
      </c>
      <c r="T13" s="16">
        <f>('Subcriterion weights'!T13/'Subcriterion weights'!$AI13)*100</f>
        <v>0</v>
      </c>
      <c r="U13" s="16">
        <f>('Subcriterion weights'!U13/'Subcriterion weights'!$AI13)*100</f>
        <v>39.285714285714285</v>
      </c>
      <c r="V13" s="16">
        <f>('Subcriterion weights'!V13/'Subcriterion weights'!$AI13)*100</f>
        <v>3.5714285714285712</v>
      </c>
      <c r="W13" s="16">
        <f>('Subcriterion weights'!W13/'Subcriterion weights'!$AI13)*100</f>
        <v>7.1428571428571423</v>
      </c>
      <c r="X13" s="16">
        <f>('Subcriterion weights'!X13/'Subcriterion weights'!$AI13)*100</f>
        <v>3.5714285714285712</v>
      </c>
      <c r="Y13" s="16">
        <f>('Subcriterion weights'!Y13/'Subcriterion weights'!$AI13)*100</f>
        <v>0</v>
      </c>
      <c r="Z13" s="16">
        <f>('Subcriterion weights'!Z13/'Subcriterion weights'!$AI13)*100</f>
        <v>0</v>
      </c>
      <c r="AA13" s="16">
        <f>('Subcriterion weights'!AA13/'Subcriterion weights'!$AI13)*100</f>
        <v>10.714285714285714</v>
      </c>
      <c r="AB13" s="16">
        <f>('Subcriterion weights'!AB13/'Subcriterion weights'!$AI13)*100</f>
        <v>0</v>
      </c>
      <c r="AC13" s="16">
        <f>('Subcriterion weights'!AC13/'Subcriterion weights'!$AI13)*100</f>
        <v>3.5714285714285712</v>
      </c>
      <c r="AD13" s="16">
        <f>('Subcriterion weights'!AD13/'Subcriterion weights'!$AI13)*100</f>
        <v>0</v>
      </c>
      <c r="AE13" s="16">
        <f>('Subcriterion weights'!AE13/'Subcriterion weights'!$AI13)*100</f>
        <v>3.5714285714285712</v>
      </c>
      <c r="AF13" s="16">
        <f>('Subcriterion weights'!AF13/'Subcriterion weights'!$AI13)*100</f>
        <v>0</v>
      </c>
      <c r="AG13" s="16">
        <f>('Subcriterion weights'!AG13/'Subcriterion weights'!$AI13)*100</f>
        <v>0</v>
      </c>
      <c r="AH13" s="16">
        <f>('Subcriterion weights'!AH13/'Subcriterion weights'!$AI13)*100</f>
        <v>0</v>
      </c>
      <c r="AI13" s="16">
        <v>28</v>
      </c>
    </row>
    <row r="14" spans="1:35" x14ac:dyDescent="0.55000000000000004">
      <c r="A14" s="16" t="s">
        <v>17</v>
      </c>
      <c r="B14" s="16">
        <f>('Subcriterion weights'!B14/'Subcriterion weights'!$P14)*100</f>
        <v>0</v>
      </c>
      <c r="C14" s="16">
        <f>('Subcriterion weights'!C14/'Subcriterion weights'!$P14)*100</f>
        <v>0</v>
      </c>
      <c r="D14" s="16">
        <f>('Subcriterion weights'!D14/'Subcriterion weights'!$P14)*100</f>
        <v>0</v>
      </c>
      <c r="E14" s="16">
        <f>('Subcriterion weights'!E14/'Subcriterion weights'!$P14)*100</f>
        <v>0</v>
      </c>
      <c r="F14" s="16">
        <f>('Subcriterion weights'!F14/'Subcriterion weights'!$P14)*100</f>
        <v>16.666666666666664</v>
      </c>
      <c r="G14" s="16">
        <f>('Subcriterion weights'!G14/'Subcriterion weights'!$P14)*100</f>
        <v>0</v>
      </c>
      <c r="H14" s="16">
        <f>('Subcriterion weights'!H14/'Subcriterion weights'!$P14)*100</f>
        <v>0</v>
      </c>
      <c r="I14" s="16">
        <f>('Subcriterion weights'!I14/'Subcriterion weights'!$P14)*100</f>
        <v>8.3333333333333321</v>
      </c>
      <c r="J14" s="16">
        <f>('Subcriterion weights'!J14/'Subcriterion weights'!$P14)*100</f>
        <v>0</v>
      </c>
      <c r="K14" s="16">
        <f>('Subcriterion weights'!K14/'Subcriterion weights'!$P14)*100</f>
        <v>75</v>
      </c>
      <c r="L14" s="16">
        <f>('Subcriterion weights'!L14/'Subcriterion weights'!$P14)*100</f>
        <v>0</v>
      </c>
      <c r="M14" s="16">
        <f>('Subcriterion weights'!M14/'Subcriterion weights'!$P14)*100</f>
        <v>0</v>
      </c>
      <c r="N14" s="16">
        <f>('Subcriterion weights'!N14/'Subcriterion weights'!$P14)*100</f>
        <v>0</v>
      </c>
      <c r="O14" s="16">
        <f>('Subcriterion weights'!O14/'Subcriterion weights'!$P14)*100</f>
        <v>0</v>
      </c>
      <c r="P14" s="16">
        <v>12</v>
      </c>
      <c r="R14" s="16" t="s">
        <v>17</v>
      </c>
      <c r="S14" s="16">
        <f>('Subcriterion weights'!S14/'Subcriterion weights'!$AI14)*100</f>
        <v>0</v>
      </c>
      <c r="T14" s="16">
        <f>('Subcriterion weights'!T14/'Subcriterion weights'!$AI14)*100</f>
        <v>0</v>
      </c>
      <c r="U14" s="16">
        <f>('Subcriterion weights'!U14/'Subcriterion weights'!$AI14)*100</f>
        <v>8.3333333333333321</v>
      </c>
      <c r="V14" s="16">
        <f>('Subcriterion weights'!V14/'Subcriterion weights'!$AI14)*100</f>
        <v>0</v>
      </c>
      <c r="W14" s="16">
        <f>('Subcriterion weights'!W14/'Subcriterion weights'!$AI14)*100</f>
        <v>0</v>
      </c>
      <c r="X14" s="16">
        <f>('Subcriterion weights'!X14/'Subcriterion weights'!$AI14)*100</f>
        <v>0</v>
      </c>
      <c r="Y14" s="16">
        <f>('Subcriterion weights'!Y14/'Subcriterion weights'!$AI14)*100</f>
        <v>8.3333333333333321</v>
      </c>
      <c r="Z14" s="16">
        <f>('Subcriterion weights'!Z14/'Subcriterion weights'!$AI14)*100</f>
        <v>0</v>
      </c>
      <c r="AA14" s="16">
        <f>('Subcriterion weights'!AA14/'Subcriterion weights'!$AI14)*100</f>
        <v>16.666666666666664</v>
      </c>
      <c r="AB14" s="16">
        <f>('Subcriterion weights'!AB14/'Subcriterion weights'!$AI14)*100</f>
        <v>0</v>
      </c>
      <c r="AC14" s="16">
        <f>('Subcriterion weights'!AC14/'Subcriterion weights'!$AI14)*100</f>
        <v>0</v>
      </c>
      <c r="AD14" s="16">
        <f>('Subcriterion weights'!AD14/'Subcriterion weights'!$AI14)*100</f>
        <v>0</v>
      </c>
      <c r="AE14" s="16">
        <f>('Subcriterion weights'!AE14/'Subcriterion weights'!$AI14)*100</f>
        <v>16.666666666666664</v>
      </c>
      <c r="AF14" s="16">
        <f>('Subcriterion weights'!AF14/'Subcriterion weights'!$AI14)*100</f>
        <v>0</v>
      </c>
      <c r="AG14" s="16">
        <f>('Subcriterion weights'!AG14/'Subcriterion weights'!$AI14)*100</f>
        <v>50</v>
      </c>
      <c r="AH14" s="16">
        <f>('Subcriterion weights'!AH14/'Subcriterion weights'!$AI14)*100</f>
        <v>0</v>
      </c>
      <c r="AI14" s="16">
        <v>12</v>
      </c>
    </row>
    <row r="15" spans="1:35" x14ac:dyDescent="0.55000000000000004">
      <c r="A15" s="16" t="s">
        <v>18</v>
      </c>
      <c r="B15" s="16">
        <f>('Subcriterion weights'!B15/'Subcriterion weights'!$P15)*100</f>
        <v>0</v>
      </c>
      <c r="C15" s="16">
        <f>('Subcriterion weights'!C15/'Subcriterion weights'!$P15)*100</f>
        <v>0</v>
      </c>
      <c r="D15" s="16">
        <f>('Subcriterion weights'!D15/'Subcriterion weights'!$P15)*100</f>
        <v>0</v>
      </c>
      <c r="E15" s="16">
        <f>('Subcriterion weights'!E15/'Subcriterion weights'!$P15)*100</f>
        <v>0</v>
      </c>
      <c r="F15" s="16">
        <f>('Subcriterion weights'!F15/'Subcriterion weights'!$P15)*100</f>
        <v>0</v>
      </c>
      <c r="G15" s="16">
        <f>('Subcriterion weights'!G15/'Subcriterion weights'!$P15)*100</f>
        <v>0</v>
      </c>
      <c r="H15" s="16">
        <f>('Subcriterion weights'!H15/'Subcriterion weights'!$P15)*100</f>
        <v>0</v>
      </c>
      <c r="I15" s="16">
        <f>('Subcriterion weights'!I15/'Subcriterion weights'!$P15)*100</f>
        <v>0</v>
      </c>
      <c r="J15" s="16">
        <f>('Subcriterion weights'!J15/'Subcriterion weights'!$P15)*100</f>
        <v>66.666666666666657</v>
      </c>
      <c r="K15" s="16">
        <f>('Subcriterion weights'!K15/'Subcriterion weights'!$P15)*100</f>
        <v>0</v>
      </c>
      <c r="L15" s="16">
        <f>('Subcriterion weights'!L15/'Subcriterion weights'!$P15)*100</f>
        <v>0</v>
      </c>
      <c r="M15" s="16">
        <f>('Subcriterion weights'!M15/'Subcriterion weights'!$P15)*100</f>
        <v>0</v>
      </c>
      <c r="N15" s="16">
        <f>('Subcriterion weights'!N15/'Subcriterion weights'!$P15)*100</f>
        <v>0</v>
      </c>
      <c r="O15" s="16">
        <f>('Subcriterion weights'!O15/'Subcriterion weights'!$P15)*100</f>
        <v>33.333333333333329</v>
      </c>
      <c r="P15" s="16">
        <v>3</v>
      </c>
      <c r="R15" s="16" t="s">
        <v>18</v>
      </c>
      <c r="S15" s="16">
        <f>('Subcriterion weights'!S15/'Subcriterion weights'!$AI15)*100</f>
        <v>0</v>
      </c>
      <c r="T15" s="16">
        <f>('Subcriterion weights'!T15/'Subcriterion weights'!$AI15)*100</f>
        <v>33.333333333333329</v>
      </c>
      <c r="U15" s="16">
        <f>('Subcriterion weights'!U15/'Subcriterion weights'!$AI15)*100</f>
        <v>0</v>
      </c>
      <c r="V15" s="16">
        <f>('Subcriterion weights'!V15/'Subcriterion weights'!$AI15)*100</f>
        <v>0</v>
      </c>
      <c r="W15" s="16">
        <f>('Subcriterion weights'!W15/'Subcriterion weights'!$AI15)*100</f>
        <v>0</v>
      </c>
      <c r="X15" s="16">
        <f>('Subcriterion weights'!X15/'Subcriterion weights'!$AI15)*100</f>
        <v>0</v>
      </c>
      <c r="Y15" s="16">
        <f>('Subcriterion weights'!Y15/'Subcriterion weights'!$AI15)*100</f>
        <v>0</v>
      </c>
      <c r="Z15" s="16">
        <f>('Subcriterion weights'!Z15/'Subcriterion weights'!$AI15)*100</f>
        <v>0</v>
      </c>
      <c r="AA15" s="16">
        <f>('Subcriterion weights'!AA15/'Subcriterion weights'!$AI15)*100</f>
        <v>33.333333333333329</v>
      </c>
      <c r="AB15" s="16">
        <f>('Subcriterion weights'!AB15/'Subcriterion weights'!$AI15)*100</f>
        <v>0</v>
      </c>
      <c r="AC15" s="16">
        <f>('Subcriterion weights'!AC15/'Subcriterion weights'!$AI15)*100</f>
        <v>0</v>
      </c>
      <c r="AD15" s="16">
        <f>('Subcriterion weights'!AD15/'Subcriterion weights'!$AI15)*100</f>
        <v>0</v>
      </c>
      <c r="AE15" s="16">
        <f>('Subcriterion weights'!AE15/'Subcriterion weights'!$AI15)*100</f>
        <v>0</v>
      </c>
      <c r="AF15" s="16">
        <f>('Subcriterion weights'!AF15/'Subcriterion weights'!$AI15)*100</f>
        <v>33.333333333333329</v>
      </c>
      <c r="AG15" s="16">
        <f>('Subcriterion weights'!AG15/'Subcriterion weights'!$AI15)*100</f>
        <v>0</v>
      </c>
      <c r="AH15" s="16">
        <f>('Subcriterion weights'!AH15/'Subcriterion weights'!$AI15)*100</f>
        <v>0</v>
      </c>
      <c r="AI15" s="16">
        <v>3</v>
      </c>
    </row>
    <row r="16" spans="1:35" x14ac:dyDescent="0.55000000000000004">
      <c r="A16" s="16" t="s">
        <v>19</v>
      </c>
      <c r="B16" s="16">
        <f>('Subcriterion weights'!B16/'Subcriterion weights'!$P16)*100</f>
        <v>0</v>
      </c>
      <c r="C16" s="16">
        <f>('Subcriterion weights'!C16/'Subcriterion weights'!$P16)*100</f>
        <v>0</v>
      </c>
      <c r="D16" s="16">
        <f>('Subcriterion weights'!D16/'Subcriterion weights'!$P16)*100</f>
        <v>0</v>
      </c>
      <c r="E16" s="16">
        <f>('Subcriterion weights'!E16/'Subcriterion weights'!$P16)*100</f>
        <v>16.666666666666664</v>
      </c>
      <c r="F16" s="16">
        <f>('Subcriterion weights'!F16/'Subcriterion weights'!$P16)*100</f>
        <v>0</v>
      </c>
      <c r="G16" s="16">
        <f>('Subcriterion weights'!G16/'Subcriterion weights'!$P16)*100</f>
        <v>0</v>
      </c>
      <c r="H16" s="16">
        <f>('Subcriterion weights'!H16/'Subcriterion weights'!$P16)*100</f>
        <v>0</v>
      </c>
      <c r="I16" s="16">
        <f>('Subcriterion weights'!I16/'Subcriterion weights'!$P16)*100</f>
        <v>0</v>
      </c>
      <c r="J16" s="16">
        <f>('Subcriterion weights'!J16/'Subcriterion weights'!$P16)*100</f>
        <v>0</v>
      </c>
      <c r="K16" s="16">
        <f>('Subcriterion weights'!K16/'Subcriterion weights'!$P16)*100</f>
        <v>0</v>
      </c>
      <c r="L16" s="16">
        <f>('Subcriterion weights'!L16/'Subcriterion weights'!$P16)*100</f>
        <v>0</v>
      </c>
      <c r="M16" s="16">
        <f>('Subcriterion weights'!M16/'Subcriterion weights'!$P16)*100</f>
        <v>0</v>
      </c>
      <c r="N16" s="16">
        <f>('Subcriterion weights'!N16/'Subcriterion weights'!$P16)*100</f>
        <v>0</v>
      </c>
      <c r="O16" s="16">
        <f>('Subcriterion weights'!O16/'Subcriterion weights'!$P16)*100</f>
        <v>83.333333333333343</v>
      </c>
      <c r="P16" s="16">
        <v>6</v>
      </c>
      <c r="R16" s="16" t="s">
        <v>19</v>
      </c>
      <c r="S16" s="16">
        <f>('Subcriterion weights'!S16/'Subcriterion weights'!$AI16)*100</f>
        <v>16.666666666666664</v>
      </c>
      <c r="T16" s="16">
        <f>('Subcriterion weights'!T16/'Subcriterion weights'!$AI16)*100</f>
        <v>0</v>
      </c>
      <c r="U16" s="16">
        <f>('Subcriterion weights'!U16/'Subcriterion weights'!$AI16)*100</f>
        <v>0</v>
      </c>
      <c r="V16" s="16">
        <f>('Subcriterion weights'!V16/'Subcriterion weights'!$AI16)*100</f>
        <v>0</v>
      </c>
      <c r="W16" s="16">
        <f>('Subcriterion weights'!W16/'Subcriterion weights'!$AI16)*100</f>
        <v>0</v>
      </c>
      <c r="X16" s="16">
        <f>('Subcriterion weights'!X16/'Subcriterion weights'!$AI16)*100</f>
        <v>0</v>
      </c>
      <c r="Y16" s="16">
        <f>('Subcriterion weights'!Y16/'Subcriterion weights'!$AI16)*100</f>
        <v>0</v>
      </c>
      <c r="Z16" s="16">
        <f>('Subcriterion weights'!Z16/'Subcriterion weights'!$AI16)*100</f>
        <v>0</v>
      </c>
      <c r="AA16" s="16">
        <f>('Subcriterion weights'!AA16/'Subcriterion weights'!$AI16)*100</f>
        <v>16.666666666666664</v>
      </c>
      <c r="AB16" s="16">
        <f>('Subcriterion weights'!AB16/'Subcriterion weights'!$AI16)*100</f>
        <v>0</v>
      </c>
      <c r="AC16" s="16">
        <f>('Subcriterion weights'!AC16/'Subcriterion weights'!$AI16)*100</f>
        <v>50</v>
      </c>
      <c r="AD16" s="16">
        <f>('Subcriterion weights'!AD16/'Subcriterion weights'!$AI16)*100</f>
        <v>16.666666666666664</v>
      </c>
      <c r="AE16" s="16">
        <f>('Subcriterion weights'!AE16/'Subcriterion weights'!$AI16)*100</f>
        <v>0</v>
      </c>
      <c r="AF16" s="16">
        <f>('Subcriterion weights'!AF16/'Subcriterion weights'!$AI16)*100</f>
        <v>0</v>
      </c>
      <c r="AG16" s="16">
        <f>('Subcriterion weights'!AG16/'Subcriterion weights'!$AI16)*100</f>
        <v>0</v>
      </c>
      <c r="AH16" s="16">
        <f>('Subcriterion weights'!AH16/'Subcriterion weights'!$AI16)*100</f>
        <v>0</v>
      </c>
      <c r="AI16" s="16">
        <v>6</v>
      </c>
    </row>
    <row r="17" spans="1:35" x14ac:dyDescent="0.55000000000000004">
      <c r="A17" s="16" t="s">
        <v>20</v>
      </c>
      <c r="B17" s="16">
        <f>('Subcriterion weights'!B17/'Subcriterion weights'!$P17)*100</f>
        <v>0</v>
      </c>
      <c r="C17" s="16">
        <f>('Subcriterion weights'!C17/'Subcriterion weights'!$P17)*100</f>
        <v>0</v>
      </c>
      <c r="D17" s="16">
        <f>('Subcriterion weights'!D17/'Subcriterion weights'!$P17)*100</f>
        <v>0</v>
      </c>
      <c r="E17" s="16">
        <f>('Subcriterion weights'!E17/'Subcriterion weights'!$P17)*100</f>
        <v>33.333333333333329</v>
      </c>
      <c r="F17" s="16">
        <f>('Subcriterion weights'!F17/'Subcriterion weights'!$P17)*100</f>
        <v>33.333333333333329</v>
      </c>
      <c r="G17" s="16">
        <f>('Subcriterion weights'!G17/'Subcriterion weights'!$P17)*100</f>
        <v>0</v>
      </c>
      <c r="H17" s="16">
        <f>('Subcriterion weights'!H17/'Subcriterion weights'!$P17)*100</f>
        <v>0</v>
      </c>
      <c r="I17" s="16">
        <f>('Subcriterion weights'!I17/'Subcriterion weights'!$P17)*100</f>
        <v>0</v>
      </c>
      <c r="J17" s="16">
        <f>('Subcriterion weights'!J17/'Subcriterion weights'!$P17)*100</f>
        <v>0</v>
      </c>
      <c r="K17" s="16">
        <f>('Subcriterion weights'!K17/'Subcriterion weights'!$P17)*100</f>
        <v>33.333333333333329</v>
      </c>
      <c r="L17" s="16">
        <f>('Subcriterion weights'!L17/'Subcriterion weights'!$P17)*100</f>
        <v>0</v>
      </c>
      <c r="M17" s="16">
        <f>('Subcriterion weights'!M17/'Subcriterion weights'!$P17)*100</f>
        <v>0</v>
      </c>
      <c r="N17" s="16">
        <f>('Subcriterion weights'!N17/'Subcriterion weights'!$P17)*100</f>
        <v>0</v>
      </c>
      <c r="O17" s="16">
        <f>('Subcriterion weights'!O17/'Subcriterion weights'!$P17)*100</f>
        <v>0</v>
      </c>
      <c r="P17" s="16">
        <v>3</v>
      </c>
      <c r="R17" s="16" t="s">
        <v>20</v>
      </c>
      <c r="S17" s="16">
        <f>('Subcriterion weights'!S17/'Subcriterion weights'!$AI17)*100</f>
        <v>0</v>
      </c>
      <c r="T17" s="16">
        <f>('Subcriterion weights'!T17/'Subcriterion weights'!$AI17)*100</f>
        <v>0</v>
      </c>
      <c r="U17" s="16">
        <f>('Subcriterion weights'!U17/'Subcriterion weights'!$AI17)*100</f>
        <v>0</v>
      </c>
      <c r="V17" s="16">
        <f>('Subcriterion weights'!V17/'Subcriterion weights'!$AI17)*100</f>
        <v>0</v>
      </c>
      <c r="W17" s="16">
        <f>('Subcriterion weights'!W17/'Subcriterion weights'!$AI17)*100</f>
        <v>0</v>
      </c>
      <c r="X17" s="16">
        <f>('Subcriterion weights'!X17/'Subcriterion weights'!$AI17)*100</f>
        <v>33.333333333333329</v>
      </c>
      <c r="Y17" s="16">
        <f>('Subcriterion weights'!Y17/'Subcriterion weights'!$AI17)*100</f>
        <v>0</v>
      </c>
      <c r="Z17" s="16">
        <f>('Subcriterion weights'!Z17/'Subcriterion weights'!$AI17)*100</f>
        <v>0</v>
      </c>
      <c r="AA17" s="16">
        <f>('Subcriterion weights'!AA17/'Subcriterion weights'!$AI17)*100</f>
        <v>0</v>
      </c>
      <c r="AB17" s="16">
        <f>('Subcriterion weights'!AB17/'Subcriterion weights'!$AI17)*100</f>
        <v>0</v>
      </c>
      <c r="AC17" s="16">
        <f>('Subcriterion weights'!AC17/'Subcriterion weights'!$AI17)*100</f>
        <v>0</v>
      </c>
      <c r="AD17" s="16">
        <f>('Subcriterion weights'!AD17/'Subcriterion weights'!$AI17)*100</f>
        <v>0</v>
      </c>
      <c r="AE17" s="16">
        <f>('Subcriterion weights'!AE17/'Subcriterion weights'!$AI17)*100</f>
        <v>0</v>
      </c>
      <c r="AF17" s="16">
        <f>('Subcriterion weights'!AF17/'Subcriterion weights'!$AI17)*100</f>
        <v>0</v>
      </c>
      <c r="AG17" s="16">
        <f>('Subcriterion weights'!AG17/'Subcriterion weights'!$AI17)*100</f>
        <v>33.333333333333329</v>
      </c>
      <c r="AH17" s="16">
        <f>('Subcriterion weights'!AH17/'Subcriterion weights'!$AI17)*100</f>
        <v>33.333333333333329</v>
      </c>
      <c r="AI17" s="16">
        <v>3</v>
      </c>
    </row>
    <row r="18" spans="1:35" x14ac:dyDescent="0.55000000000000004">
      <c r="A18" s="16" t="s">
        <v>21</v>
      </c>
      <c r="B18" s="16">
        <f>('Subcriterion weights'!B18/'Subcriterion weights'!$P18)*100</f>
        <v>0</v>
      </c>
      <c r="C18" s="16">
        <f>('Subcriterion weights'!C18/'Subcriterion weights'!$P18)*100</f>
        <v>0</v>
      </c>
      <c r="D18" s="16">
        <f>('Subcriterion weights'!D18/'Subcriterion weights'!$P18)*100</f>
        <v>33.333333333333329</v>
      </c>
      <c r="E18" s="16">
        <f>('Subcriterion weights'!E18/'Subcriterion weights'!$P18)*100</f>
        <v>0</v>
      </c>
      <c r="F18" s="16">
        <f>('Subcriterion weights'!F18/'Subcriterion weights'!$P18)*100</f>
        <v>0</v>
      </c>
      <c r="G18" s="16">
        <f>('Subcriterion weights'!G18/'Subcriterion weights'!$P18)*100</f>
        <v>0</v>
      </c>
      <c r="H18" s="16">
        <f>('Subcriterion weights'!H18/'Subcriterion weights'!$P18)*100</f>
        <v>0</v>
      </c>
      <c r="I18" s="16">
        <f>('Subcriterion weights'!I18/'Subcriterion weights'!$P18)*100</f>
        <v>0</v>
      </c>
      <c r="J18" s="16">
        <f>('Subcriterion weights'!J18/'Subcriterion weights'!$P18)*100</f>
        <v>0</v>
      </c>
      <c r="K18" s="16">
        <f>('Subcriterion weights'!K18/'Subcriterion weights'!$P18)*100</f>
        <v>0</v>
      </c>
      <c r="L18" s="16">
        <f>('Subcriterion weights'!L18/'Subcriterion weights'!$P18)*100</f>
        <v>0</v>
      </c>
      <c r="M18" s="16">
        <f>('Subcriterion weights'!M18/'Subcriterion weights'!$P18)*100</f>
        <v>0</v>
      </c>
      <c r="N18" s="16">
        <f>('Subcriterion weights'!N18/'Subcriterion weights'!$P18)*100</f>
        <v>0</v>
      </c>
      <c r="O18" s="16">
        <f>('Subcriterion weights'!O18/'Subcriterion weights'!$P18)*100</f>
        <v>66.666666666666657</v>
      </c>
      <c r="P18" s="16">
        <v>3</v>
      </c>
      <c r="R18" s="16" t="s">
        <v>21</v>
      </c>
      <c r="S18" s="16">
        <f>('Subcriterion weights'!S18/'Subcriterion weights'!$AI18)*100</f>
        <v>0</v>
      </c>
      <c r="T18" s="16">
        <f>('Subcriterion weights'!T18/'Subcriterion weights'!$AI18)*100</f>
        <v>0</v>
      </c>
      <c r="U18" s="16">
        <f>('Subcriterion weights'!U18/'Subcriterion weights'!$AI18)*100</f>
        <v>0</v>
      </c>
      <c r="V18" s="16">
        <f>('Subcriterion weights'!V18/'Subcriterion weights'!$AI18)*100</f>
        <v>0</v>
      </c>
      <c r="W18" s="16">
        <f>('Subcriterion weights'!W18/'Subcriterion weights'!$AI18)*100</f>
        <v>0</v>
      </c>
      <c r="X18" s="16">
        <f>('Subcriterion weights'!X18/'Subcriterion weights'!$AI18)*100</f>
        <v>0</v>
      </c>
      <c r="Y18" s="16">
        <f>('Subcriterion weights'!Y18/'Subcriterion weights'!$AI18)*100</f>
        <v>0</v>
      </c>
      <c r="Z18" s="16">
        <f>('Subcriterion weights'!Z18/'Subcriterion weights'!$AI18)*100</f>
        <v>0</v>
      </c>
      <c r="AA18" s="16">
        <f>('Subcriterion weights'!AA18/'Subcriterion weights'!$AI18)*100</f>
        <v>0</v>
      </c>
      <c r="AB18" s="16">
        <f>('Subcriterion weights'!AB18/'Subcriterion weights'!$AI18)*100</f>
        <v>0</v>
      </c>
      <c r="AC18" s="16">
        <f>('Subcriterion weights'!AC18/'Subcriterion weights'!$AI18)*100</f>
        <v>33.333333333333329</v>
      </c>
      <c r="AD18" s="16">
        <f>('Subcriterion weights'!AD18/'Subcriterion weights'!$AI18)*100</f>
        <v>66.666666666666657</v>
      </c>
      <c r="AE18" s="16">
        <f>('Subcriterion weights'!AE18/'Subcriterion weights'!$AI18)*100</f>
        <v>0</v>
      </c>
      <c r="AF18" s="16">
        <f>('Subcriterion weights'!AF18/'Subcriterion weights'!$AI18)*100</f>
        <v>0</v>
      </c>
      <c r="AG18" s="16">
        <f>('Subcriterion weights'!AG18/'Subcriterion weights'!$AI18)*100</f>
        <v>0</v>
      </c>
      <c r="AH18" s="16">
        <f>('Subcriterion weights'!AH18/'Subcriterion weights'!$AI18)*100</f>
        <v>0</v>
      </c>
      <c r="AI18" s="16">
        <v>3</v>
      </c>
    </row>
    <row r="19" spans="1:35" x14ac:dyDescent="0.55000000000000004">
      <c r="A19" s="16" t="s">
        <v>22</v>
      </c>
      <c r="B19" s="16">
        <f>('Subcriterion weights'!B19/'Subcriterion weights'!$P19)*100</f>
        <v>0</v>
      </c>
      <c r="C19" s="16">
        <f>('Subcriterion weights'!C19/'Subcriterion weights'!$P19)*100</f>
        <v>0</v>
      </c>
      <c r="D19" s="16">
        <f>('Subcriterion weights'!D19/'Subcriterion weights'!$P19)*100</f>
        <v>0</v>
      </c>
      <c r="E19" s="16">
        <f>('Subcriterion weights'!E19/'Subcriterion weights'!$P19)*100</f>
        <v>0</v>
      </c>
      <c r="F19" s="16">
        <f>('Subcriterion weights'!F19/'Subcriterion weights'!$P19)*100</f>
        <v>0</v>
      </c>
      <c r="G19" s="16">
        <f>('Subcriterion weights'!G19/'Subcriterion weights'!$P19)*100</f>
        <v>0</v>
      </c>
      <c r="H19" s="16">
        <f>('Subcriterion weights'!H19/'Subcriterion weights'!$P19)*100</f>
        <v>0</v>
      </c>
      <c r="I19" s="16">
        <f>('Subcriterion weights'!I19/'Subcriterion weights'!$P19)*100</f>
        <v>0</v>
      </c>
      <c r="J19" s="16">
        <f>('Subcriterion weights'!J19/'Subcriterion weights'!$P19)*100</f>
        <v>0</v>
      </c>
      <c r="K19" s="16">
        <f>('Subcriterion weights'!K19/'Subcriterion weights'!$P19)*100</f>
        <v>0</v>
      </c>
      <c r="L19" s="16">
        <f>('Subcriterion weights'!L19/'Subcriterion weights'!$P19)*100</f>
        <v>0</v>
      </c>
      <c r="M19" s="16">
        <f>('Subcriterion weights'!M19/'Subcriterion weights'!$P19)*100</f>
        <v>0</v>
      </c>
      <c r="N19" s="16">
        <f>('Subcriterion weights'!N19/'Subcriterion weights'!$P19)*100</f>
        <v>0</v>
      </c>
      <c r="O19" s="16">
        <f>('Subcriterion weights'!O19/'Subcriterion weights'!$P19)*100</f>
        <v>100</v>
      </c>
      <c r="P19" s="16">
        <v>2</v>
      </c>
      <c r="R19" s="16" t="s">
        <v>22</v>
      </c>
      <c r="S19" s="16">
        <f>('Subcriterion weights'!S19/'Subcriterion weights'!$AI19)*100</f>
        <v>0</v>
      </c>
      <c r="T19" s="16">
        <f>('Subcriterion weights'!T19/'Subcriterion weights'!$AI19)*100</f>
        <v>0</v>
      </c>
      <c r="U19" s="16">
        <f>('Subcriterion weights'!U19/'Subcriterion weights'!$AI19)*100</f>
        <v>100</v>
      </c>
      <c r="V19" s="16">
        <f>('Subcriterion weights'!V19/'Subcriterion weights'!$AI19)*100</f>
        <v>0</v>
      </c>
      <c r="W19" s="16">
        <f>('Subcriterion weights'!W19/'Subcriterion weights'!$AI19)*100</f>
        <v>0</v>
      </c>
      <c r="X19" s="16">
        <f>('Subcriterion weights'!X19/'Subcriterion weights'!$AI19)*100</f>
        <v>0</v>
      </c>
      <c r="Y19" s="16">
        <f>('Subcriterion weights'!Y19/'Subcriterion weights'!$AI19)*100</f>
        <v>0</v>
      </c>
      <c r="Z19" s="16">
        <f>('Subcriterion weights'!Z19/'Subcriterion weights'!$AI19)*100</f>
        <v>0</v>
      </c>
      <c r="AA19" s="16">
        <f>('Subcriterion weights'!AA19/'Subcriterion weights'!$AI19)*100</f>
        <v>0</v>
      </c>
      <c r="AB19" s="16">
        <f>('Subcriterion weights'!AB19/'Subcriterion weights'!$AI19)*100</f>
        <v>0</v>
      </c>
      <c r="AC19" s="16">
        <f>('Subcriterion weights'!AC19/'Subcriterion weights'!$AI19)*100</f>
        <v>0</v>
      </c>
      <c r="AD19" s="16">
        <f>('Subcriterion weights'!AD19/'Subcriterion weights'!$AI19)*100</f>
        <v>0</v>
      </c>
      <c r="AE19" s="16">
        <f>('Subcriterion weights'!AE19/'Subcriterion weights'!$AI19)*100</f>
        <v>0</v>
      </c>
      <c r="AF19" s="16">
        <f>('Subcriterion weights'!AF19/'Subcriterion weights'!$AI19)*100</f>
        <v>0</v>
      </c>
      <c r="AG19" s="16">
        <f>('Subcriterion weights'!AG19/'Subcriterion weights'!$AI19)*100</f>
        <v>0</v>
      </c>
      <c r="AH19" s="16">
        <f>('Subcriterion weights'!AH19/'Subcriterion weights'!$AI19)*100</f>
        <v>0</v>
      </c>
      <c r="AI19" s="16">
        <v>2</v>
      </c>
    </row>
    <row r="20" spans="1:35" x14ac:dyDescent="0.55000000000000004">
      <c r="A20" s="16" t="s">
        <v>23</v>
      </c>
      <c r="B20" s="16">
        <f>('Subcriterion weights'!B20/'Subcriterion weights'!$P20)*100</f>
        <v>0</v>
      </c>
      <c r="C20" s="16">
        <f>('Subcriterion weights'!C20/'Subcriterion weights'!$P20)*100</f>
        <v>0</v>
      </c>
      <c r="D20" s="16">
        <f>('Subcriterion weights'!D20/'Subcriterion weights'!$P20)*100</f>
        <v>0</v>
      </c>
      <c r="E20" s="16">
        <f>('Subcriterion weights'!E20/'Subcriterion weights'!$P20)*100</f>
        <v>0</v>
      </c>
      <c r="F20" s="16">
        <f>('Subcriterion weights'!F20/'Subcriterion weights'!$P20)*100</f>
        <v>0</v>
      </c>
      <c r="G20" s="16">
        <f>('Subcriterion weights'!G20/'Subcriterion weights'!$P20)*100</f>
        <v>0</v>
      </c>
      <c r="H20" s="16">
        <f>('Subcriterion weights'!H20/'Subcriterion weights'!$P20)*100</f>
        <v>0</v>
      </c>
      <c r="I20" s="16">
        <f>('Subcriterion weights'!I20/'Subcriterion weights'!$P20)*100</f>
        <v>0</v>
      </c>
      <c r="J20" s="16">
        <f>('Subcriterion weights'!J20/'Subcriterion weights'!$P20)*100</f>
        <v>8.3333333333333321</v>
      </c>
      <c r="K20" s="16">
        <f>('Subcriterion weights'!K20/'Subcriterion weights'!$P20)*100</f>
        <v>91.666666666666657</v>
      </c>
      <c r="L20" s="16">
        <f>('Subcriterion weights'!L20/'Subcriterion weights'!$P20)*100</f>
        <v>0</v>
      </c>
      <c r="M20" s="16">
        <f>('Subcriterion weights'!M20/'Subcriterion weights'!$P20)*100</f>
        <v>0</v>
      </c>
      <c r="N20" s="16">
        <f>('Subcriterion weights'!N20/'Subcriterion weights'!$P20)*100</f>
        <v>0</v>
      </c>
      <c r="O20" s="16">
        <f>('Subcriterion weights'!O20/'Subcriterion weights'!$P20)*100</f>
        <v>0</v>
      </c>
      <c r="P20" s="16">
        <v>12</v>
      </c>
      <c r="R20" s="16" t="s">
        <v>23</v>
      </c>
      <c r="S20" s="16">
        <f>('Subcriterion weights'!S20/'Subcriterion weights'!$AI20)*100</f>
        <v>0</v>
      </c>
      <c r="T20" s="16">
        <f>('Subcriterion weights'!T20/'Subcriterion weights'!$AI20)*100</f>
        <v>0</v>
      </c>
      <c r="U20" s="16">
        <f>('Subcriterion weights'!U20/'Subcriterion weights'!$AI20)*100</f>
        <v>8.3333333333333321</v>
      </c>
      <c r="V20" s="16">
        <f>('Subcriterion weights'!V20/'Subcriterion weights'!$AI20)*100</f>
        <v>0</v>
      </c>
      <c r="W20" s="16">
        <f>('Subcriterion weights'!W20/'Subcriterion weights'!$AI20)*100</f>
        <v>0</v>
      </c>
      <c r="X20" s="16">
        <f>('Subcriterion weights'!X20/'Subcriterion weights'!$AI20)*100</f>
        <v>0</v>
      </c>
      <c r="Y20" s="16">
        <f>('Subcriterion weights'!Y20/'Subcriterion weights'!$AI20)*100</f>
        <v>0</v>
      </c>
      <c r="Z20" s="16">
        <f>('Subcriterion weights'!Z20/'Subcriterion weights'!$AI20)*100</f>
        <v>0</v>
      </c>
      <c r="AA20" s="16">
        <f>('Subcriterion weights'!AA20/'Subcriterion weights'!$AI20)*100</f>
        <v>8.3333333333333321</v>
      </c>
      <c r="AB20" s="16">
        <f>('Subcriterion weights'!AB20/'Subcriterion weights'!$AI20)*100</f>
        <v>0</v>
      </c>
      <c r="AC20" s="16">
        <f>('Subcriterion weights'!AC20/'Subcriterion weights'!$AI20)*100</f>
        <v>8.3333333333333321</v>
      </c>
      <c r="AD20" s="16">
        <f>('Subcriterion weights'!AD20/'Subcriterion weights'!$AI20)*100</f>
        <v>0</v>
      </c>
      <c r="AE20" s="16">
        <f>('Subcriterion weights'!AE20/'Subcriterion weights'!$AI20)*100</f>
        <v>0</v>
      </c>
      <c r="AF20" s="16">
        <f>('Subcriterion weights'!AF20/'Subcriterion weights'!$AI20)*100</f>
        <v>0</v>
      </c>
      <c r="AG20" s="16">
        <f>('Subcriterion weights'!AG20/'Subcriterion weights'!$AI20)*100</f>
        <v>75</v>
      </c>
      <c r="AH20" s="16">
        <f>('Subcriterion weights'!AH20/'Subcriterion weights'!$AI20)*100</f>
        <v>0</v>
      </c>
      <c r="AI20" s="16">
        <v>12</v>
      </c>
    </row>
    <row r="21" spans="1:35" x14ac:dyDescent="0.55000000000000004">
      <c r="A21" s="16" t="s">
        <v>24</v>
      </c>
      <c r="B21" s="16">
        <f>('Subcriterion weights'!B21/'Subcriterion weights'!$P21)*100</f>
        <v>0</v>
      </c>
      <c r="C21" s="16">
        <f>('Subcriterion weights'!C21/'Subcriterion weights'!$P21)*100</f>
        <v>0</v>
      </c>
      <c r="D21" s="16">
        <f>('Subcriterion weights'!D21/'Subcriterion weights'!$P21)*100</f>
        <v>0</v>
      </c>
      <c r="E21" s="16">
        <f>('Subcriterion weights'!E21/'Subcriterion weights'!$P21)*100</f>
        <v>0</v>
      </c>
      <c r="F21" s="16">
        <f>('Subcriterion weights'!F21/'Subcriterion weights'!$P21)*100</f>
        <v>0</v>
      </c>
      <c r="G21" s="16">
        <f>('Subcriterion weights'!G21/'Subcriterion weights'!$P21)*100</f>
        <v>0</v>
      </c>
      <c r="H21" s="16">
        <f>('Subcriterion weights'!H21/'Subcriterion weights'!$P21)*100</f>
        <v>0</v>
      </c>
      <c r="I21" s="16">
        <f>('Subcriterion weights'!I21/'Subcriterion weights'!$P21)*100</f>
        <v>0</v>
      </c>
      <c r="J21" s="16">
        <f>('Subcriterion weights'!J21/'Subcriterion weights'!$P21)*100</f>
        <v>0</v>
      </c>
      <c r="K21" s="16">
        <f>('Subcriterion weights'!K21/'Subcriterion weights'!$P21)*100</f>
        <v>100</v>
      </c>
      <c r="L21" s="16">
        <f>('Subcriterion weights'!L21/'Subcriterion weights'!$P21)*100</f>
        <v>0</v>
      </c>
      <c r="M21" s="16">
        <f>('Subcriterion weights'!M21/'Subcriterion weights'!$P21)*100</f>
        <v>0</v>
      </c>
      <c r="N21" s="16">
        <f>('Subcriterion weights'!N21/'Subcriterion weights'!$P21)*100</f>
        <v>0</v>
      </c>
      <c r="O21" s="16">
        <f>('Subcriterion weights'!O21/'Subcriterion weights'!$P21)*100</f>
        <v>0</v>
      </c>
      <c r="P21" s="16">
        <v>4</v>
      </c>
      <c r="R21" s="16" t="s">
        <v>24</v>
      </c>
      <c r="S21" s="16">
        <f>('Subcriterion weights'!S21/'Subcriterion weights'!$AI21)*100</f>
        <v>50</v>
      </c>
      <c r="T21" s="16">
        <f>('Subcriterion weights'!T21/'Subcriterion weights'!$AI21)*100</f>
        <v>0</v>
      </c>
      <c r="U21" s="16">
        <f>('Subcriterion weights'!U21/'Subcriterion weights'!$AI21)*100</f>
        <v>0</v>
      </c>
      <c r="V21" s="16">
        <f>('Subcriterion weights'!V21/'Subcriterion weights'!$AI21)*100</f>
        <v>0</v>
      </c>
      <c r="W21" s="16">
        <f>('Subcriterion weights'!W21/'Subcriterion weights'!$AI21)*100</f>
        <v>0</v>
      </c>
      <c r="X21" s="16">
        <f>('Subcriterion weights'!X21/'Subcriterion weights'!$AI21)*100</f>
        <v>0</v>
      </c>
      <c r="Y21" s="16">
        <f>('Subcriterion weights'!Y21/'Subcriterion weights'!$AI21)*100</f>
        <v>0</v>
      </c>
      <c r="Z21" s="16">
        <f>('Subcriterion weights'!Z21/'Subcriterion weights'!$AI21)*100</f>
        <v>0</v>
      </c>
      <c r="AA21" s="16">
        <f>('Subcriterion weights'!AA21/'Subcriterion weights'!$AI21)*100</f>
        <v>0</v>
      </c>
      <c r="AB21" s="16">
        <f>('Subcriterion weights'!AB21/'Subcriterion weights'!$AI21)*100</f>
        <v>0</v>
      </c>
      <c r="AC21" s="16">
        <f>('Subcriterion weights'!AC21/'Subcriterion weights'!$AI21)*100</f>
        <v>0</v>
      </c>
      <c r="AD21" s="16">
        <f>('Subcriterion weights'!AD21/'Subcriterion weights'!$AI21)*100</f>
        <v>0</v>
      </c>
      <c r="AE21" s="16">
        <f>('Subcriterion weights'!AE21/'Subcriterion weights'!$AI21)*100</f>
        <v>0</v>
      </c>
      <c r="AF21" s="16">
        <f>('Subcriterion weights'!AF21/'Subcriterion weights'!$AI21)*100</f>
        <v>0</v>
      </c>
      <c r="AG21" s="16">
        <f>('Subcriterion weights'!AG21/'Subcriterion weights'!$AI21)*100</f>
        <v>50</v>
      </c>
      <c r="AH21" s="16">
        <f>('Subcriterion weights'!AH21/'Subcriterion weights'!$AI21)*100</f>
        <v>0</v>
      </c>
      <c r="AI21" s="16">
        <v>4</v>
      </c>
    </row>
    <row r="22" spans="1:35" x14ac:dyDescent="0.55000000000000004">
      <c r="A22" s="16" t="s">
        <v>25</v>
      </c>
      <c r="B22" s="16">
        <f>('Subcriterion weights'!B22/'Subcriterion weights'!$P22)*100</f>
        <v>0</v>
      </c>
      <c r="C22" s="16">
        <f>('Subcriterion weights'!C22/'Subcriterion weights'!$P22)*100</f>
        <v>0</v>
      </c>
      <c r="D22" s="16">
        <f>('Subcriterion weights'!D22/'Subcriterion weights'!$P22)*100</f>
        <v>0</v>
      </c>
      <c r="E22" s="16">
        <f>('Subcriterion weights'!E22/'Subcriterion weights'!$P22)*100</f>
        <v>0</v>
      </c>
      <c r="F22" s="16">
        <f>('Subcriterion weights'!F22/'Subcriterion weights'!$P22)*100</f>
        <v>0</v>
      </c>
      <c r="G22" s="16">
        <f>('Subcriterion weights'!G22/'Subcriterion weights'!$P22)*100</f>
        <v>0</v>
      </c>
      <c r="H22" s="16">
        <f>('Subcriterion weights'!H22/'Subcriterion weights'!$P22)*100</f>
        <v>0</v>
      </c>
      <c r="I22" s="16">
        <f>('Subcriterion weights'!I22/'Subcriterion weights'!$P22)*100</f>
        <v>0</v>
      </c>
      <c r="J22" s="16">
        <f>('Subcriterion weights'!J22/'Subcriterion weights'!$P22)*100</f>
        <v>0</v>
      </c>
      <c r="K22" s="16">
        <f>('Subcriterion weights'!K22/'Subcriterion weights'!$P22)*100</f>
        <v>92.307692307692307</v>
      </c>
      <c r="L22" s="16">
        <f>('Subcriterion weights'!L22/'Subcriterion weights'!$P22)*100</f>
        <v>0</v>
      </c>
      <c r="M22" s="16">
        <f>('Subcriterion weights'!M22/'Subcriterion weights'!$P22)*100</f>
        <v>0</v>
      </c>
      <c r="N22" s="16">
        <f>('Subcriterion weights'!N22/'Subcriterion weights'!$P22)*100</f>
        <v>0</v>
      </c>
      <c r="O22" s="16">
        <f>('Subcriterion weights'!O22/'Subcriterion weights'!$P22)*100</f>
        <v>7.6923076923076925</v>
      </c>
      <c r="P22" s="16">
        <v>13</v>
      </c>
      <c r="R22" s="16" t="s">
        <v>25</v>
      </c>
      <c r="S22" s="16">
        <f>('Subcriterion weights'!S22/'Subcriterion weights'!$AI22)*100</f>
        <v>7.6923076923076925</v>
      </c>
      <c r="T22" s="16">
        <f>('Subcriterion weights'!T22/'Subcriterion weights'!$AI22)*100</f>
        <v>0</v>
      </c>
      <c r="U22" s="16">
        <f>('Subcriterion weights'!U22/'Subcriterion weights'!$AI22)*100</f>
        <v>7.6923076923076925</v>
      </c>
      <c r="V22" s="16">
        <f>('Subcriterion weights'!V22/'Subcriterion weights'!$AI22)*100</f>
        <v>0</v>
      </c>
      <c r="W22" s="16">
        <f>('Subcriterion weights'!W22/'Subcriterion weights'!$AI22)*100</f>
        <v>0</v>
      </c>
      <c r="X22" s="16">
        <f>('Subcriterion weights'!X22/'Subcriterion weights'!$AI22)*100</f>
        <v>0</v>
      </c>
      <c r="Y22" s="16">
        <f>('Subcriterion weights'!Y22/'Subcriterion weights'!$AI22)*100</f>
        <v>0</v>
      </c>
      <c r="Z22" s="16">
        <f>('Subcriterion weights'!Z22/'Subcriterion weights'!$AI22)*100</f>
        <v>0</v>
      </c>
      <c r="AA22" s="16">
        <f>('Subcriterion weights'!AA22/'Subcriterion weights'!$AI22)*100</f>
        <v>0</v>
      </c>
      <c r="AB22" s="16">
        <f>('Subcriterion weights'!AB22/'Subcriterion weights'!$AI22)*100</f>
        <v>0</v>
      </c>
      <c r="AC22" s="16">
        <f>('Subcriterion weights'!AC22/'Subcriterion weights'!$AI22)*100</f>
        <v>0</v>
      </c>
      <c r="AD22" s="16">
        <f>('Subcriterion weights'!AD22/'Subcriterion weights'!$AI22)*100</f>
        <v>0</v>
      </c>
      <c r="AE22" s="16">
        <f>('Subcriterion weights'!AE22/'Subcriterion weights'!$AI22)*100</f>
        <v>0</v>
      </c>
      <c r="AF22" s="16">
        <f>('Subcriterion weights'!AF22/'Subcriterion weights'!$AI22)*100</f>
        <v>0</v>
      </c>
      <c r="AG22" s="16">
        <f>('Subcriterion weights'!AG22/'Subcriterion weights'!$AI22)*100</f>
        <v>84.615384615384613</v>
      </c>
      <c r="AH22" s="16">
        <f>('Subcriterion weights'!AH22/'Subcriterion weights'!$AI22)*100</f>
        <v>0</v>
      </c>
      <c r="AI22" s="16">
        <v>13</v>
      </c>
    </row>
    <row r="23" spans="1:35" x14ac:dyDescent="0.55000000000000004">
      <c r="A23" s="16" t="s">
        <v>26</v>
      </c>
      <c r="B23" s="16">
        <f>('Subcriterion weights'!B23/'Subcriterion weights'!$P23)*100</f>
        <v>0</v>
      </c>
      <c r="C23" s="16">
        <f>('Subcriterion weights'!C23/'Subcriterion weights'!$P23)*100</f>
        <v>0</v>
      </c>
      <c r="D23" s="16">
        <f>('Subcriterion weights'!D23/'Subcriterion weights'!$P23)*100</f>
        <v>0</v>
      </c>
      <c r="E23" s="16">
        <f>('Subcriterion weights'!E23/'Subcriterion weights'!$P23)*100</f>
        <v>0</v>
      </c>
      <c r="F23" s="16">
        <f>('Subcriterion weights'!F23/'Subcriterion weights'!$P23)*100</f>
        <v>0</v>
      </c>
      <c r="G23" s="16">
        <f>('Subcriterion weights'!G23/'Subcriterion weights'!$P23)*100</f>
        <v>0</v>
      </c>
      <c r="H23" s="16">
        <f>('Subcriterion weights'!H23/'Subcriterion weights'!$P23)*100</f>
        <v>0</v>
      </c>
      <c r="I23" s="16">
        <f>('Subcriterion weights'!I23/'Subcriterion weights'!$P23)*100</f>
        <v>0</v>
      </c>
      <c r="J23" s="16">
        <f>('Subcriterion weights'!J23/'Subcriterion weights'!$P23)*100</f>
        <v>0</v>
      </c>
      <c r="K23" s="16">
        <f>('Subcriterion weights'!K23/'Subcriterion weights'!$P23)*100</f>
        <v>100</v>
      </c>
      <c r="L23" s="16">
        <f>('Subcriterion weights'!L23/'Subcriterion weights'!$P23)*100</f>
        <v>0</v>
      </c>
      <c r="M23" s="16">
        <f>('Subcriterion weights'!M23/'Subcriterion weights'!$P23)*100</f>
        <v>0</v>
      </c>
      <c r="N23" s="16">
        <f>('Subcriterion weights'!N23/'Subcriterion weights'!$P23)*100</f>
        <v>0</v>
      </c>
      <c r="O23" s="16">
        <f>('Subcriterion weights'!O23/'Subcriterion weights'!$P23)*100</f>
        <v>0</v>
      </c>
      <c r="P23" s="16">
        <v>16</v>
      </c>
      <c r="R23" s="16" t="s">
        <v>26</v>
      </c>
      <c r="S23" s="16">
        <f>('Subcriterion weights'!S23/'Subcriterion weights'!$AI23)*100</f>
        <v>0</v>
      </c>
      <c r="T23" s="16">
        <f>('Subcriterion weights'!T23/'Subcriterion weights'!$AI23)*100</f>
        <v>0</v>
      </c>
      <c r="U23" s="16">
        <f>('Subcriterion weights'!U23/'Subcriterion weights'!$AI23)*100</f>
        <v>0</v>
      </c>
      <c r="V23" s="16">
        <f>('Subcriterion weights'!V23/'Subcriterion weights'!$AI23)*100</f>
        <v>0</v>
      </c>
      <c r="W23" s="16">
        <f>('Subcriterion weights'!W23/'Subcriterion weights'!$AI23)*100</f>
        <v>0</v>
      </c>
      <c r="X23" s="16">
        <f>('Subcriterion weights'!X23/'Subcriterion weights'!$AI23)*100</f>
        <v>0</v>
      </c>
      <c r="Y23" s="16">
        <f>('Subcriterion weights'!Y23/'Subcriterion weights'!$AI23)*100</f>
        <v>6.25</v>
      </c>
      <c r="Z23" s="16">
        <f>('Subcriterion weights'!Z23/'Subcriterion weights'!$AI23)*100</f>
        <v>0</v>
      </c>
      <c r="AA23" s="16">
        <f>('Subcriterion weights'!AA23/'Subcriterion weights'!$AI23)*100</f>
        <v>0</v>
      </c>
      <c r="AB23" s="16">
        <f>('Subcriterion weights'!AB23/'Subcriterion weights'!$AI23)*100</f>
        <v>0</v>
      </c>
      <c r="AC23" s="16">
        <f>('Subcriterion weights'!AC23/'Subcriterion weights'!$AI23)*100</f>
        <v>6.25</v>
      </c>
      <c r="AD23" s="16">
        <f>('Subcriterion weights'!AD23/'Subcriterion weights'!$AI23)*100</f>
        <v>0</v>
      </c>
      <c r="AE23" s="16">
        <f>('Subcriterion weights'!AE23/'Subcriterion weights'!$AI23)*100</f>
        <v>0</v>
      </c>
      <c r="AF23" s="16">
        <f>('Subcriterion weights'!AF23/'Subcriterion weights'!$AI23)*100</f>
        <v>0</v>
      </c>
      <c r="AG23" s="16">
        <f>('Subcriterion weights'!AG23/'Subcriterion weights'!$AI23)*100</f>
        <v>87.5</v>
      </c>
      <c r="AH23" s="16">
        <f>('Subcriterion weights'!AH23/'Subcriterion weights'!$AI23)*100</f>
        <v>0</v>
      </c>
      <c r="AI23" s="16">
        <v>16</v>
      </c>
    </row>
    <row r="24" spans="1:35" x14ac:dyDescent="0.55000000000000004">
      <c r="A24" s="16" t="s">
        <v>27</v>
      </c>
      <c r="B24" s="16">
        <f>('Subcriterion weights'!B24/'Subcriterion weights'!$P24)*100</f>
        <v>0</v>
      </c>
      <c r="C24" s="16">
        <f>('Subcriterion weights'!C24/'Subcriterion weights'!$P24)*100</f>
        <v>0</v>
      </c>
      <c r="D24" s="16">
        <f>('Subcriterion weights'!D24/'Subcriterion weights'!$P24)*100</f>
        <v>0</v>
      </c>
      <c r="E24" s="16">
        <f>('Subcriterion weights'!E24/'Subcriterion weights'!$P24)*100</f>
        <v>0</v>
      </c>
      <c r="F24" s="16">
        <f>('Subcriterion weights'!F24/'Subcriterion weights'!$P24)*100</f>
        <v>66.666666666666657</v>
      </c>
      <c r="G24" s="16">
        <f>('Subcriterion weights'!G24/'Subcriterion weights'!$P24)*100</f>
        <v>0</v>
      </c>
      <c r="H24" s="16">
        <f>('Subcriterion weights'!H24/'Subcriterion weights'!$P24)*100</f>
        <v>33.333333333333329</v>
      </c>
      <c r="I24" s="16">
        <f>('Subcriterion weights'!I24/'Subcriterion weights'!$P24)*100</f>
        <v>0</v>
      </c>
      <c r="J24" s="16">
        <f>('Subcriterion weights'!J24/'Subcriterion weights'!$P24)*100</f>
        <v>0</v>
      </c>
      <c r="K24" s="16">
        <f>('Subcriterion weights'!K24/'Subcriterion weights'!$P24)*100</f>
        <v>0</v>
      </c>
      <c r="L24" s="16">
        <f>('Subcriterion weights'!L24/'Subcriterion weights'!$P24)*100</f>
        <v>0</v>
      </c>
      <c r="M24" s="16">
        <f>('Subcriterion weights'!M24/'Subcriterion weights'!$P24)*100</f>
        <v>0</v>
      </c>
      <c r="N24" s="16">
        <f>('Subcriterion weights'!N24/'Subcriterion weights'!$P24)*100</f>
        <v>0</v>
      </c>
      <c r="O24" s="16">
        <f>('Subcriterion weights'!O24/'Subcriterion weights'!$P24)*100</f>
        <v>0</v>
      </c>
      <c r="P24" s="16">
        <v>3</v>
      </c>
      <c r="R24" s="16" t="s">
        <v>27</v>
      </c>
      <c r="S24" s="16">
        <f>('Subcriterion weights'!S24/'Subcriterion weights'!$AI24)*100</f>
        <v>0</v>
      </c>
      <c r="T24" s="16">
        <f>('Subcriterion weights'!T24/'Subcriterion weights'!$AI24)*100</f>
        <v>33.333333333333329</v>
      </c>
      <c r="U24" s="16">
        <f>('Subcriterion weights'!U24/'Subcriterion weights'!$AI24)*100</f>
        <v>33.333333333333329</v>
      </c>
      <c r="V24" s="16">
        <f>('Subcriterion weights'!V24/'Subcriterion weights'!$AI24)*100</f>
        <v>33.333333333333329</v>
      </c>
      <c r="W24" s="16">
        <f>('Subcriterion weights'!W24/'Subcriterion weights'!$AI24)*100</f>
        <v>0</v>
      </c>
      <c r="X24" s="16">
        <f>('Subcriterion weights'!X24/'Subcriterion weights'!$AI24)*100</f>
        <v>0</v>
      </c>
      <c r="Y24" s="16">
        <f>('Subcriterion weights'!Y24/'Subcriterion weights'!$AI24)*100</f>
        <v>0</v>
      </c>
      <c r="Z24" s="16">
        <f>('Subcriterion weights'!Z24/'Subcriterion weights'!$AI24)*100</f>
        <v>0</v>
      </c>
      <c r="AA24" s="16">
        <f>('Subcriterion weights'!AA24/'Subcriterion weights'!$AI24)*100</f>
        <v>0</v>
      </c>
      <c r="AB24" s="16">
        <f>('Subcriterion weights'!AB24/'Subcriterion weights'!$AI24)*100</f>
        <v>0</v>
      </c>
      <c r="AC24" s="16">
        <f>('Subcriterion weights'!AC24/'Subcriterion weights'!$AI24)*100</f>
        <v>0</v>
      </c>
      <c r="AD24" s="16">
        <f>('Subcriterion weights'!AD24/'Subcriterion weights'!$AI24)*100</f>
        <v>0</v>
      </c>
      <c r="AE24" s="16">
        <f>('Subcriterion weights'!AE24/'Subcriterion weights'!$AI24)*100</f>
        <v>0</v>
      </c>
      <c r="AF24" s="16">
        <f>('Subcriterion weights'!AF24/'Subcriterion weights'!$AI24)*100</f>
        <v>0</v>
      </c>
      <c r="AG24" s="16">
        <f>('Subcriterion weights'!AG24/'Subcriterion weights'!$AI24)*100</f>
        <v>0</v>
      </c>
      <c r="AH24" s="16">
        <f>('Subcriterion weights'!AH24/'Subcriterion weights'!$AI24)*100</f>
        <v>0</v>
      </c>
      <c r="AI24" s="16">
        <v>3</v>
      </c>
    </row>
    <row r="25" spans="1:35" x14ac:dyDescent="0.55000000000000004">
      <c r="A25" s="16" t="s">
        <v>28</v>
      </c>
      <c r="B25" s="16">
        <f>('Subcriterion weights'!B25/'Subcriterion weights'!$P25)*100</f>
        <v>0</v>
      </c>
      <c r="C25" s="16">
        <f>('Subcriterion weights'!C25/'Subcriterion weights'!$P25)*100</f>
        <v>0</v>
      </c>
      <c r="D25" s="16">
        <f>('Subcriterion weights'!D25/'Subcriterion weights'!$P25)*100</f>
        <v>0</v>
      </c>
      <c r="E25" s="16">
        <f>('Subcriterion weights'!E25/'Subcriterion weights'!$P25)*100</f>
        <v>3.5714285714285712</v>
      </c>
      <c r="F25" s="16">
        <f>('Subcriterion weights'!F25/'Subcriterion weights'!$P25)*100</f>
        <v>32.142857142857146</v>
      </c>
      <c r="G25" s="16">
        <f>('Subcriterion weights'!G25/'Subcriterion weights'!$P25)*100</f>
        <v>17.857142857142858</v>
      </c>
      <c r="H25" s="16">
        <f>('Subcriterion weights'!H25/'Subcriterion weights'!$P25)*100</f>
        <v>39.285714285714285</v>
      </c>
      <c r="I25" s="16">
        <f>('Subcriterion weights'!I25/'Subcriterion weights'!$P25)*100</f>
        <v>0</v>
      </c>
      <c r="J25" s="16">
        <f>('Subcriterion weights'!J25/'Subcriterion weights'!$P25)*100</f>
        <v>3.5714285714285712</v>
      </c>
      <c r="K25" s="16">
        <f>('Subcriterion weights'!K25/'Subcriterion weights'!$P25)*100</f>
        <v>0</v>
      </c>
      <c r="L25" s="16">
        <f>('Subcriterion weights'!L25/'Subcriterion weights'!$P25)*100</f>
        <v>0</v>
      </c>
      <c r="M25" s="16">
        <f>('Subcriterion weights'!M25/'Subcriterion weights'!$P25)*100</f>
        <v>0</v>
      </c>
      <c r="N25" s="16">
        <f>('Subcriterion weights'!N25/'Subcriterion weights'!$P25)*100</f>
        <v>3.5714285714285712</v>
      </c>
      <c r="O25" s="16">
        <f>('Subcriterion weights'!O25/'Subcriterion weights'!$P25)*100</f>
        <v>0</v>
      </c>
      <c r="P25" s="16">
        <v>28</v>
      </c>
      <c r="R25" s="16" t="s">
        <v>28</v>
      </c>
      <c r="S25" s="16">
        <f>('Subcriterion weights'!S25/'Subcriterion weights'!$AI25)*100</f>
        <v>21.428571428571427</v>
      </c>
      <c r="T25" s="16">
        <f>('Subcriterion weights'!T25/'Subcriterion weights'!$AI25)*100</f>
        <v>3.5714285714285712</v>
      </c>
      <c r="U25" s="16">
        <f>('Subcriterion weights'!U25/'Subcriterion weights'!$AI25)*100</f>
        <v>50</v>
      </c>
      <c r="V25" s="16">
        <f>('Subcriterion weights'!V25/'Subcriterion weights'!$AI25)*100</f>
        <v>3.5714285714285712</v>
      </c>
      <c r="W25" s="16">
        <f>('Subcriterion weights'!W25/'Subcriterion weights'!$AI25)*100</f>
        <v>7.1428571428571423</v>
      </c>
      <c r="X25" s="16">
        <f>('Subcriterion weights'!X25/'Subcriterion weights'!$AI25)*100</f>
        <v>3.5714285714285712</v>
      </c>
      <c r="Y25" s="16">
        <f>('Subcriterion weights'!Y25/'Subcriterion weights'!$AI25)*100</f>
        <v>0</v>
      </c>
      <c r="Z25" s="16">
        <f>('Subcriterion weights'!Z25/'Subcriterion weights'!$AI25)*100</f>
        <v>0</v>
      </c>
      <c r="AA25" s="16">
        <f>('Subcriterion weights'!AA25/'Subcriterion weights'!$AI25)*100</f>
        <v>3.5714285714285712</v>
      </c>
      <c r="AB25" s="16">
        <f>('Subcriterion weights'!AB25/'Subcriterion weights'!$AI25)*100</f>
        <v>0</v>
      </c>
      <c r="AC25" s="16">
        <f>('Subcriterion weights'!AC25/'Subcriterion weights'!$AI25)*100</f>
        <v>0</v>
      </c>
      <c r="AD25" s="16">
        <f>('Subcriterion weights'!AD25/'Subcriterion weights'!$AI25)*100</f>
        <v>0</v>
      </c>
      <c r="AE25" s="16">
        <f>('Subcriterion weights'!AE25/'Subcriterion weights'!$AI25)*100</f>
        <v>0</v>
      </c>
      <c r="AF25" s="16">
        <f>('Subcriterion weights'!AF25/'Subcriterion weights'!$AI25)*100</f>
        <v>3.5714285714285712</v>
      </c>
      <c r="AG25" s="16">
        <f>('Subcriterion weights'!AG25/'Subcriterion weights'!$AI25)*100</f>
        <v>3.5714285714285712</v>
      </c>
      <c r="AH25" s="16">
        <f>('Subcriterion weights'!AH25/'Subcriterion weights'!$AI25)*100</f>
        <v>0</v>
      </c>
      <c r="AI25" s="16">
        <v>28</v>
      </c>
    </row>
    <row r="26" spans="1:35" x14ac:dyDescent="0.55000000000000004">
      <c r="A26" s="16" t="s">
        <v>29</v>
      </c>
      <c r="B26" s="16">
        <f>('Subcriterion weights'!B26/'Subcriterion weights'!$P26)*100</f>
        <v>0</v>
      </c>
      <c r="C26" s="16">
        <f>('Subcriterion weights'!C26/'Subcriterion weights'!$P26)*100</f>
        <v>0</v>
      </c>
      <c r="D26" s="16">
        <f>('Subcriterion weights'!D26/'Subcriterion weights'!$P26)*100</f>
        <v>0</v>
      </c>
      <c r="E26" s="16">
        <f>('Subcriterion weights'!E26/'Subcriterion weights'!$P26)*100</f>
        <v>0</v>
      </c>
      <c r="F26" s="16">
        <f>('Subcriterion weights'!F26/'Subcriterion weights'!$P26)*100</f>
        <v>0</v>
      </c>
      <c r="G26" s="16">
        <f>('Subcriterion weights'!G26/'Subcriterion weights'!$P26)*100</f>
        <v>0</v>
      </c>
      <c r="H26" s="16">
        <f>('Subcriterion weights'!H26/'Subcriterion weights'!$P26)*100</f>
        <v>0</v>
      </c>
      <c r="I26" s="16">
        <f>('Subcriterion weights'!I26/'Subcriterion weights'!$P26)*100</f>
        <v>0</v>
      </c>
      <c r="J26" s="16">
        <f>('Subcriterion weights'!J26/'Subcriterion weights'!$P26)*100</f>
        <v>100</v>
      </c>
      <c r="K26" s="16">
        <f>('Subcriterion weights'!K26/'Subcriterion weights'!$P26)*100</f>
        <v>0</v>
      </c>
      <c r="L26" s="16">
        <f>('Subcriterion weights'!L26/'Subcriterion weights'!$P26)*100</f>
        <v>0</v>
      </c>
      <c r="M26" s="16">
        <f>('Subcriterion weights'!M26/'Subcriterion weights'!$P26)*100</f>
        <v>0</v>
      </c>
      <c r="N26" s="16">
        <f>('Subcriterion weights'!N26/'Subcriterion weights'!$P26)*100</f>
        <v>0</v>
      </c>
      <c r="O26" s="16">
        <f>('Subcriterion weights'!O26/'Subcriterion weights'!$P26)*100</f>
        <v>0</v>
      </c>
      <c r="P26" s="16">
        <v>1</v>
      </c>
      <c r="R26" s="16" t="s">
        <v>29</v>
      </c>
      <c r="S26" s="16">
        <f>('Subcriterion weights'!S26/'Subcriterion weights'!$AI26)*100</f>
        <v>100</v>
      </c>
      <c r="T26" s="16">
        <f>('Subcriterion weights'!T26/'Subcriterion weights'!$AI26)*100</f>
        <v>0</v>
      </c>
      <c r="U26" s="16">
        <f>('Subcriterion weights'!U26/'Subcriterion weights'!$AI26)*100</f>
        <v>0</v>
      </c>
      <c r="V26" s="16">
        <f>('Subcriterion weights'!V26/'Subcriterion weights'!$AI26)*100</f>
        <v>0</v>
      </c>
      <c r="W26" s="16">
        <f>('Subcriterion weights'!W26/'Subcriterion weights'!$AI26)*100</f>
        <v>0</v>
      </c>
      <c r="X26" s="16">
        <f>('Subcriterion weights'!X26/'Subcriterion weights'!$AI26)*100</f>
        <v>0</v>
      </c>
      <c r="Y26" s="16">
        <f>('Subcriterion weights'!Y26/'Subcriterion weights'!$AI26)*100</f>
        <v>0</v>
      </c>
      <c r="Z26" s="16">
        <f>('Subcriterion weights'!Z26/'Subcriterion weights'!$AI26)*100</f>
        <v>0</v>
      </c>
      <c r="AA26" s="16">
        <f>('Subcriterion weights'!AA26/'Subcriterion weights'!$AI26)*100</f>
        <v>0</v>
      </c>
      <c r="AB26" s="16">
        <f>('Subcriterion weights'!AB26/'Subcriterion weights'!$AI26)*100</f>
        <v>0</v>
      </c>
      <c r="AC26" s="16">
        <f>('Subcriterion weights'!AC26/'Subcriterion weights'!$AI26)*100</f>
        <v>0</v>
      </c>
      <c r="AD26" s="16">
        <f>('Subcriterion weights'!AD26/'Subcriterion weights'!$AI26)*100</f>
        <v>0</v>
      </c>
      <c r="AE26" s="16">
        <f>('Subcriterion weights'!AE26/'Subcriterion weights'!$AI26)*100</f>
        <v>0</v>
      </c>
      <c r="AF26" s="16">
        <f>('Subcriterion weights'!AF26/'Subcriterion weights'!$AI26)*100</f>
        <v>0</v>
      </c>
      <c r="AG26" s="16">
        <f>('Subcriterion weights'!AG26/'Subcriterion weights'!$AI26)*100</f>
        <v>0</v>
      </c>
      <c r="AH26" s="16">
        <f>('Subcriterion weights'!AH26/'Subcriterion weights'!$AI26)*100</f>
        <v>0</v>
      </c>
      <c r="AI26" s="16">
        <v>1</v>
      </c>
    </row>
    <row r="27" spans="1:35" x14ac:dyDescent="0.55000000000000004">
      <c r="A27" s="16" t="s">
        <v>30</v>
      </c>
      <c r="B27" s="16">
        <f>('Subcriterion weights'!B27/'Subcriterion weights'!$P27)*100</f>
        <v>0</v>
      </c>
      <c r="C27" s="16">
        <f>('Subcriterion weights'!C27/'Subcriterion weights'!$P27)*100</f>
        <v>0</v>
      </c>
      <c r="D27" s="16">
        <f>('Subcriterion weights'!D27/'Subcriterion weights'!$P27)*100</f>
        <v>0</v>
      </c>
      <c r="E27" s="16">
        <f>('Subcriterion weights'!E27/'Subcriterion weights'!$P27)*100</f>
        <v>0</v>
      </c>
      <c r="F27" s="16">
        <f>('Subcriterion weights'!F27/'Subcriterion weights'!$P27)*100</f>
        <v>0</v>
      </c>
      <c r="G27" s="16">
        <f>('Subcriterion weights'!G27/'Subcriterion weights'!$P27)*100</f>
        <v>0</v>
      </c>
      <c r="H27" s="16">
        <f>('Subcriterion weights'!H27/'Subcriterion weights'!$P27)*100</f>
        <v>0</v>
      </c>
      <c r="I27" s="16">
        <f>('Subcriterion weights'!I27/'Subcriterion weights'!$P27)*100</f>
        <v>0</v>
      </c>
      <c r="J27" s="16">
        <f>('Subcriterion weights'!J27/'Subcriterion weights'!$P27)*100</f>
        <v>0</v>
      </c>
      <c r="K27" s="16">
        <f>('Subcriterion weights'!K27/'Subcriterion weights'!$P27)*100</f>
        <v>100</v>
      </c>
      <c r="L27" s="16">
        <f>('Subcriterion weights'!L27/'Subcriterion weights'!$P27)*100</f>
        <v>0</v>
      </c>
      <c r="M27" s="16">
        <f>('Subcriterion weights'!M27/'Subcriterion weights'!$P27)*100</f>
        <v>0</v>
      </c>
      <c r="N27" s="16">
        <f>('Subcriterion weights'!N27/'Subcriterion weights'!$P27)*100</f>
        <v>0</v>
      </c>
      <c r="O27" s="16">
        <f>('Subcriterion weights'!O27/'Subcriterion weights'!$P27)*100</f>
        <v>0</v>
      </c>
      <c r="P27" s="16">
        <v>4</v>
      </c>
      <c r="R27" s="16" t="s">
        <v>30</v>
      </c>
      <c r="S27" s="16">
        <f>('Subcriterion weights'!S27/'Subcriterion weights'!$AI27)*100</f>
        <v>0</v>
      </c>
      <c r="T27" s="16">
        <f>('Subcriterion weights'!T27/'Subcriterion weights'!$AI27)*100</f>
        <v>0</v>
      </c>
      <c r="U27" s="16">
        <f>('Subcriterion weights'!U27/'Subcriterion weights'!$AI27)*100</f>
        <v>25</v>
      </c>
      <c r="V27" s="16">
        <f>('Subcriterion weights'!V27/'Subcriterion weights'!$AI27)*100</f>
        <v>0</v>
      </c>
      <c r="W27" s="16">
        <f>('Subcriterion weights'!W27/'Subcriterion weights'!$AI27)*100</f>
        <v>0</v>
      </c>
      <c r="X27" s="16">
        <f>('Subcriterion weights'!X27/'Subcriterion weights'!$AI27)*100</f>
        <v>0</v>
      </c>
      <c r="Y27" s="16">
        <f>('Subcriterion weights'!Y27/'Subcriterion weights'!$AI27)*100</f>
        <v>0</v>
      </c>
      <c r="Z27" s="16">
        <f>('Subcriterion weights'!Z27/'Subcriterion weights'!$AI27)*100</f>
        <v>0</v>
      </c>
      <c r="AA27" s="16">
        <f>('Subcriterion weights'!AA27/'Subcriterion weights'!$AI27)*100</f>
        <v>0</v>
      </c>
      <c r="AB27" s="16">
        <f>('Subcriterion weights'!AB27/'Subcriterion weights'!$AI27)*100</f>
        <v>0</v>
      </c>
      <c r="AC27" s="16">
        <f>('Subcriterion weights'!AC27/'Subcriterion weights'!$AI27)*100</f>
        <v>0</v>
      </c>
      <c r="AD27" s="16">
        <f>('Subcriterion weights'!AD27/'Subcriterion weights'!$AI27)*100</f>
        <v>0</v>
      </c>
      <c r="AE27" s="16">
        <f>('Subcriterion weights'!AE27/'Subcriterion weights'!$AI27)*100</f>
        <v>0</v>
      </c>
      <c r="AF27" s="16">
        <f>('Subcriterion weights'!AF27/'Subcriterion weights'!$AI27)*100</f>
        <v>0</v>
      </c>
      <c r="AG27" s="16">
        <f>('Subcriterion weights'!AG27/'Subcriterion weights'!$AI27)*100</f>
        <v>75</v>
      </c>
      <c r="AH27" s="16">
        <f>('Subcriterion weights'!AH27/'Subcriterion weights'!$AI27)*100</f>
        <v>0</v>
      </c>
      <c r="AI27" s="16">
        <v>4</v>
      </c>
    </row>
    <row r="28" spans="1:35" x14ac:dyDescent="0.55000000000000004">
      <c r="A28" s="16" t="s">
        <v>31</v>
      </c>
      <c r="B28" s="16">
        <f>('Subcriterion weights'!B28/'Subcriterion weights'!$P28)*100</f>
        <v>0</v>
      </c>
      <c r="C28" s="16">
        <f>('Subcriterion weights'!C28/'Subcriterion weights'!$P28)*100</f>
        <v>0</v>
      </c>
      <c r="D28" s="16">
        <f>('Subcriterion weights'!D28/'Subcriterion weights'!$P28)*100</f>
        <v>0</v>
      </c>
      <c r="E28" s="16">
        <f>('Subcriterion weights'!E28/'Subcriterion weights'!$P28)*100</f>
        <v>0</v>
      </c>
      <c r="F28" s="16">
        <f>('Subcriterion weights'!F28/'Subcriterion weights'!$P28)*100</f>
        <v>16.666666666666664</v>
      </c>
      <c r="G28" s="16">
        <f>('Subcriterion weights'!G28/'Subcriterion weights'!$P28)*100</f>
        <v>0</v>
      </c>
      <c r="H28" s="16">
        <f>('Subcriterion weights'!H28/'Subcriterion weights'!$P28)*100</f>
        <v>50</v>
      </c>
      <c r="I28" s="16">
        <f>('Subcriterion weights'!I28/'Subcriterion weights'!$P28)*100</f>
        <v>0</v>
      </c>
      <c r="J28" s="16">
        <f>('Subcriterion weights'!J28/'Subcriterion weights'!$P28)*100</f>
        <v>0</v>
      </c>
      <c r="K28" s="16">
        <f>('Subcriterion weights'!K28/'Subcriterion weights'!$P28)*100</f>
        <v>16.666666666666664</v>
      </c>
      <c r="L28" s="16">
        <f>('Subcriterion weights'!L28/'Subcriterion weights'!$P28)*100</f>
        <v>0</v>
      </c>
      <c r="M28" s="16">
        <f>('Subcriterion weights'!M28/'Subcriterion weights'!$P28)*100</f>
        <v>16.666666666666664</v>
      </c>
      <c r="N28" s="16">
        <f>('Subcriterion weights'!N28/'Subcriterion weights'!$P28)*100</f>
        <v>0</v>
      </c>
      <c r="O28" s="16">
        <f>('Subcriterion weights'!O28/'Subcriterion weights'!$P28)*100</f>
        <v>0</v>
      </c>
      <c r="P28" s="16">
        <v>6</v>
      </c>
      <c r="R28" s="16" t="s">
        <v>31</v>
      </c>
      <c r="S28" s="16">
        <f>('Subcriterion weights'!S28/'Subcriterion weights'!$AI28)*100</f>
        <v>0</v>
      </c>
      <c r="T28" s="16">
        <f>('Subcriterion weights'!T28/'Subcriterion weights'!$AI28)*100</f>
        <v>16.666666666666664</v>
      </c>
      <c r="U28" s="16">
        <f>('Subcriterion weights'!U28/'Subcriterion weights'!$AI28)*100</f>
        <v>50</v>
      </c>
      <c r="V28" s="16">
        <f>('Subcriterion weights'!V28/'Subcriterion weights'!$AI28)*100</f>
        <v>0</v>
      </c>
      <c r="W28" s="16">
        <f>('Subcriterion weights'!W28/'Subcriterion weights'!$AI28)*100</f>
        <v>0</v>
      </c>
      <c r="X28" s="16">
        <f>('Subcriterion weights'!X28/'Subcriterion weights'!$AI28)*100</f>
        <v>0</v>
      </c>
      <c r="Y28" s="16">
        <f>('Subcriterion weights'!Y28/'Subcriterion weights'!$AI28)*100</f>
        <v>0</v>
      </c>
      <c r="Z28" s="16">
        <f>('Subcriterion weights'!Z28/'Subcriterion weights'!$AI28)*100</f>
        <v>0</v>
      </c>
      <c r="AA28" s="16">
        <f>('Subcriterion weights'!AA28/'Subcriterion weights'!$AI28)*100</f>
        <v>16.666666666666664</v>
      </c>
      <c r="AB28" s="16">
        <f>('Subcriterion weights'!AB28/'Subcriterion weights'!$AI28)*100</f>
        <v>16.666666666666664</v>
      </c>
      <c r="AC28" s="16">
        <f>('Subcriterion weights'!AC28/'Subcriterion weights'!$AI28)*100</f>
        <v>0</v>
      </c>
      <c r="AD28" s="16">
        <f>('Subcriterion weights'!AD28/'Subcriterion weights'!$AI28)*100</f>
        <v>0</v>
      </c>
      <c r="AE28" s="16">
        <f>('Subcriterion weights'!AE28/'Subcriterion weights'!$AI28)*100</f>
        <v>0</v>
      </c>
      <c r="AF28" s="16">
        <f>('Subcriterion weights'!AF28/'Subcriterion weights'!$AI28)*100</f>
        <v>0</v>
      </c>
      <c r="AG28" s="16">
        <f>('Subcriterion weights'!AG28/'Subcriterion weights'!$AI28)*100</f>
        <v>0</v>
      </c>
      <c r="AH28" s="16">
        <f>('Subcriterion weights'!AH28/'Subcriterion weights'!$AI28)*100</f>
        <v>0</v>
      </c>
      <c r="AI28" s="16">
        <v>6</v>
      </c>
    </row>
    <row r="29" spans="1:35" x14ac:dyDescent="0.55000000000000004">
      <c r="A29" s="16" t="s">
        <v>32</v>
      </c>
      <c r="B29" s="16">
        <f>('Subcriterion weights'!B29/'Subcriterion weights'!$P29)*100</f>
        <v>0</v>
      </c>
      <c r="C29" s="16">
        <f>('Subcriterion weights'!C29/'Subcriterion weights'!$P29)*100</f>
        <v>0</v>
      </c>
      <c r="D29" s="16">
        <f>('Subcriterion weights'!D29/'Subcriterion weights'!$P29)*100</f>
        <v>0</v>
      </c>
      <c r="E29" s="16">
        <f>('Subcriterion weights'!E29/'Subcriterion weights'!$P29)*100</f>
        <v>0</v>
      </c>
      <c r="F29" s="16">
        <f>('Subcriterion weights'!F29/'Subcriterion weights'!$P29)*100</f>
        <v>0</v>
      </c>
      <c r="G29" s="16">
        <f>('Subcriterion weights'!G29/'Subcriterion weights'!$P29)*100</f>
        <v>0</v>
      </c>
      <c r="H29" s="16">
        <f>('Subcriterion weights'!H29/'Subcriterion weights'!$P29)*100</f>
        <v>0</v>
      </c>
      <c r="I29" s="16">
        <f>('Subcriterion weights'!I29/'Subcriterion weights'!$P29)*100</f>
        <v>0</v>
      </c>
      <c r="J29" s="16">
        <f>('Subcriterion weights'!J29/'Subcriterion weights'!$P29)*100</f>
        <v>0</v>
      </c>
      <c r="K29" s="16">
        <f>('Subcriterion weights'!K29/'Subcriterion weights'!$P29)*100</f>
        <v>100</v>
      </c>
      <c r="L29" s="16">
        <f>('Subcriterion weights'!L29/'Subcriterion weights'!$P29)*100</f>
        <v>0</v>
      </c>
      <c r="M29" s="16">
        <f>('Subcriterion weights'!M29/'Subcriterion weights'!$P29)*100</f>
        <v>0</v>
      </c>
      <c r="N29" s="16">
        <f>('Subcriterion weights'!N29/'Subcriterion weights'!$P29)*100</f>
        <v>0</v>
      </c>
      <c r="O29" s="16">
        <f>('Subcriterion weights'!O29/'Subcriterion weights'!$P29)*100</f>
        <v>0</v>
      </c>
      <c r="P29" s="16">
        <v>3</v>
      </c>
      <c r="R29" s="16" t="s">
        <v>32</v>
      </c>
      <c r="S29" s="16">
        <f>('Subcriterion weights'!S29/'Subcriterion weights'!$AI29)*100</f>
        <v>0</v>
      </c>
      <c r="T29" s="16">
        <f>('Subcriterion weights'!T29/'Subcriterion weights'!$AI29)*100</f>
        <v>0</v>
      </c>
      <c r="U29" s="16">
        <f>('Subcriterion weights'!U29/'Subcriterion weights'!$AI29)*100</f>
        <v>0</v>
      </c>
      <c r="V29" s="16">
        <f>('Subcriterion weights'!V29/'Subcriterion weights'!$AI29)*100</f>
        <v>0</v>
      </c>
      <c r="W29" s="16">
        <f>('Subcriterion weights'!W29/'Subcriterion weights'!$AI29)*100</f>
        <v>0</v>
      </c>
      <c r="X29" s="16">
        <f>('Subcriterion weights'!X29/'Subcriterion weights'!$AI29)*100</f>
        <v>0</v>
      </c>
      <c r="Y29" s="16">
        <f>('Subcriterion weights'!Y29/'Subcriterion weights'!$AI29)*100</f>
        <v>0</v>
      </c>
      <c r="Z29" s="16">
        <f>('Subcriterion weights'!Z29/'Subcriterion weights'!$AI29)*100</f>
        <v>0</v>
      </c>
      <c r="AA29" s="16">
        <f>('Subcriterion weights'!AA29/'Subcriterion weights'!$AI29)*100</f>
        <v>0</v>
      </c>
      <c r="AB29" s="16">
        <f>('Subcriterion weights'!AB29/'Subcriterion weights'!$AI29)*100</f>
        <v>33.333333333333329</v>
      </c>
      <c r="AC29" s="16">
        <f>('Subcriterion weights'!AC29/'Subcriterion weights'!$AI29)*100</f>
        <v>33.333333333333329</v>
      </c>
      <c r="AD29" s="16">
        <f>('Subcriterion weights'!AD29/'Subcriterion weights'!$AI29)*100</f>
        <v>0</v>
      </c>
      <c r="AE29" s="16">
        <f>('Subcriterion weights'!AE29/'Subcriterion weights'!$AI29)*100</f>
        <v>0</v>
      </c>
      <c r="AF29" s="16">
        <f>('Subcriterion weights'!AF29/'Subcriterion weights'!$AI29)*100</f>
        <v>0</v>
      </c>
      <c r="AG29" s="16">
        <f>('Subcriterion weights'!AG29/'Subcriterion weights'!$AI29)*100</f>
        <v>33.333333333333329</v>
      </c>
      <c r="AH29" s="16">
        <f>('Subcriterion weights'!AH29/'Subcriterion weights'!$AI29)*100</f>
        <v>0</v>
      </c>
      <c r="AI29" s="16">
        <v>3</v>
      </c>
    </row>
    <row r="30" spans="1:35" x14ac:dyDescent="0.55000000000000004">
      <c r="A30" s="16" t="s">
        <v>33</v>
      </c>
      <c r="B30" s="16">
        <f>('Subcriterion weights'!B30/'Subcriterion weights'!$P30)*100</f>
        <v>0</v>
      </c>
      <c r="C30" s="16">
        <f>('Subcriterion weights'!C30/'Subcriterion weights'!$P30)*100</f>
        <v>0</v>
      </c>
      <c r="D30" s="16">
        <f>('Subcriterion weights'!D30/'Subcriterion weights'!$P30)*100</f>
        <v>0</v>
      </c>
      <c r="E30" s="16">
        <f>('Subcriterion weights'!E30/'Subcriterion weights'!$P30)*100</f>
        <v>0</v>
      </c>
      <c r="F30" s="16">
        <f>('Subcriterion weights'!F30/'Subcriterion weights'!$P30)*100</f>
        <v>0</v>
      </c>
      <c r="G30" s="16">
        <f>('Subcriterion weights'!G30/'Subcriterion weights'!$P30)*100</f>
        <v>0</v>
      </c>
      <c r="H30" s="16">
        <f>('Subcriterion weights'!H30/'Subcriterion weights'!$P30)*100</f>
        <v>0</v>
      </c>
      <c r="I30" s="16">
        <f>('Subcriterion weights'!I30/'Subcriterion weights'!$P30)*100</f>
        <v>0</v>
      </c>
      <c r="J30" s="16">
        <f>('Subcriterion weights'!J30/'Subcriterion weights'!$P30)*100</f>
        <v>0</v>
      </c>
      <c r="K30" s="16">
        <f>('Subcriterion weights'!K30/'Subcriterion weights'!$P30)*100</f>
        <v>100</v>
      </c>
      <c r="L30" s="16">
        <f>('Subcriterion weights'!L30/'Subcriterion weights'!$P30)*100</f>
        <v>0</v>
      </c>
      <c r="M30" s="16">
        <f>('Subcriterion weights'!M30/'Subcriterion weights'!$P30)*100</f>
        <v>0</v>
      </c>
      <c r="N30" s="16">
        <f>('Subcriterion weights'!N30/'Subcriterion weights'!$P30)*100</f>
        <v>0</v>
      </c>
      <c r="O30" s="16">
        <f>('Subcriterion weights'!O30/'Subcriterion weights'!$P30)*100</f>
        <v>0</v>
      </c>
      <c r="P30" s="16">
        <v>11</v>
      </c>
      <c r="R30" s="16" t="s">
        <v>33</v>
      </c>
      <c r="S30" s="16">
        <f>('Subcriterion weights'!S30/'Subcriterion weights'!$AI30)*100</f>
        <v>0</v>
      </c>
      <c r="T30" s="16">
        <f>('Subcriterion weights'!T30/'Subcriterion weights'!$AI30)*100</f>
        <v>0</v>
      </c>
      <c r="U30" s="16">
        <f>('Subcriterion weights'!U30/'Subcriterion weights'!$AI30)*100</f>
        <v>0</v>
      </c>
      <c r="V30" s="16">
        <f>('Subcriterion weights'!V30/'Subcriterion weights'!$AI30)*100</f>
        <v>0</v>
      </c>
      <c r="W30" s="16">
        <f>('Subcriterion weights'!W30/'Subcriterion weights'!$AI30)*100</f>
        <v>0</v>
      </c>
      <c r="X30" s="16">
        <f>('Subcriterion weights'!X30/'Subcriterion weights'!$AI30)*100</f>
        <v>0</v>
      </c>
      <c r="Y30" s="16">
        <f>('Subcriterion weights'!Y30/'Subcriterion weights'!$AI30)*100</f>
        <v>0</v>
      </c>
      <c r="Z30" s="16">
        <f>('Subcriterion weights'!Z30/'Subcriterion weights'!$AI30)*100</f>
        <v>0</v>
      </c>
      <c r="AA30" s="16">
        <f>('Subcriterion weights'!AA30/'Subcriterion weights'!$AI30)*100</f>
        <v>0</v>
      </c>
      <c r="AB30" s="16">
        <f>('Subcriterion weights'!AB30/'Subcriterion weights'!$AI30)*100</f>
        <v>0</v>
      </c>
      <c r="AC30" s="16">
        <f>('Subcriterion weights'!AC30/'Subcriterion weights'!$AI30)*100</f>
        <v>9.0909090909090917</v>
      </c>
      <c r="AD30" s="16">
        <f>('Subcriterion weights'!AD30/'Subcriterion weights'!$AI30)*100</f>
        <v>0</v>
      </c>
      <c r="AE30" s="16">
        <f>('Subcriterion weights'!AE30/'Subcriterion weights'!$AI30)*100</f>
        <v>0</v>
      </c>
      <c r="AF30" s="16">
        <f>('Subcriterion weights'!AF30/'Subcriterion weights'!$AI30)*100</f>
        <v>0</v>
      </c>
      <c r="AG30" s="16">
        <f>('Subcriterion weights'!AG30/'Subcriterion weights'!$AI30)*100</f>
        <v>90.909090909090907</v>
      </c>
      <c r="AH30" s="16">
        <f>('Subcriterion weights'!AH30/'Subcriterion weights'!$AI30)*100</f>
        <v>0</v>
      </c>
      <c r="AI30" s="16">
        <v>11</v>
      </c>
    </row>
    <row r="31" spans="1:35" x14ac:dyDescent="0.55000000000000004">
      <c r="A31" s="16" t="s">
        <v>34</v>
      </c>
      <c r="B31" s="16">
        <f>('Subcriterion weights'!B31/'Subcriterion weights'!$P31)*100</f>
        <v>0</v>
      </c>
      <c r="C31" s="16">
        <f>('Subcriterion weights'!C31/'Subcriterion weights'!$P31)*100</f>
        <v>0</v>
      </c>
      <c r="D31" s="16">
        <f>('Subcriterion weights'!D31/'Subcriterion weights'!$P31)*100</f>
        <v>0</v>
      </c>
      <c r="E31" s="16">
        <f>('Subcriterion weights'!E31/'Subcriterion weights'!$P31)*100</f>
        <v>0</v>
      </c>
      <c r="F31" s="16">
        <f>('Subcriterion weights'!F31/'Subcriterion weights'!$P31)*100</f>
        <v>0</v>
      </c>
      <c r="G31" s="16">
        <f>('Subcriterion weights'!G31/'Subcriterion weights'!$P31)*100</f>
        <v>0</v>
      </c>
      <c r="H31" s="16">
        <f>('Subcriterion weights'!H31/'Subcriterion weights'!$P31)*100</f>
        <v>0</v>
      </c>
      <c r="I31" s="16">
        <f>('Subcriterion weights'!I31/'Subcriterion weights'!$P31)*100</f>
        <v>0</v>
      </c>
      <c r="J31" s="16">
        <f>('Subcriterion weights'!J31/'Subcriterion weights'!$P31)*100</f>
        <v>0</v>
      </c>
      <c r="K31" s="16">
        <f>('Subcriterion weights'!K31/'Subcriterion weights'!$P31)*100</f>
        <v>72.727272727272734</v>
      </c>
      <c r="L31" s="16">
        <f>('Subcriterion weights'!L31/'Subcriterion weights'!$P31)*100</f>
        <v>0</v>
      </c>
      <c r="M31" s="16">
        <f>('Subcriterion weights'!M31/'Subcriterion weights'!$P31)*100</f>
        <v>0</v>
      </c>
      <c r="N31" s="16">
        <f>('Subcriterion weights'!N31/'Subcriterion weights'!$P31)*100</f>
        <v>0</v>
      </c>
      <c r="O31" s="16">
        <f>('Subcriterion weights'!O31/'Subcriterion weights'!$P31)*100</f>
        <v>27.27272727272727</v>
      </c>
      <c r="P31" s="16">
        <v>11</v>
      </c>
      <c r="R31" s="16" t="s">
        <v>34</v>
      </c>
      <c r="S31" s="16">
        <f>('Subcriterion weights'!S31/'Subcriterion weights'!$AI31)*100</f>
        <v>0</v>
      </c>
      <c r="T31" s="16">
        <f>('Subcriterion weights'!T31/'Subcriterion weights'!$AI31)*100</f>
        <v>0</v>
      </c>
      <c r="U31" s="16">
        <f>('Subcriterion weights'!U31/'Subcriterion weights'!$AI31)*100</f>
        <v>0</v>
      </c>
      <c r="V31" s="16">
        <f>('Subcriterion weights'!V31/'Subcriterion weights'!$AI31)*100</f>
        <v>0</v>
      </c>
      <c r="W31" s="16">
        <f>('Subcriterion weights'!W31/'Subcriterion weights'!$AI31)*100</f>
        <v>0</v>
      </c>
      <c r="X31" s="16">
        <f>('Subcriterion weights'!X31/'Subcriterion weights'!$AI31)*100</f>
        <v>0</v>
      </c>
      <c r="Y31" s="16">
        <f>('Subcriterion weights'!Y31/'Subcriterion weights'!$AI31)*100</f>
        <v>0</v>
      </c>
      <c r="Z31" s="16">
        <f>('Subcriterion weights'!Z31/'Subcriterion weights'!$AI31)*100</f>
        <v>0</v>
      </c>
      <c r="AA31" s="16">
        <f>('Subcriterion weights'!AA31/'Subcriterion weights'!$AI31)*100</f>
        <v>0</v>
      </c>
      <c r="AB31" s="16">
        <f>('Subcriterion weights'!AB31/'Subcriterion weights'!$AI31)*100</f>
        <v>0</v>
      </c>
      <c r="AC31" s="16">
        <f>('Subcriterion weights'!AC31/'Subcriterion weights'!$AI31)*100</f>
        <v>9.0909090909090917</v>
      </c>
      <c r="AD31" s="16">
        <f>('Subcriterion weights'!AD31/'Subcriterion weights'!$AI31)*100</f>
        <v>9.0909090909090917</v>
      </c>
      <c r="AE31" s="16">
        <f>('Subcriterion weights'!AE31/'Subcriterion weights'!$AI31)*100</f>
        <v>0</v>
      </c>
      <c r="AF31" s="16">
        <f>('Subcriterion weights'!AF31/'Subcriterion weights'!$AI31)*100</f>
        <v>0</v>
      </c>
      <c r="AG31" s="16">
        <f>('Subcriterion weights'!AG31/'Subcriterion weights'!$AI31)*100</f>
        <v>81.818181818181827</v>
      </c>
      <c r="AH31" s="16">
        <f>('Subcriterion weights'!AH31/'Subcriterion weights'!$AI31)*100</f>
        <v>0</v>
      </c>
      <c r="AI31" s="16">
        <v>11</v>
      </c>
    </row>
    <row r="32" spans="1:35" x14ac:dyDescent="0.55000000000000004">
      <c r="A32" s="24" t="s">
        <v>1249</v>
      </c>
      <c r="B32" s="24">
        <v>2</v>
      </c>
      <c r="C32" s="24">
        <v>1</v>
      </c>
      <c r="D32" s="24">
        <v>7</v>
      </c>
      <c r="E32" s="24">
        <v>3</v>
      </c>
      <c r="F32" s="24">
        <v>28</v>
      </c>
      <c r="G32" s="24">
        <v>11</v>
      </c>
      <c r="H32" s="24">
        <v>64</v>
      </c>
      <c r="I32" s="24">
        <v>1</v>
      </c>
      <c r="J32" s="24">
        <v>6</v>
      </c>
      <c r="K32" s="24">
        <v>128</v>
      </c>
      <c r="L32" s="24">
        <v>1</v>
      </c>
      <c r="M32" s="24">
        <v>1</v>
      </c>
      <c r="N32" s="24">
        <v>3</v>
      </c>
      <c r="O32" s="24">
        <v>14</v>
      </c>
      <c r="P32" s="24">
        <v>270</v>
      </c>
      <c r="R32" s="24" t="s">
        <v>1249</v>
      </c>
      <c r="S32" s="24">
        <v>35</v>
      </c>
      <c r="T32" s="24">
        <v>5</v>
      </c>
      <c r="U32" s="24">
        <v>52</v>
      </c>
      <c r="V32" s="24">
        <v>5</v>
      </c>
      <c r="W32" s="24">
        <v>5</v>
      </c>
      <c r="X32" s="24">
        <v>5</v>
      </c>
      <c r="Y32" s="24">
        <v>3</v>
      </c>
      <c r="Z32" s="24">
        <v>1</v>
      </c>
      <c r="AA32" s="24">
        <v>17</v>
      </c>
      <c r="AB32" s="24">
        <v>2</v>
      </c>
      <c r="AC32" s="24">
        <v>16</v>
      </c>
      <c r="AD32" s="24">
        <v>4</v>
      </c>
      <c r="AE32" s="24">
        <v>5</v>
      </c>
      <c r="AF32" s="24">
        <v>4</v>
      </c>
      <c r="AG32" s="24">
        <v>110</v>
      </c>
      <c r="AH32" s="24">
        <v>1</v>
      </c>
      <c r="AI32" s="24">
        <v>270</v>
      </c>
    </row>
  </sheetData>
  <sheetProtection algorithmName="SHA-512" hashValue="yHkBhEee3jFh0Xjj+uRfSm2zEtTe3N9iaPUjX76eGFMWD6oM1y4VS4u9GCOrkMUv5+SBivfdg1XXavkphsXOHQ==" saltValue="cRI+DwiZW7TO6qrK/2+aEw=="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E11F8-4177-4F1F-97D9-43BFABF3D66D}">
  <sheetPr codeName="Sheet17"/>
  <dimension ref="A2:DT20"/>
  <sheetViews>
    <sheetView topLeftCell="A3" workbookViewId="0">
      <selection activeCell="AC13" sqref="AC13"/>
    </sheetView>
  </sheetViews>
  <sheetFormatPr defaultColWidth="3.15625" defaultRowHeight="14.4" x14ac:dyDescent="0.55000000000000004"/>
  <cols>
    <col min="1" max="1" width="27.41796875" style="16" bestFit="1" customWidth="1"/>
    <col min="2" max="16384" width="3.15625" style="16"/>
  </cols>
  <sheetData>
    <row r="2" spans="1:124" s="14" customFormat="1" x14ac:dyDescent="0.55000000000000004">
      <c r="B2" s="14" t="s">
        <v>1254</v>
      </c>
      <c r="G2" s="14" t="s">
        <v>1253</v>
      </c>
      <c r="H2" s="14" t="s">
        <v>91</v>
      </c>
      <c r="BR2" s="14" t="s">
        <v>99</v>
      </c>
      <c r="BS2" s="14" t="s">
        <v>1252</v>
      </c>
      <c r="CA2" s="14" t="s">
        <v>96</v>
      </c>
      <c r="DB2" s="14" t="s">
        <v>95</v>
      </c>
      <c r="DC2" s="14" t="s">
        <v>102</v>
      </c>
      <c r="DE2" s="14" t="s">
        <v>116</v>
      </c>
      <c r="DG2" s="14" t="s">
        <v>90</v>
      </c>
      <c r="DH2" s="14" t="s">
        <v>1251</v>
      </c>
      <c r="DK2" s="14" t="s">
        <v>1250</v>
      </c>
      <c r="DL2" s="14" t="s">
        <v>104</v>
      </c>
      <c r="DN2" s="14" t="s">
        <v>106</v>
      </c>
      <c r="DT2" s="14" t="s">
        <v>1249</v>
      </c>
    </row>
    <row r="3" spans="1:124" s="15" customFormat="1" ht="184.8" x14ac:dyDescent="0.55000000000000004">
      <c r="A3" s="14" t="s">
        <v>202</v>
      </c>
      <c r="B3" s="15" t="s">
        <v>98</v>
      </c>
      <c r="C3" s="15" t="s">
        <v>187</v>
      </c>
      <c r="D3" s="15" t="s">
        <v>168</v>
      </c>
      <c r="E3" s="15" t="s">
        <v>182</v>
      </c>
      <c r="F3" s="15" t="s">
        <v>177</v>
      </c>
      <c r="G3" s="15" t="s">
        <v>79</v>
      </c>
      <c r="H3" s="15" t="s">
        <v>165</v>
      </c>
      <c r="I3" s="15" t="s">
        <v>151</v>
      </c>
      <c r="J3" s="15" t="s">
        <v>91</v>
      </c>
      <c r="K3" s="15" t="s">
        <v>81</v>
      </c>
      <c r="L3" s="15" t="s">
        <v>128</v>
      </c>
      <c r="M3" s="15" t="s">
        <v>158</v>
      </c>
      <c r="N3" s="15" t="s">
        <v>109</v>
      </c>
      <c r="O3" s="15" t="s">
        <v>111</v>
      </c>
      <c r="P3" s="15" t="s">
        <v>179</v>
      </c>
      <c r="Q3" s="15" t="s">
        <v>73</v>
      </c>
      <c r="R3" s="15" t="s">
        <v>135</v>
      </c>
      <c r="S3" s="15" t="s">
        <v>143</v>
      </c>
      <c r="T3" s="15" t="s">
        <v>88</v>
      </c>
      <c r="U3" s="15" t="s">
        <v>149</v>
      </c>
      <c r="V3" s="15" t="s">
        <v>170</v>
      </c>
      <c r="W3" s="15" t="s">
        <v>172</v>
      </c>
      <c r="X3" s="15" t="s">
        <v>178</v>
      </c>
      <c r="Y3" s="15" t="s">
        <v>142</v>
      </c>
      <c r="Z3" s="15" t="s">
        <v>186</v>
      </c>
      <c r="AA3" s="15" t="s">
        <v>126</v>
      </c>
      <c r="AB3" s="15" t="s">
        <v>89</v>
      </c>
      <c r="AC3" s="15" t="s">
        <v>72</v>
      </c>
      <c r="AD3" s="15" t="s">
        <v>101</v>
      </c>
      <c r="AE3" s="15" t="s">
        <v>133</v>
      </c>
      <c r="AF3" s="15" t="s">
        <v>141</v>
      </c>
      <c r="AG3" s="15" t="s">
        <v>107</v>
      </c>
      <c r="AH3" s="15" t="s">
        <v>96</v>
      </c>
      <c r="AI3" s="15" t="s">
        <v>153</v>
      </c>
      <c r="AJ3" s="15" t="s">
        <v>155</v>
      </c>
      <c r="AK3" s="15" t="s">
        <v>157</v>
      </c>
      <c r="AL3" s="15" t="s">
        <v>159</v>
      </c>
      <c r="AM3" s="15" t="s">
        <v>161</v>
      </c>
      <c r="AN3" s="15" t="s">
        <v>93</v>
      </c>
      <c r="AO3" s="15" t="s">
        <v>189</v>
      </c>
      <c r="AP3" s="15" t="s">
        <v>82</v>
      </c>
      <c r="AQ3" s="15" t="s">
        <v>185</v>
      </c>
      <c r="AR3" s="15" t="s">
        <v>188</v>
      </c>
      <c r="AS3" s="15" t="s">
        <v>150</v>
      </c>
      <c r="AT3" s="15" t="s">
        <v>90</v>
      </c>
      <c r="AU3" s="15" t="s">
        <v>110</v>
      </c>
      <c r="AV3" s="15" t="s">
        <v>130</v>
      </c>
      <c r="AW3" s="15" t="s">
        <v>156</v>
      </c>
      <c r="AX3" s="15" t="s">
        <v>74</v>
      </c>
      <c r="AY3" s="15" t="s">
        <v>76</v>
      </c>
      <c r="AZ3" s="15" t="s">
        <v>162</v>
      </c>
      <c r="BA3" s="15" t="s">
        <v>164</v>
      </c>
      <c r="BB3" s="15" t="s">
        <v>166</v>
      </c>
      <c r="BC3" s="15" t="s">
        <v>136</v>
      </c>
      <c r="BD3" s="15" t="s">
        <v>77</v>
      </c>
      <c r="BE3" s="15" t="s">
        <v>122</v>
      </c>
      <c r="BF3" s="15" t="s">
        <v>174</v>
      </c>
      <c r="BG3" s="15" t="s">
        <v>176</v>
      </c>
      <c r="BH3" s="15" t="s">
        <v>97</v>
      </c>
      <c r="BI3" s="15" t="s">
        <v>80</v>
      </c>
      <c r="BJ3" s="15" t="s">
        <v>87</v>
      </c>
      <c r="BK3" s="15" t="s">
        <v>92</v>
      </c>
      <c r="BL3" s="15" t="s">
        <v>184</v>
      </c>
      <c r="BM3" s="15" t="s">
        <v>146</v>
      </c>
      <c r="BN3" s="15" t="s">
        <v>100</v>
      </c>
      <c r="BO3" s="15" t="s">
        <v>169</v>
      </c>
      <c r="BP3" s="15" t="s">
        <v>163</v>
      </c>
      <c r="BQ3" s="15" t="s">
        <v>86</v>
      </c>
      <c r="BR3" s="15" t="s">
        <v>99</v>
      </c>
      <c r="BS3" s="15" t="s">
        <v>85</v>
      </c>
      <c r="BT3" s="15" t="s">
        <v>125</v>
      </c>
      <c r="BU3" s="15" t="s">
        <v>129</v>
      </c>
      <c r="BV3" s="15" t="s">
        <v>131</v>
      </c>
      <c r="BW3" s="15" t="s">
        <v>103</v>
      </c>
      <c r="BX3" s="15" t="s">
        <v>105</v>
      </c>
      <c r="BY3" s="15" t="s">
        <v>145</v>
      </c>
      <c r="BZ3" s="15" t="s">
        <v>144</v>
      </c>
      <c r="CA3" s="15" t="s">
        <v>115</v>
      </c>
      <c r="CB3" s="15" t="s">
        <v>112</v>
      </c>
      <c r="CC3" s="15" t="s">
        <v>191</v>
      </c>
      <c r="CD3" s="15" t="s">
        <v>147</v>
      </c>
      <c r="CE3" s="15" t="s">
        <v>123</v>
      </c>
      <c r="CF3" s="15" t="s">
        <v>173</v>
      </c>
      <c r="CG3" s="15" t="s">
        <v>113</v>
      </c>
      <c r="CH3" s="15" t="s">
        <v>117</v>
      </c>
      <c r="CI3" s="15" t="s">
        <v>139</v>
      </c>
      <c r="CJ3" s="15" t="s">
        <v>75</v>
      </c>
      <c r="CK3" s="15" t="s">
        <v>193</v>
      </c>
      <c r="CL3" s="15" t="s">
        <v>194</v>
      </c>
      <c r="CM3" s="15" t="s">
        <v>192</v>
      </c>
      <c r="CN3" s="15" t="s">
        <v>171</v>
      </c>
      <c r="CO3" s="15" t="s">
        <v>190</v>
      </c>
      <c r="CP3" s="15" t="s">
        <v>183</v>
      </c>
      <c r="CQ3" s="15" t="s">
        <v>148</v>
      </c>
      <c r="CR3" s="15" t="s">
        <v>152</v>
      </c>
      <c r="CS3" s="15" t="s">
        <v>154</v>
      </c>
      <c r="CT3" s="15" t="s">
        <v>118</v>
      </c>
      <c r="CU3" s="15" t="s">
        <v>132</v>
      </c>
      <c r="CV3" s="15" t="s">
        <v>160</v>
      </c>
      <c r="CW3" s="15" t="s">
        <v>134</v>
      </c>
      <c r="CX3" s="15" t="s">
        <v>120</v>
      </c>
      <c r="CY3" s="15" t="s">
        <v>140</v>
      </c>
      <c r="CZ3" s="15" t="s">
        <v>114</v>
      </c>
      <c r="DA3" s="15" t="s">
        <v>181</v>
      </c>
      <c r="DB3" s="15" t="s">
        <v>95</v>
      </c>
      <c r="DC3" s="15" t="s">
        <v>119</v>
      </c>
      <c r="DD3" s="15" t="s">
        <v>102</v>
      </c>
      <c r="DE3" s="15" t="s">
        <v>124</v>
      </c>
      <c r="DF3" s="15" t="s">
        <v>121</v>
      </c>
      <c r="DG3" s="15" t="s">
        <v>116</v>
      </c>
      <c r="DH3" s="15" t="s">
        <v>180</v>
      </c>
      <c r="DI3" s="15" t="s">
        <v>108</v>
      </c>
      <c r="DJ3" s="15" t="s">
        <v>167</v>
      </c>
      <c r="DK3" s="15" t="s">
        <v>138</v>
      </c>
      <c r="DL3" s="15" t="s">
        <v>127</v>
      </c>
      <c r="DM3" s="15" t="s">
        <v>104</v>
      </c>
      <c r="DN3" s="15" t="s">
        <v>94</v>
      </c>
      <c r="DO3" s="15" t="s">
        <v>137</v>
      </c>
      <c r="DP3" s="15" t="s">
        <v>175</v>
      </c>
      <c r="DQ3" s="15" t="s">
        <v>78</v>
      </c>
      <c r="DR3" s="15" t="s">
        <v>106</v>
      </c>
      <c r="DS3" s="15" t="s">
        <v>106</v>
      </c>
    </row>
    <row r="4" spans="1:124" x14ac:dyDescent="0.55000000000000004">
      <c r="A4" s="14" t="s">
        <v>50</v>
      </c>
      <c r="G4" s="16">
        <v>1</v>
      </c>
      <c r="H4" s="16">
        <v>1</v>
      </c>
      <c r="J4" s="16">
        <v>1</v>
      </c>
      <c r="K4" s="16">
        <v>1</v>
      </c>
      <c r="T4" s="16">
        <v>3</v>
      </c>
      <c r="X4" s="16">
        <v>1</v>
      </c>
      <c r="AD4" s="16">
        <v>1</v>
      </c>
      <c r="AF4" s="16">
        <v>1</v>
      </c>
      <c r="AH4" s="16">
        <v>1</v>
      </c>
      <c r="AQ4" s="16">
        <v>1</v>
      </c>
      <c r="AT4" s="16">
        <v>3</v>
      </c>
      <c r="AY4" s="16">
        <v>1</v>
      </c>
      <c r="BB4" s="16">
        <v>1</v>
      </c>
      <c r="BG4" s="16">
        <v>1</v>
      </c>
      <c r="BJ4" s="16">
        <v>1</v>
      </c>
      <c r="BK4" s="16">
        <v>2</v>
      </c>
      <c r="BL4" s="16">
        <v>1</v>
      </c>
      <c r="BM4" s="16">
        <v>1</v>
      </c>
      <c r="BN4" s="16">
        <v>1</v>
      </c>
      <c r="BS4" s="16">
        <v>2</v>
      </c>
      <c r="BV4" s="16">
        <v>1</v>
      </c>
      <c r="BW4" s="16">
        <v>2</v>
      </c>
      <c r="BY4" s="16">
        <v>1</v>
      </c>
      <c r="BZ4" s="16">
        <v>1</v>
      </c>
      <c r="CA4" s="16">
        <v>1</v>
      </c>
      <c r="CP4" s="16">
        <v>1</v>
      </c>
      <c r="CX4" s="16">
        <v>1</v>
      </c>
      <c r="DC4" s="16">
        <v>1</v>
      </c>
      <c r="DT4" s="16">
        <v>35</v>
      </c>
    </row>
    <row r="5" spans="1:124" x14ac:dyDescent="0.55000000000000004">
      <c r="A5" s="14" t="s">
        <v>51</v>
      </c>
      <c r="BT5" s="16">
        <v>1</v>
      </c>
      <c r="BX5" s="16">
        <v>1</v>
      </c>
      <c r="DL5" s="16">
        <v>1</v>
      </c>
      <c r="DM5" s="16">
        <v>2</v>
      </c>
      <c r="DT5" s="16">
        <v>5</v>
      </c>
    </row>
    <row r="6" spans="1:124" x14ac:dyDescent="0.55000000000000004">
      <c r="A6" s="14" t="s">
        <v>52</v>
      </c>
      <c r="B6" s="16">
        <v>2</v>
      </c>
      <c r="D6" s="16">
        <v>1</v>
      </c>
      <c r="E6" s="16">
        <v>1</v>
      </c>
      <c r="F6" s="16">
        <v>1</v>
      </c>
      <c r="J6" s="16">
        <v>1</v>
      </c>
      <c r="T6" s="16">
        <v>2</v>
      </c>
      <c r="Y6" s="16">
        <v>1</v>
      </c>
      <c r="AE6" s="16">
        <v>1</v>
      </c>
      <c r="AH6" s="16">
        <v>1</v>
      </c>
      <c r="AL6" s="16">
        <v>1</v>
      </c>
      <c r="AR6" s="16">
        <v>1</v>
      </c>
      <c r="AV6" s="16">
        <v>1</v>
      </c>
      <c r="AY6" s="16">
        <v>10</v>
      </c>
      <c r="AZ6" s="16">
        <v>1</v>
      </c>
      <c r="BA6" s="16">
        <v>1</v>
      </c>
      <c r="BD6" s="16">
        <v>1</v>
      </c>
      <c r="BJ6" s="16">
        <v>3</v>
      </c>
      <c r="BK6" s="16">
        <v>2</v>
      </c>
      <c r="BN6" s="16">
        <v>1</v>
      </c>
      <c r="BQ6" s="16">
        <v>1</v>
      </c>
      <c r="BR6" s="16">
        <v>1</v>
      </c>
      <c r="BS6" s="16">
        <v>3</v>
      </c>
      <c r="BU6" s="16">
        <v>1</v>
      </c>
      <c r="CC6" s="16">
        <v>1</v>
      </c>
      <c r="CF6" s="16">
        <v>1</v>
      </c>
      <c r="CM6" s="16">
        <v>1</v>
      </c>
      <c r="CR6" s="16">
        <v>1</v>
      </c>
      <c r="CS6" s="16">
        <v>1</v>
      </c>
      <c r="CY6" s="16">
        <v>1</v>
      </c>
      <c r="CZ6" s="16">
        <v>1</v>
      </c>
      <c r="DB6" s="16">
        <v>2</v>
      </c>
      <c r="DD6" s="16">
        <v>1</v>
      </c>
      <c r="DI6" s="16">
        <v>1</v>
      </c>
      <c r="DN6" s="16">
        <v>2</v>
      </c>
      <c r="DT6" s="16">
        <v>52</v>
      </c>
    </row>
    <row r="7" spans="1:124" x14ac:dyDescent="0.55000000000000004">
      <c r="A7" s="14" t="s">
        <v>53</v>
      </c>
      <c r="C7" s="16">
        <v>1</v>
      </c>
      <c r="CL7" s="16">
        <v>1</v>
      </c>
      <c r="DH7" s="16">
        <v>1</v>
      </c>
      <c r="DI7" s="16">
        <v>1</v>
      </c>
      <c r="DJ7" s="16">
        <v>1</v>
      </c>
      <c r="DT7" s="16">
        <v>5</v>
      </c>
    </row>
    <row r="8" spans="1:124" x14ac:dyDescent="0.55000000000000004">
      <c r="A8" s="14" t="s">
        <v>54</v>
      </c>
      <c r="N8" s="16">
        <v>1</v>
      </c>
      <c r="CB8" s="16">
        <v>1</v>
      </c>
      <c r="CH8" s="16">
        <v>1</v>
      </c>
      <c r="DR8" s="16">
        <v>2</v>
      </c>
      <c r="DS8" s="16">
        <v>2</v>
      </c>
      <c r="DT8" s="16">
        <v>5</v>
      </c>
    </row>
    <row r="9" spans="1:124" x14ac:dyDescent="0.55000000000000004">
      <c r="A9" s="14" t="s">
        <v>55</v>
      </c>
      <c r="BS9" s="16">
        <v>2</v>
      </c>
      <c r="BX9" s="16">
        <v>1</v>
      </c>
      <c r="CI9" s="16">
        <v>1</v>
      </c>
      <c r="DK9" s="16">
        <v>1</v>
      </c>
      <c r="DT9" s="16">
        <v>5</v>
      </c>
    </row>
    <row r="10" spans="1:124" x14ac:dyDescent="0.55000000000000004">
      <c r="A10" s="14" t="s">
        <v>56</v>
      </c>
      <c r="AN10" s="16">
        <v>1</v>
      </c>
      <c r="BQ10" s="16">
        <v>1</v>
      </c>
      <c r="CW10" s="16">
        <v>1</v>
      </c>
      <c r="DT10" s="16">
        <v>3</v>
      </c>
    </row>
    <row r="11" spans="1:124" x14ac:dyDescent="0.55000000000000004">
      <c r="A11" s="14" t="s">
        <v>57</v>
      </c>
      <c r="CV11" s="16">
        <v>1</v>
      </c>
      <c r="DT11" s="16">
        <v>1</v>
      </c>
    </row>
    <row r="12" spans="1:124" x14ac:dyDescent="0.55000000000000004">
      <c r="A12" s="14" t="s">
        <v>58</v>
      </c>
      <c r="J12" s="16">
        <v>1</v>
      </c>
      <c r="O12" s="16">
        <v>1</v>
      </c>
      <c r="V12" s="16">
        <v>1</v>
      </c>
      <c r="AA12" s="16">
        <v>1</v>
      </c>
      <c r="AC12" s="16">
        <v>1</v>
      </c>
      <c r="AN12" s="16">
        <v>1</v>
      </c>
      <c r="AU12" s="16">
        <v>1</v>
      </c>
      <c r="AW12" s="16">
        <v>1</v>
      </c>
      <c r="AY12" s="16">
        <v>2</v>
      </c>
      <c r="BS12" s="16">
        <v>1</v>
      </c>
      <c r="CK12" s="16">
        <v>1</v>
      </c>
      <c r="CN12" s="16">
        <v>1</v>
      </c>
      <c r="CO12" s="16">
        <v>1</v>
      </c>
      <c r="CQ12" s="16">
        <v>1</v>
      </c>
      <c r="DE12" s="16">
        <v>1</v>
      </c>
      <c r="DN12" s="16">
        <v>1</v>
      </c>
      <c r="DT12" s="16">
        <v>17</v>
      </c>
    </row>
    <row r="13" spans="1:124" x14ac:dyDescent="0.55000000000000004">
      <c r="A13" s="14" t="s">
        <v>59</v>
      </c>
      <c r="CD13" s="16">
        <v>1</v>
      </c>
      <c r="DB13" s="16">
        <v>1</v>
      </c>
      <c r="DT13" s="16">
        <v>2</v>
      </c>
    </row>
    <row r="14" spans="1:124" x14ac:dyDescent="0.55000000000000004">
      <c r="A14" s="14" t="s">
        <v>60</v>
      </c>
      <c r="J14" s="16">
        <v>1</v>
      </c>
      <c r="AB14" s="16">
        <v>5</v>
      </c>
      <c r="AN14" s="16">
        <v>1</v>
      </c>
      <c r="BE14" s="16">
        <v>1</v>
      </c>
      <c r="BQ14" s="16">
        <v>6</v>
      </c>
      <c r="CG14" s="16">
        <v>1</v>
      </c>
      <c r="DO14" s="16">
        <v>1</v>
      </c>
      <c r="DT14" s="16">
        <v>16</v>
      </c>
    </row>
    <row r="15" spans="1:124" x14ac:dyDescent="0.55000000000000004">
      <c r="A15" s="14" t="s">
        <v>61</v>
      </c>
      <c r="P15" s="16">
        <v>1</v>
      </c>
      <c r="S15" s="16">
        <v>1</v>
      </c>
      <c r="BH15" s="16">
        <v>2</v>
      </c>
      <c r="DT15" s="16">
        <v>4</v>
      </c>
    </row>
    <row r="16" spans="1:124" x14ac:dyDescent="0.55000000000000004">
      <c r="A16" s="14" t="s">
        <v>62</v>
      </c>
      <c r="G16" s="16">
        <v>1</v>
      </c>
      <c r="AD16" s="16">
        <v>1</v>
      </c>
      <c r="AJ16" s="16">
        <v>1</v>
      </c>
      <c r="BR16" s="16">
        <v>1</v>
      </c>
      <c r="DD16" s="16">
        <v>1</v>
      </c>
      <c r="DT16" s="16">
        <v>5</v>
      </c>
    </row>
    <row r="17" spans="1:124" x14ac:dyDescent="0.55000000000000004">
      <c r="A17" s="14" t="s">
        <v>63</v>
      </c>
      <c r="L17" s="16">
        <v>1</v>
      </c>
      <c r="T17" s="16">
        <v>1</v>
      </c>
      <c r="AX17" s="16">
        <v>1</v>
      </c>
      <c r="AY17" s="16">
        <v>1</v>
      </c>
      <c r="DT17" s="16">
        <v>4</v>
      </c>
    </row>
    <row r="18" spans="1:124" x14ac:dyDescent="0.55000000000000004">
      <c r="A18" s="14" t="s">
        <v>64</v>
      </c>
      <c r="I18" s="16">
        <v>1</v>
      </c>
      <c r="M18" s="16">
        <v>1</v>
      </c>
      <c r="Q18" s="16">
        <v>33</v>
      </c>
      <c r="R18" s="16">
        <v>1</v>
      </c>
      <c r="U18" s="16">
        <v>1</v>
      </c>
      <c r="W18" s="16">
        <v>1</v>
      </c>
      <c r="Z18" s="16">
        <v>1</v>
      </c>
      <c r="AC18" s="16">
        <v>15</v>
      </c>
      <c r="AG18" s="16">
        <v>2</v>
      </c>
      <c r="AI18" s="16">
        <v>1</v>
      </c>
      <c r="AK18" s="16">
        <v>1</v>
      </c>
      <c r="AM18" s="16">
        <v>1</v>
      </c>
      <c r="AO18" s="16">
        <v>1</v>
      </c>
      <c r="AP18" s="16">
        <v>1</v>
      </c>
      <c r="AS18" s="16">
        <v>1</v>
      </c>
      <c r="AT18" s="16">
        <v>1</v>
      </c>
      <c r="AX18" s="16">
        <v>16</v>
      </c>
      <c r="AY18" s="16">
        <v>3</v>
      </c>
      <c r="BC18" s="16">
        <v>1</v>
      </c>
      <c r="BD18" s="16">
        <v>7</v>
      </c>
      <c r="BF18" s="16">
        <v>1</v>
      </c>
      <c r="BI18" s="16">
        <v>1</v>
      </c>
      <c r="BJ18" s="16">
        <v>3</v>
      </c>
      <c r="BO18" s="16">
        <v>1</v>
      </c>
      <c r="BP18" s="16">
        <v>1</v>
      </c>
      <c r="CE18" s="16">
        <v>1</v>
      </c>
      <c r="CJ18" s="16">
        <v>2</v>
      </c>
      <c r="CT18" s="16">
        <v>1</v>
      </c>
      <c r="CU18" s="16">
        <v>1</v>
      </c>
      <c r="DA18" s="16">
        <v>1</v>
      </c>
      <c r="DF18" s="16">
        <v>1</v>
      </c>
      <c r="DG18" s="16">
        <v>1</v>
      </c>
      <c r="DP18" s="16">
        <v>1</v>
      </c>
      <c r="DQ18" s="16">
        <v>4</v>
      </c>
      <c r="DT18" s="16">
        <v>110</v>
      </c>
    </row>
    <row r="19" spans="1:124" x14ac:dyDescent="0.55000000000000004">
      <c r="A19" s="14" t="s">
        <v>65</v>
      </c>
      <c r="G19" s="16">
        <v>1</v>
      </c>
      <c r="DT19" s="16">
        <v>1</v>
      </c>
    </row>
    <row r="20" spans="1:124" x14ac:dyDescent="0.55000000000000004">
      <c r="A20" s="14" t="s">
        <v>1249</v>
      </c>
      <c r="B20" s="16">
        <v>2</v>
      </c>
      <c r="C20" s="16">
        <v>1</v>
      </c>
      <c r="D20" s="16">
        <v>1</v>
      </c>
      <c r="E20" s="16">
        <v>1</v>
      </c>
      <c r="F20" s="16">
        <v>1</v>
      </c>
      <c r="G20" s="16">
        <v>3</v>
      </c>
      <c r="H20" s="16">
        <v>1</v>
      </c>
      <c r="I20" s="16">
        <v>1</v>
      </c>
      <c r="J20" s="16">
        <v>4</v>
      </c>
      <c r="K20" s="16">
        <v>1</v>
      </c>
      <c r="L20" s="16">
        <v>1</v>
      </c>
      <c r="M20" s="16">
        <v>1</v>
      </c>
      <c r="N20" s="16">
        <v>1</v>
      </c>
      <c r="O20" s="16">
        <v>1</v>
      </c>
      <c r="P20" s="16">
        <v>1</v>
      </c>
      <c r="Q20" s="16">
        <v>33</v>
      </c>
      <c r="R20" s="16">
        <v>1</v>
      </c>
      <c r="S20" s="16">
        <v>1</v>
      </c>
      <c r="T20" s="16">
        <v>6</v>
      </c>
      <c r="U20" s="16">
        <v>1</v>
      </c>
      <c r="V20" s="16">
        <v>1</v>
      </c>
      <c r="W20" s="16">
        <v>1</v>
      </c>
      <c r="X20" s="16">
        <v>1</v>
      </c>
      <c r="Y20" s="16">
        <v>1</v>
      </c>
      <c r="Z20" s="16">
        <v>1</v>
      </c>
      <c r="AA20" s="16">
        <v>1</v>
      </c>
      <c r="AB20" s="16">
        <v>5</v>
      </c>
      <c r="AC20" s="16">
        <v>16</v>
      </c>
      <c r="AD20" s="16">
        <v>2</v>
      </c>
      <c r="AE20" s="16">
        <v>1</v>
      </c>
      <c r="AF20" s="16">
        <v>1</v>
      </c>
      <c r="AG20" s="16">
        <v>2</v>
      </c>
      <c r="AH20" s="16">
        <v>2</v>
      </c>
      <c r="AI20" s="16">
        <v>1</v>
      </c>
      <c r="AJ20" s="16">
        <v>1</v>
      </c>
      <c r="AK20" s="16">
        <v>1</v>
      </c>
      <c r="AL20" s="16">
        <v>1</v>
      </c>
      <c r="AM20" s="16">
        <v>1</v>
      </c>
      <c r="AN20" s="16">
        <v>3</v>
      </c>
      <c r="AO20" s="16">
        <v>1</v>
      </c>
      <c r="AP20" s="16">
        <v>1</v>
      </c>
      <c r="AQ20" s="16">
        <v>1</v>
      </c>
      <c r="AR20" s="16">
        <v>1</v>
      </c>
      <c r="AS20" s="16">
        <v>1</v>
      </c>
      <c r="AT20" s="16">
        <v>4</v>
      </c>
      <c r="AU20" s="16">
        <v>1</v>
      </c>
      <c r="AV20" s="16">
        <v>1</v>
      </c>
      <c r="AW20" s="16">
        <v>1</v>
      </c>
      <c r="AX20" s="16">
        <v>17</v>
      </c>
      <c r="AY20" s="16">
        <v>17</v>
      </c>
      <c r="AZ20" s="16">
        <v>1</v>
      </c>
      <c r="BA20" s="16">
        <v>1</v>
      </c>
      <c r="BB20" s="16">
        <v>1</v>
      </c>
      <c r="BC20" s="16">
        <v>1</v>
      </c>
      <c r="BD20" s="16">
        <v>8</v>
      </c>
      <c r="BE20" s="16">
        <v>1</v>
      </c>
      <c r="BF20" s="16">
        <v>1</v>
      </c>
      <c r="BG20" s="16">
        <v>1</v>
      </c>
      <c r="BH20" s="16">
        <v>2</v>
      </c>
      <c r="BI20" s="16">
        <v>1</v>
      </c>
      <c r="BJ20" s="16">
        <v>7</v>
      </c>
      <c r="BK20" s="16">
        <v>4</v>
      </c>
      <c r="BL20" s="16">
        <v>1</v>
      </c>
      <c r="BM20" s="16">
        <v>1</v>
      </c>
      <c r="BN20" s="16">
        <v>2</v>
      </c>
      <c r="BO20" s="16">
        <v>1</v>
      </c>
      <c r="BP20" s="16">
        <v>1</v>
      </c>
      <c r="BQ20" s="16">
        <v>8</v>
      </c>
      <c r="BR20" s="16">
        <v>2</v>
      </c>
      <c r="BS20" s="16">
        <v>8</v>
      </c>
      <c r="BT20" s="16">
        <v>1</v>
      </c>
      <c r="BU20" s="16">
        <v>1</v>
      </c>
      <c r="BV20" s="16">
        <v>1</v>
      </c>
      <c r="BW20" s="16">
        <v>2</v>
      </c>
      <c r="BX20" s="16">
        <v>2</v>
      </c>
      <c r="BY20" s="16">
        <v>1</v>
      </c>
      <c r="BZ20" s="16">
        <v>1</v>
      </c>
      <c r="CA20" s="16">
        <v>1</v>
      </c>
      <c r="CB20" s="16">
        <v>1</v>
      </c>
      <c r="CC20" s="16">
        <v>1</v>
      </c>
      <c r="CD20" s="16">
        <v>1</v>
      </c>
      <c r="CE20" s="16">
        <v>1</v>
      </c>
      <c r="CF20" s="16">
        <v>1</v>
      </c>
      <c r="CG20" s="16">
        <v>1</v>
      </c>
      <c r="CH20" s="16">
        <v>1</v>
      </c>
      <c r="CI20" s="16">
        <v>1</v>
      </c>
      <c r="CJ20" s="16">
        <v>2</v>
      </c>
      <c r="CK20" s="16">
        <v>1</v>
      </c>
      <c r="CL20" s="16">
        <v>1</v>
      </c>
      <c r="CM20" s="16">
        <v>1</v>
      </c>
      <c r="CN20" s="16">
        <v>1</v>
      </c>
      <c r="CO20" s="16">
        <v>1</v>
      </c>
      <c r="CP20" s="16">
        <v>1</v>
      </c>
      <c r="CQ20" s="16">
        <v>1</v>
      </c>
      <c r="CR20" s="16">
        <v>1</v>
      </c>
      <c r="CS20" s="16">
        <v>1</v>
      </c>
      <c r="CT20" s="16">
        <v>1</v>
      </c>
      <c r="CU20" s="16">
        <v>1</v>
      </c>
      <c r="CV20" s="16">
        <v>1</v>
      </c>
      <c r="CW20" s="16">
        <v>1</v>
      </c>
      <c r="CX20" s="16">
        <v>1</v>
      </c>
      <c r="CY20" s="16">
        <v>1</v>
      </c>
      <c r="CZ20" s="16">
        <v>1</v>
      </c>
      <c r="DA20" s="16">
        <v>1</v>
      </c>
      <c r="DB20" s="16">
        <v>3</v>
      </c>
      <c r="DC20" s="16">
        <v>1</v>
      </c>
      <c r="DD20" s="16">
        <v>2</v>
      </c>
      <c r="DE20" s="16">
        <v>1</v>
      </c>
      <c r="DF20" s="16">
        <v>1</v>
      </c>
      <c r="DG20" s="16">
        <v>1</v>
      </c>
      <c r="DH20" s="16">
        <v>1</v>
      </c>
      <c r="DI20" s="16">
        <v>2</v>
      </c>
      <c r="DJ20" s="16">
        <v>1</v>
      </c>
      <c r="DK20" s="16">
        <v>1</v>
      </c>
      <c r="DL20" s="16">
        <v>1</v>
      </c>
      <c r="DM20" s="16">
        <v>2</v>
      </c>
      <c r="DN20" s="16">
        <v>3</v>
      </c>
      <c r="DO20" s="16">
        <v>1</v>
      </c>
      <c r="DP20" s="16">
        <v>1</v>
      </c>
      <c r="DQ20" s="16">
        <v>4</v>
      </c>
      <c r="DR20" s="16">
        <v>2</v>
      </c>
      <c r="DS20" s="16">
        <v>2</v>
      </c>
      <c r="DT20" s="16">
        <v>270</v>
      </c>
    </row>
  </sheetData>
  <sheetProtection algorithmName="SHA-512" hashValue="CG0IP3cyS9R8cEL57YUSEsKO9WFKPRzphE1c4pTL+1U7XIdXaD/cQM7edgFBkMUEYGc/XJOKKrlqJlOefanS4g==" saltValue="RwI1FC28GhJQ0Pkuzzu3BQ=="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3E8E-52AA-4344-A80E-32F7B5D063A9}">
  <sheetPr codeName="Sheet18"/>
  <dimension ref="A2:DS18"/>
  <sheetViews>
    <sheetView workbookViewId="0">
      <selection activeCell="AC13" sqref="AC13"/>
    </sheetView>
  </sheetViews>
  <sheetFormatPr defaultColWidth="3.41796875" defaultRowHeight="14.4" x14ac:dyDescent="0.55000000000000004"/>
  <cols>
    <col min="1" max="1" width="19.41796875" style="14" bestFit="1" customWidth="1"/>
    <col min="2" max="16384" width="3.41796875" style="16"/>
  </cols>
  <sheetData>
    <row r="2" spans="1:123" s="14" customFormat="1" x14ac:dyDescent="0.55000000000000004">
      <c r="B2" s="14" t="s">
        <v>1254</v>
      </c>
      <c r="G2" s="14" t="s">
        <v>1253</v>
      </c>
      <c r="H2" s="14" t="s">
        <v>91</v>
      </c>
      <c r="BR2" s="14" t="s">
        <v>99</v>
      </c>
      <c r="BS2" s="14" t="s">
        <v>1252</v>
      </c>
      <c r="CA2" s="14" t="s">
        <v>96</v>
      </c>
      <c r="DB2" s="14" t="s">
        <v>95</v>
      </c>
      <c r="DC2" s="14" t="s">
        <v>102</v>
      </c>
      <c r="DE2" s="14" t="s">
        <v>116</v>
      </c>
      <c r="DG2" s="14" t="s">
        <v>90</v>
      </c>
      <c r="DH2" s="14" t="s">
        <v>1251</v>
      </c>
      <c r="DK2" s="14" t="s">
        <v>1250</v>
      </c>
      <c r="DL2" s="14" t="s">
        <v>104</v>
      </c>
      <c r="DN2" s="14" t="s">
        <v>106</v>
      </c>
      <c r="DS2" s="14" t="s">
        <v>1249</v>
      </c>
    </row>
    <row r="3" spans="1:123" s="15" customFormat="1" ht="184.8" x14ac:dyDescent="0.55000000000000004">
      <c r="A3" s="14" t="s">
        <v>201</v>
      </c>
      <c r="B3" s="15" t="s">
        <v>98</v>
      </c>
      <c r="C3" s="15" t="s">
        <v>187</v>
      </c>
      <c r="D3" s="15" t="s">
        <v>168</v>
      </c>
      <c r="E3" s="15" t="s">
        <v>182</v>
      </c>
      <c r="F3" s="15" t="s">
        <v>177</v>
      </c>
      <c r="G3" s="15" t="s">
        <v>79</v>
      </c>
      <c r="H3" s="15" t="s">
        <v>165</v>
      </c>
      <c r="I3" s="15" t="s">
        <v>151</v>
      </c>
      <c r="J3" s="15" t="s">
        <v>91</v>
      </c>
      <c r="K3" s="15" t="s">
        <v>81</v>
      </c>
      <c r="L3" s="15" t="s">
        <v>128</v>
      </c>
      <c r="M3" s="15" t="s">
        <v>158</v>
      </c>
      <c r="N3" s="15" t="s">
        <v>109</v>
      </c>
      <c r="O3" s="15" t="s">
        <v>111</v>
      </c>
      <c r="P3" s="15" t="s">
        <v>179</v>
      </c>
      <c r="Q3" s="15" t="s">
        <v>73</v>
      </c>
      <c r="R3" s="15" t="s">
        <v>135</v>
      </c>
      <c r="S3" s="15" t="s">
        <v>143</v>
      </c>
      <c r="T3" s="15" t="s">
        <v>88</v>
      </c>
      <c r="U3" s="15" t="s">
        <v>149</v>
      </c>
      <c r="V3" s="15" t="s">
        <v>170</v>
      </c>
      <c r="W3" s="15" t="s">
        <v>172</v>
      </c>
      <c r="X3" s="15" t="s">
        <v>178</v>
      </c>
      <c r="Y3" s="15" t="s">
        <v>142</v>
      </c>
      <c r="Z3" s="15" t="s">
        <v>186</v>
      </c>
      <c r="AA3" s="15" t="s">
        <v>126</v>
      </c>
      <c r="AB3" s="15" t="s">
        <v>89</v>
      </c>
      <c r="AC3" s="15" t="s">
        <v>72</v>
      </c>
      <c r="AD3" s="15" t="s">
        <v>101</v>
      </c>
      <c r="AE3" s="15" t="s">
        <v>133</v>
      </c>
      <c r="AF3" s="15" t="s">
        <v>141</v>
      </c>
      <c r="AG3" s="15" t="s">
        <v>107</v>
      </c>
      <c r="AH3" s="15" t="s">
        <v>96</v>
      </c>
      <c r="AI3" s="15" t="s">
        <v>153</v>
      </c>
      <c r="AJ3" s="15" t="s">
        <v>155</v>
      </c>
      <c r="AK3" s="15" t="s">
        <v>157</v>
      </c>
      <c r="AL3" s="15" t="s">
        <v>159</v>
      </c>
      <c r="AM3" s="15" t="s">
        <v>161</v>
      </c>
      <c r="AN3" s="15" t="s">
        <v>93</v>
      </c>
      <c r="AO3" s="15" t="s">
        <v>189</v>
      </c>
      <c r="AP3" s="15" t="s">
        <v>82</v>
      </c>
      <c r="AQ3" s="15" t="s">
        <v>185</v>
      </c>
      <c r="AR3" s="15" t="s">
        <v>188</v>
      </c>
      <c r="AS3" s="15" t="s">
        <v>150</v>
      </c>
      <c r="AT3" s="15" t="s">
        <v>90</v>
      </c>
      <c r="AU3" s="15" t="s">
        <v>110</v>
      </c>
      <c r="AV3" s="15" t="s">
        <v>130</v>
      </c>
      <c r="AW3" s="15" t="s">
        <v>156</v>
      </c>
      <c r="AX3" s="15" t="s">
        <v>74</v>
      </c>
      <c r="AY3" s="15" t="s">
        <v>76</v>
      </c>
      <c r="AZ3" s="15" t="s">
        <v>162</v>
      </c>
      <c r="BA3" s="15" t="s">
        <v>164</v>
      </c>
      <c r="BB3" s="15" t="s">
        <v>166</v>
      </c>
      <c r="BC3" s="15" t="s">
        <v>136</v>
      </c>
      <c r="BD3" s="15" t="s">
        <v>77</v>
      </c>
      <c r="BE3" s="15" t="s">
        <v>122</v>
      </c>
      <c r="BF3" s="15" t="s">
        <v>174</v>
      </c>
      <c r="BG3" s="15" t="s">
        <v>176</v>
      </c>
      <c r="BH3" s="15" t="s">
        <v>97</v>
      </c>
      <c r="BI3" s="15" t="s">
        <v>80</v>
      </c>
      <c r="BJ3" s="15" t="s">
        <v>87</v>
      </c>
      <c r="BK3" s="15" t="s">
        <v>92</v>
      </c>
      <c r="BL3" s="15" t="s">
        <v>184</v>
      </c>
      <c r="BM3" s="15" t="s">
        <v>146</v>
      </c>
      <c r="BN3" s="15" t="s">
        <v>100</v>
      </c>
      <c r="BO3" s="15" t="s">
        <v>169</v>
      </c>
      <c r="BP3" s="15" t="s">
        <v>163</v>
      </c>
      <c r="BQ3" s="15" t="s">
        <v>86</v>
      </c>
      <c r="BR3" s="15" t="s">
        <v>99</v>
      </c>
      <c r="BS3" s="15" t="s">
        <v>85</v>
      </c>
      <c r="BT3" s="15" t="s">
        <v>125</v>
      </c>
      <c r="BU3" s="15" t="s">
        <v>129</v>
      </c>
      <c r="BV3" s="15" t="s">
        <v>131</v>
      </c>
      <c r="BW3" s="15" t="s">
        <v>103</v>
      </c>
      <c r="BX3" s="15" t="s">
        <v>105</v>
      </c>
      <c r="BY3" s="15" t="s">
        <v>145</v>
      </c>
      <c r="BZ3" s="15" t="s">
        <v>144</v>
      </c>
      <c r="CA3" s="15" t="s">
        <v>115</v>
      </c>
      <c r="CB3" s="15" t="s">
        <v>112</v>
      </c>
      <c r="CC3" s="15" t="s">
        <v>191</v>
      </c>
      <c r="CD3" s="15" t="s">
        <v>147</v>
      </c>
      <c r="CE3" s="15" t="s">
        <v>123</v>
      </c>
      <c r="CF3" s="15" t="s">
        <v>173</v>
      </c>
      <c r="CG3" s="15" t="s">
        <v>113</v>
      </c>
      <c r="CH3" s="15" t="s">
        <v>117</v>
      </c>
      <c r="CI3" s="15" t="s">
        <v>139</v>
      </c>
      <c r="CJ3" s="15" t="s">
        <v>75</v>
      </c>
      <c r="CK3" s="15" t="s">
        <v>193</v>
      </c>
      <c r="CL3" s="15" t="s">
        <v>194</v>
      </c>
      <c r="CM3" s="15" t="s">
        <v>192</v>
      </c>
      <c r="CN3" s="15" t="s">
        <v>171</v>
      </c>
      <c r="CO3" s="15" t="s">
        <v>190</v>
      </c>
      <c r="CP3" s="15" t="s">
        <v>183</v>
      </c>
      <c r="CQ3" s="15" t="s">
        <v>148</v>
      </c>
      <c r="CR3" s="15" t="s">
        <v>152</v>
      </c>
      <c r="CS3" s="15" t="s">
        <v>154</v>
      </c>
      <c r="CT3" s="15" t="s">
        <v>118</v>
      </c>
      <c r="CU3" s="15" t="s">
        <v>132</v>
      </c>
      <c r="CV3" s="15" t="s">
        <v>160</v>
      </c>
      <c r="CW3" s="15" t="s">
        <v>134</v>
      </c>
      <c r="CX3" s="15" t="s">
        <v>120</v>
      </c>
      <c r="CY3" s="15" t="s">
        <v>140</v>
      </c>
      <c r="CZ3" s="15" t="s">
        <v>114</v>
      </c>
      <c r="DA3" s="15" t="s">
        <v>181</v>
      </c>
      <c r="DB3" s="15" t="s">
        <v>95</v>
      </c>
      <c r="DC3" s="15" t="s">
        <v>119</v>
      </c>
      <c r="DD3" s="15" t="s">
        <v>102</v>
      </c>
      <c r="DE3" s="15" t="s">
        <v>124</v>
      </c>
      <c r="DF3" s="15" t="s">
        <v>121</v>
      </c>
      <c r="DG3" s="15" t="s">
        <v>116</v>
      </c>
      <c r="DH3" s="15" t="s">
        <v>180</v>
      </c>
      <c r="DI3" s="15" t="s">
        <v>108</v>
      </c>
      <c r="DJ3" s="15" t="s">
        <v>167</v>
      </c>
      <c r="DK3" s="15" t="s">
        <v>138</v>
      </c>
      <c r="DL3" s="15" t="s">
        <v>127</v>
      </c>
      <c r="DM3" s="15" t="s">
        <v>104</v>
      </c>
      <c r="DN3" s="15" t="s">
        <v>94</v>
      </c>
      <c r="DO3" s="15" t="s">
        <v>137</v>
      </c>
      <c r="DP3" s="15" t="s">
        <v>175</v>
      </c>
      <c r="DQ3" s="15" t="s">
        <v>78</v>
      </c>
      <c r="DR3" s="15" t="s">
        <v>106</v>
      </c>
    </row>
    <row r="4" spans="1:123" x14ac:dyDescent="0.55000000000000004">
      <c r="A4" s="14" t="s">
        <v>35</v>
      </c>
      <c r="CK4" s="16">
        <v>1</v>
      </c>
      <c r="DD4" s="16">
        <v>1</v>
      </c>
      <c r="DS4" s="16">
        <v>2</v>
      </c>
    </row>
    <row r="5" spans="1:123" x14ac:dyDescent="0.55000000000000004">
      <c r="A5" s="14" t="s">
        <v>36</v>
      </c>
      <c r="CM5" s="16">
        <v>1</v>
      </c>
      <c r="DS5" s="16">
        <v>1</v>
      </c>
    </row>
    <row r="6" spans="1:123" x14ac:dyDescent="0.55000000000000004">
      <c r="A6" s="14" t="s">
        <v>37</v>
      </c>
      <c r="Q6" s="16">
        <v>1</v>
      </c>
      <c r="T6" s="16">
        <v>1</v>
      </c>
      <c r="AB6" s="16">
        <v>3</v>
      </c>
      <c r="AQ6" s="16">
        <v>1</v>
      </c>
      <c r="AX6" s="16">
        <v>1</v>
      </c>
      <c r="DS6" s="16">
        <v>7</v>
      </c>
    </row>
    <row r="7" spans="1:123" x14ac:dyDescent="0.55000000000000004">
      <c r="A7" s="14" t="s">
        <v>38</v>
      </c>
      <c r="G7" s="16">
        <v>1</v>
      </c>
      <c r="BQ7" s="16">
        <v>1</v>
      </c>
      <c r="BV7" s="16">
        <v>1</v>
      </c>
      <c r="DS7" s="16">
        <v>3</v>
      </c>
    </row>
    <row r="8" spans="1:123" x14ac:dyDescent="0.55000000000000004">
      <c r="A8" s="14" t="s">
        <v>39</v>
      </c>
      <c r="C8" s="16">
        <v>1</v>
      </c>
      <c r="G8" s="16">
        <v>1</v>
      </c>
      <c r="N8" s="16">
        <v>1</v>
      </c>
      <c r="AE8" s="16">
        <v>1</v>
      </c>
      <c r="BR8" s="16">
        <v>1</v>
      </c>
      <c r="BS8" s="16">
        <v>3</v>
      </c>
      <c r="BT8" s="16">
        <v>1</v>
      </c>
      <c r="BU8" s="16">
        <v>1</v>
      </c>
      <c r="BW8" s="16">
        <v>2</v>
      </c>
      <c r="BX8" s="16">
        <v>1</v>
      </c>
      <c r="BY8" s="16">
        <v>1</v>
      </c>
      <c r="BZ8" s="16">
        <v>1</v>
      </c>
      <c r="CB8" s="16">
        <v>1</v>
      </c>
      <c r="CH8" s="16">
        <v>1</v>
      </c>
      <c r="CI8" s="16">
        <v>1</v>
      </c>
      <c r="CQ8" s="16">
        <v>1</v>
      </c>
      <c r="CV8" s="16">
        <v>1</v>
      </c>
      <c r="DC8" s="16">
        <v>1</v>
      </c>
      <c r="DD8" s="16">
        <v>1</v>
      </c>
      <c r="DE8" s="16">
        <v>1</v>
      </c>
      <c r="DK8" s="16">
        <v>1</v>
      </c>
      <c r="DM8" s="16">
        <v>1</v>
      </c>
      <c r="DN8" s="16">
        <v>1</v>
      </c>
      <c r="DR8" s="16">
        <v>2</v>
      </c>
      <c r="DS8" s="16">
        <v>28</v>
      </c>
    </row>
    <row r="9" spans="1:123" x14ac:dyDescent="0.55000000000000004">
      <c r="A9" s="14" t="s">
        <v>40</v>
      </c>
      <c r="J9" s="16">
        <v>1</v>
      </c>
      <c r="AV9" s="16">
        <v>1</v>
      </c>
      <c r="AY9" s="16">
        <v>1</v>
      </c>
      <c r="BS9" s="16">
        <v>1</v>
      </c>
      <c r="BX9" s="16">
        <v>1</v>
      </c>
      <c r="CA9" s="16">
        <v>1</v>
      </c>
      <c r="DH9" s="16">
        <v>1</v>
      </c>
      <c r="DI9" s="16">
        <v>2</v>
      </c>
      <c r="DJ9" s="16">
        <v>1</v>
      </c>
      <c r="DN9" s="16">
        <v>1</v>
      </c>
      <c r="DS9" s="16">
        <v>11</v>
      </c>
    </row>
    <row r="10" spans="1:123" x14ac:dyDescent="0.55000000000000004">
      <c r="A10" s="14" t="s">
        <v>41</v>
      </c>
      <c r="B10" s="16">
        <v>2</v>
      </c>
      <c r="D10" s="16">
        <v>1</v>
      </c>
      <c r="E10" s="16">
        <v>1</v>
      </c>
      <c r="I10" s="16">
        <v>1</v>
      </c>
      <c r="J10" s="16">
        <v>2</v>
      </c>
      <c r="O10" s="16">
        <v>1</v>
      </c>
      <c r="Q10" s="16">
        <v>2</v>
      </c>
      <c r="T10" s="16">
        <v>1</v>
      </c>
      <c r="U10" s="16">
        <v>1</v>
      </c>
      <c r="V10" s="16">
        <v>1</v>
      </c>
      <c r="W10" s="16">
        <v>1</v>
      </c>
      <c r="X10" s="16">
        <v>1</v>
      </c>
      <c r="Z10" s="16">
        <v>1</v>
      </c>
      <c r="AC10" s="16">
        <v>1</v>
      </c>
      <c r="AH10" s="16">
        <v>2</v>
      </c>
      <c r="AJ10" s="16">
        <v>1</v>
      </c>
      <c r="AK10" s="16">
        <v>1</v>
      </c>
      <c r="AL10" s="16">
        <v>1</v>
      </c>
      <c r="AM10" s="16">
        <v>1</v>
      </c>
      <c r="AO10" s="16">
        <v>1</v>
      </c>
      <c r="AR10" s="16">
        <v>1</v>
      </c>
      <c r="AT10" s="16">
        <v>2</v>
      </c>
      <c r="AU10" s="16">
        <v>1</v>
      </c>
      <c r="AW10" s="16">
        <v>1</v>
      </c>
      <c r="AX10" s="16">
        <v>1</v>
      </c>
      <c r="AY10" s="16">
        <v>8</v>
      </c>
      <c r="BF10" s="16">
        <v>1</v>
      </c>
      <c r="BJ10" s="16">
        <v>7</v>
      </c>
      <c r="BK10" s="16">
        <v>2</v>
      </c>
      <c r="BL10" s="16">
        <v>1</v>
      </c>
      <c r="BN10" s="16">
        <v>1</v>
      </c>
      <c r="BR10" s="16">
        <v>1</v>
      </c>
      <c r="BS10" s="16">
        <v>1</v>
      </c>
      <c r="CC10" s="16">
        <v>1</v>
      </c>
      <c r="CE10" s="16">
        <v>1</v>
      </c>
      <c r="CF10" s="16">
        <v>1</v>
      </c>
      <c r="CL10" s="16">
        <v>1</v>
      </c>
      <c r="CO10" s="16">
        <v>1</v>
      </c>
      <c r="CR10" s="16">
        <v>1</v>
      </c>
      <c r="CW10" s="16">
        <v>1</v>
      </c>
      <c r="CY10" s="16">
        <v>1</v>
      </c>
      <c r="CZ10" s="16">
        <v>1</v>
      </c>
      <c r="DA10" s="16">
        <v>1</v>
      </c>
      <c r="DB10" s="16">
        <v>2</v>
      </c>
      <c r="DS10" s="16">
        <v>64</v>
      </c>
    </row>
    <row r="11" spans="1:123" x14ac:dyDescent="0.55000000000000004">
      <c r="A11" s="14" t="s">
        <v>42</v>
      </c>
      <c r="AY11" s="16">
        <v>1</v>
      </c>
      <c r="DS11" s="16">
        <v>1</v>
      </c>
    </row>
    <row r="12" spans="1:123" x14ac:dyDescent="0.55000000000000004">
      <c r="A12" s="14" t="s">
        <v>43</v>
      </c>
      <c r="AT12" s="16">
        <v>1</v>
      </c>
      <c r="BM12" s="16">
        <v>1</v>
      </c>
      <c r="CN12" s="16">
        <v>1</v>
      </c>
      <c r="CS12" s="16">
        <v>1</v>
      </c>
      <c r="DL12" s="16">
        <v>1</v>
      </c>
      <c r="DN12" s="16">
        <v>1</v>
      </c>
      <c r="DS12" s="16">
        <v>6</v>
      </c>
    </row>
    <row r="13" spans="1:123" x14ac:dyDescent="0.55000000000000004">
      <c r="A13" s="14" t="s">
        <v>44</v>
      </c>
      <c r="F13" s="16">
        <v>1</v>
      </c>
      <c r="G13" s="16">
        <v>1</v>
      </c>
      <c r="H13" s="16">
        <v>1</v>
      </c>
      <c r="J13" s="16">
        <v>1</v>
      </c>
      <c r="K13" s="16">
        <v>1</v>
      </c>
      <c r="L13" s="16">
        <v>1</v>
      </c>
      <c r="Q13" s="16">
        <v>30</v>
      </c>
      <c r="R13" s="16">
        <v>1</v>
      </c>
      <c r="T13" s="16">
        <v>3</v>
      </c>
      <c r="Y13" s="16">
        <v>1</v>
      </c>
      <c r="AB13" s="16">
        <v>2</v>
      </c>
      <c r="AC13" s="16">
        <v>15</v>
      </c>
      <c r="AD13" s="16">
        <v>2</v>
      </c>
      <c r="AF13" s="16">
        <v>1</v>
      </c>
      <c r="AG13" s="16">
        <v>2</v>
      </c>
      <c r="AI13" s="16">
        <v>1</v>
      </c>
      <c r="AN13" s="16">
        <v>3</v>
      </c>
      <c r="AP13" s="16">
        <v>1</v>
      </c>
      <c r="AS13" s="16">
        <v>1</v>
      </c>
      <c r="AT13" s="16">
        <v>1</v>
      </c>
      <c r="AX13" s="16">
        <v>14</v>
      </c>
      <c r="AY13" s="16">
        <v>6</v>
      </c>
      <c r="BB13" s="16">
        <v>1</v>
      </c>
      <c r="BC13" s="16">
        <v>1</v>
      </c>
      <c r="BD13" s="16">
        <v>8</v>
      </c>
      <c r="BG13" s="16">
        <v>1</v>
      </c>
      <c r="BI13" s="16">
        <v>1</v>
      </c>
      <c r="BK13" s="16">
        <v>2</v>
      </c>
      <c r="BN13" s="16">
        <v>1</v>
      </c>
      <c r="BO13" s="16">
        <v>1</v>
      </c>
      <c r="BP13" s="16">
        <v>1</v>
      </c>
      <c r="BQ13" s="16">
        <v>4</v>
      </c>
      <c r="BS13" s="16">
        <v>1</v>
      </c>
      <c r="CD13" s="16">
        <v>1</v>
      </c>
      <c r="CG13" s="16">
        <v>1</v>
      </c>
      <c r="CJ13" s="16">
        <v>2</v>
      </c>
      <c r="CP13" s="16">
        <v>1</v>
      </c>
      <c r="CT13" s="16">
        <v>1</v>
      </c>
      <c r="CU13" s="16">
        <v>1</v>
      </c>
      <c r="CX13" s="16">
        <v>1</v>
      </c>
      <c r="DF13" s="16">
        <v>1</v>
      </c>
      <c r="DG13" s="16">
        <v>1</v>
      </c>
      <c r="DO13" s="16">
        <v>1</v>
      </c>
      <c r="DP13" s="16">
        <v>1</v>
      </c>
      <c r="DQ13" s="16">
        <v>4</v>
      </c>
      <c r="DS13" s="16">
        <v>128</v>
      </c>
    </row>
    <row r="14" spans="1:123" x14ac:dyDescent="0.55000000000000004">
      <c r="A14" s="14" t="s">
        <v>45</v>
      </c>
      <c r="BS14" s="16">
        <v>1</v>
      </c>
      <c r="DS14" s="16">
        <v>1</v>
      </c>
    </row>
    <row r="15" spans="1:123" x14ac:dyDescent="0.55000000000000004">
      <c r="A15" s="14" t="s">
        <v>46</v>
      </c>
      <c r="DM15" s="16">
        <v>1</v>
      </c>
      <c r="DS15" s="16">
        <v>1</v>
      </c>
    </row>
    <row r="16" spans="1:123" x14ac:dyDescent="0.55000000000000004">
      <c r="A16" s="14" t="s">
        <v>47</v>
      </c>
      <c r="BA16" s="16">
        <v>1</v>
      </c>
      <c r="BS16" s="16">
        <v>1</v>
      </c>
      <c r="DB16" s="16">
        <v>1</v>
      </c>
      <c r="DS16" s="16">
        <v>3</v>
      </c>
    </row>
    <row r="17" spans="1:123" x14ac:dyDescent="0.55000000000000004">
      <c r="A17" s="14" t="s">
        <v>48</v>
      </c>
      <c r="M17" s="16">
        <v>1</v>
      </c>
      <c r="P17" s="16">
        <v>1</v>
      </c>
      <c r="S17" s="16">
        <v>1</v>
      </c>
      <c r="T17" s="16">
        <v>1</v>
      </c>
      <c r="AA17" s="16">
        <v>1</v>
      </c>
      <c r="AX17" s="16">
        <v>1</v>
      </c>
      <c r="AY17" s="16">
        <v>1</v>
      </c>
      <c r="AZ17" s="16">
        <v>1</v>
      </c>
      <c r="BE17" s="16">
        <v>1</v>
      </c>
      <c r="BH17" s="16">
        <v>2</v>
      </c>
      <c r="BQ17" s="16">
        <v>3</v>
      </c>
      <c r="DS17" s="16">
        <v>14</v>
      </c>
    </row>
    <row r="18" spans="1:123" x14ac:dyDescent="0.55000000000000004">
      <c r="A18" s="14" t="s">
        <v>1249</v>
      </c>
      <c r="B18" s="16">
        <v>2</v>
      </c>
      <c r="C18" s="16">
        <v>1</v>
      </c>
      <c r="D18" s="16">
        <v>1</v>
      </c>
      <c r="E18" s="16">
        <v>1</v>
      </c>
      <c r="F18" s="16">
        <v>1</v>
      </c>
      <c r="G18" s="16">
        <v>3</v>
      </c>
      <c r="H18" s="16">
        <v>1</v>
      </c>
      <c r="I18" s="16">
        <v>1</v>
      </c>
      <c r="J18" s="16">
        <v>4</v>
      </c>
      <c r="K18" s="16">
        <v>1</v>
      </c>
      <c r="L18" s="16">
        <v>1</v>
      </c>
      <c r="M18" s="16">
        <v>1</v>
      </c>
      <c r="N18" s="16">
        <v>1</v>
      </c>
      <c r="O18" s="16">
        <v>1</v>
      </c>
      <c r="P18" s="16">
        <v>1</v>
      </c>
      <c r="Q18" s="16">
        <v>33</v>
      </c>
      <c r="R18" s="16">
        <v>1</v>
      </c>
      <c r="S18" s="16">
        <v>1</v>
      </c>
      <c r="T18" s="16">
        <v>6</v>
      </c>
      <c r="U18" s="16">
        <v>1</v>
      </c>
      <c r="V18" s="16">
        <v>1</v>
      </c>
      <c r="W18" s="16">
        <v>1</v>
      </c>
      <c r="X18" s="16">
        <v>1</v>
      </c>
      <c r="Y18" s="16">
        <v>1</v>
      </c>
      <c r="Z18" s="16">
        <v>1</v>
      </c>
      <c r="AA18" s="16">
        <v>1</v>
      </c>
      <c r="AB18" s="16">
        <v>5</v>
      </c>
      <c r="AC18" s="16">
        <v>16</v>
      </c>
      <c r="AD18" s="16">
        <v>2</v>
      </c>
      <c r="AE18" s="16">
        <v>1</v>
      </c>
      <c r="AF18" s="16">
        <v>1</v>
      </c>
      <c r="AG18" s="16">
        <v>2</v>
      </c>
      <c r="AH18" s="16">
        <v>2</v>
      </c>
      <c r="AI18" s="16">
        <v>1</v>
      </c>
      <c r="AJ18" s="16">
        <v>1</v>
      </c>
      <c r="AK18" s="16">
        <v>1</v>
      </c>
      <c r="AL18" s="16">
        <v>1</v>
      </c>
      <c r="AM18" s="16">
        <v>1</v>
      </c>
      <c r="AN18" s="16">
        <v>3</v>
      </c>
      <c r="AO18" s="16">
        <v>1</v>
      </c>
      <c r="AP18" s="16">
        <v>1</v>
      </c>
      <c r="AQ18" s="16">
        <v>1</v>
      </c>
      <c r="AR18" s="16">
        <v>1</v>
      </c>
      <c r="AS18" s="16">
        <v>1</v>
      </c>
      <c r="AT18" s="16">
        <v>4</v>
      </c>
      <c r="AU18" s="16">
        <v>1</v>
      </c>
      <c r="AV18" s="16">
        <v>1</v>
      </c>
      <c r="AW18" s="16">
        <v>1</v>
      </c>
      <c r="AX18" s="16">
        <v>17</v>
      </c>
      <c r="AY18" s="16">
        <v>17</v>
      </c>
      <c r="AZ18" s="16">
        <v>1</v>
      </c>
      <c r="BA18" s="16">
        <v>1</v>
      </c>
      <c r="BB18" s="16">
        <v>1</v>
      </c>
      <c r="BC18" s="16">
        <v>1</v>
      </c>
      <c r="BD18" s="16">
        <v>8</v>
      </c>
      <c r="BE18" s="16">
        <v>1</v>
      </c>
      <c r="BF18" s="16">
        <v>1</v>
      </c>
      <c r="BG18" s="16">
        <v>1</v>
      </c>
      <c r="BH18" s="16">
        <v>2</v>
      </c>
      <c r="BI18" s="16">
        <v>1</v>
      </c>
      <c r="BJ18" s="16">
        <v>7</v>
      </c>
      <c r="BK18" s="16">
        <v>4</v>
      </c>
      <c r="BL18" s="16">
        <v>1</v>
      </c>
      <c r="BM18" s="16">
        <v>1</v>
      </c>
      <c r="BN18" s="16">
        <v>2</v>
      </c>
      <c r="BO18" s="16">
        <v>1</v>
      </c>
      <c r="BP18" s="16">
        <v>1</v>
      </c>
      <c r="BQ18" s="16">
        <v>8</v>
      </c>
      <c r="BR18" s="16">
        <v>2</v>
      </c>
      <c r="BS18" s="16">
        <v>8</v>
      </c>
      <c r="BT18" s="16">
        <v>1</v>
      </c>
      <c r="BU18" s="16">
        <v>1</v>
      </c>
      <c r="BV18" s="16">
        <v>1</v>
      </c>
      <c r="BW18" s="16">
        <v>2</v>
      </c>
      <c r="BX18" s="16">
        <v>2</v>
      </c>
      <c r="BY18" s="16">
        <v>1</v>
      </c>
      <c r="BZ18" s="16">
        <v>1</v>
      </c>
      <c r="CA18" s="16">
        <v>1</v>
      </c>
      <c r="CB18" s="16">
        <v>1</v>
      </c>
      <c r="CC18" s="16">
        <v>1</v>
      </c>
      <c r="CD18" s="16">
        <v>1</v>
      </c>
      <c r="CE18" s="16">
        <v>1</v>
      </c>
      <c r="CF18" s="16">
        <v>1</v>
      </c>
      <c r="CG18" s="16">
        <v>1</v>
      </c>
      <c r="CH18" s="16">
        <v>1</v>
      </c>
      <c r="CI18" s="16">
        <v>1</v>
      </c>
      <c r="CJ18" s="16">
        <v>2</v>
      </c>
      <c r="CK18" s="16">
        <v>1</v>
      </c>
      <c r="CL18" s="16">
        <v>1</v>
      </c>
      <c r="CM18" s="16">
        <v>1</v>
      </c>
      <c r="CN18" s="16">
        <v>1</v>
      </c>
      <c r="CO18" s="16">
        <v>1</v>
      </c>
      <c r="CP18" s="16">
        <v>1</v>
      </c>
      <c r="CQ18" s="16">
        <v>1</v>
      </c>
      <c r="CR18" s="16">
        <v>1</v>
      </c>
      <c r="CS18" s="16">
        <v>1</v>
      </c>
      <c r="CT18" s="16">
        <v>1</v>
      </c>
      <c r="CU18" s="16">
        <v>1</v>
      </c>
      <c r="CV18" s="16">
        <v>1</v>
      </c>
      <c r="CW18" s="16">
        <v>1</v>
      </c>
      <c r="CX18" s="16">
        <v>1</v>
      </c>
      <c r="CY18" s="16">
        <v>1</v>
      </c>
      <c r="CZ18" s="16">
        <v>1</v>
      </c>
      <c r="DA18" s="16">
        <v>1</v>
      </c>
      <c r="DB18" s="16">
        <v>3</v>
      </c>
      <c r="DC18" s="16">
        <v>1</v>
      </c>
      <c r="DD18" s="16">
        <v>2</v>
      </c>
      <c r="DE18" s="16">
        <v>1</v>
      </c>
      <c r="DF18" s="16">
        <v>1</v>
      </c>
      <c r="DG18" s="16">
        <v>1</v>
      </c>
      <c r="DH18" s="16">
        <v>1</v>
      </c>
      <c r="DI18" s="16">
        <v>2</v>
      </c>
      <c r="DJ18" s="16">
        <v>1</v>
      </c>
      <c r="DK18" s="16">
        <v>1</v>
      </c>
      <c r="DL18" s="16">
        <v>1</v>
      </c>
      <c r="DM18" s="16">
        <v>2</v>
      </c>
      <c r="DN18" s="16">
        <v>3</v>
      </c>
      <c r="DO18" s="16">
        <v>1</v>
      </c>
      <c r="DP18" s="16">
        <v>1</v>
      </c>
      <c r="DQ18" s="16">
        <v>4</v>
      </c>
      <c r="DR18" s="16">
        <v>2</v>
      </c>
      <c r="DS18" s="16">
        <v>270</v>
      </c>
    </row>
  </sheetData>
  <sheetProtection algorithmName="SHA-512" hashValue="SB7A0sYWeigqT1jG0nTtpVUjm0HPc6XwQyp581fBElRD4BczRPFaWp9GgGDAqaWGgPjbTk0TsBB0Pvx7T+Kr4w==" saltValue="P4lLn5u2FA2LqMBpQ0LLm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EAB23-7071-4F57-8DEF-E980AC3872B0}">
  <sheetPr codeName="Sheet22">
    <tabColor theme="2" tint="-0.499984740745262"/>
  </sheetPr>
  <dimension ref="F2:P27"/>
  <sheetViews>
    <sheetView tabSelected="1" zoomScale="85" zoomScaleNormal="85" workbookViewId="0">
      <selection activeCell="J7" sqref="J7:L7"/>
    </sheetView>
  </sheetViews>
  <sheetFormatPr defaultColWidth="8.83984375" defaultRowHeight="14.4" x14ac:dyDescent="0.55000000000000004"/>
  <cols>
    <col min="1" max="3" width="8.83984375" style="16"/>
    <col min="4" max="4" width="8.83984375" style="16" customWidth="1"/>
    <col min="5" max="5" width="2.68359375" style="16" customWidth="1"/>
    <col min="6" max="16384" width="8.83984375" style="16"/>
  </cols>
  <sheetData>
    <row r="2" spans="6:16" ht="14.7" thickBot="1" x14ac:dyDescent="0.6"/>
    <row r="3" spans="6:16" ht="24" thickBot="1" x14ac:dyDescent="0.95">
      <c r="F3" s="25" t="s">
        <v>1396</v>
      </c>
      <c r="G3" s="26"/>
      <c r="H3" s="26"/>
      <c r="I3" s="26"/>
      <c r="J3" s="26"/>
      <c r="K3" s="26"/>
      <c r="L3" s="26"/>
      <c r="M3" s="26"/>
      <c r="N3" s="26"/>
      <c r="O3" s="26"/>
      <c r="P3" s="27"/>
    </row>
    <row r="4" spans="6:16" x14ac:dyDescent="0.55000000000000004">
      <c r="F4" s="28"/>
      <c r="G4" s="29"/>
      <c r="H4" s="29"/>
      <c r="I4" s="29"/>
      <c r="J4" s="29"/>
      <c r="K4" s="29"/>
      <c r="L4" s="29"/>
      <c r="M4" s="29"/>
      <c r="N4" s="29"/>
      <c r="O4" s="29"/>
      <c r="P4" s="30"/>
    </row>
    <row r="5" spans="6:16" ht="55.5" customHeight="1" x14ac:dyDescent="0.55000000000000004">
      <c r="F5" s="31" t="s">
        <v>1401</v>
      </c>
      <c r="G5" s="32"/>
      <c r="H5" s="32"/>
      <c r="I5" s="32"/>
      <c r="J5" s="32"/>
      <c r="K5" s="32"/>
      <c r="L5" s="32"/>
      <c r="M5" s="32"/>
      <c r="N5" s="32"/>
      <c r="O5" s="32"/>
      <c r="P5" s="33"/>
    </row>
    <row r="6" spans="6:16" x14ac:dyDescent="0.55000000000000004">
      <c r="F6" s="28"/>
      <c r="G6" s="29"/>
      <c r="H6" s="29"/>
      <c r="I6" s="29"/>
      <c r="J6" s="29"/>
      <c r="K6" s="29"/>
      <c r="L6" s="29"/>
      <c r="M6" s="29"/>
      <c r="N6" s="29"/>
      <c r="O6" s="29"/>
      <c r="P6" s="30"/>
    </row>
    <row r="7" spans="6:16" ht="31" customHeight="1" x14ac:dyDescent="0.55000000000000004">
      <c r="F7" s="34"/>
      <c r="G7" s="35"/>
      <c r="H7" s="35"/>
      <c r="I7" s="35"/>
      <c r="J7" s="36" t="s">
        <v>1403</v>
      </c>
      <c r="K7" s="36"/>
      <c r="L7" s="36"/>
      <c r="M7" s="35"/>
      <c r="N7" s="35"/>
      <c r="O7" s="35"/>
      <c r="P7" s="37"/>
    </row>
    <row r="8" spans="6:16" x14ac:dyDescent="0.55000000000000004">
      <c r="F8" s="34"/>
      <c r="G8" s="35"/>
      <c r="H8" s="35"/>
      <c r="I8" s="35"/>
      <c r="J8" s="35"/>
      <c r="K8" s="35"/>
      <c r="L8" s="35"/>
      <c r="M8" s="35"/>
      <c r="N8" s="35"/>
      <c r="O8" s="35"/>
      <c r="P8" s="37"/>
    </row>
    <row r="9" spans="6:16" x14ac:dyDescent="0.55000000000000004">
      <c r="F9" s="34"/>
      <c r="G9" s="35"/>
      <c r="H9" s="35"/>
      <c r="I9" s="35"/>
      <c r="J9" s="35"/>
      <c r="K9" s="35"/>
      <c r="L9" s="35"/>
      <c r="M9" s="35"/>
      <c r="N9" s="35"/>
      <c r="O9" s="35"/>
      <c r="P9" s="37"/>
    </row>
    <row r="10" spans="6:16" x14ac:dyDescent="0.55000000000000004">
      <c r="F10" s="34"/>
      <c r="G10" s="35"/>
      <c r="H10" s="35"/>
      <c r="I10" s="35"/>
      <c r="J10" s="35"/>
      <c r="K10" s="35"/>
      <c r="L10" s="35"/>
      <c r="M10" s="35"/>
      <c r="N10" s="35"/>
      <c r="O10" s="35"/>
      <c r="P10" s="37"/>
    </row>
    <row r="11" spans="6:16" x14ac:dyDescent="0.55000000000000004">
      <c r="F11" s="34"/>
      <c r="G11" s="35"/>
      <c r="H11" s="35"/>
      <c r="I11" s="35"/>
      <c r="J11" s="35"/>
      <c r="K11" s="35"/>
      <c r="L11" s="35"/>
      <c r="M11" s="35"/>
      <c r="N11" s="35"/>
      <c r="O11" s="35"/>
      <c r="P11" s="37"/>
    </row>
    <row r="12" spans="6:16" x14ac:dyDescent="0.55000000000000004">
      <c r="F12" s="34"/>
      <c r="G12" s="35"/>
      <c r="H12" s="35"/>
      <c r="I12" s="35"/>
      <c r="J12" s="35"/>
      <c r="K12" s="38" t="s">
        <v>1405</v>
      </c>
      <c r="L12" s="35"/>
      <c r="M12" s="35"/>
      <c r="N12" s="35"/>
      <c r="O12" s="35"/>
      <c r="P12" s="37"/>
    </row>
    <row r="13" spans="6:16" x14ac:dyDescent="0.55000000000000004">
      <c r="F13" s="34"/>
      <c r="G13" s="35"/>
      <c r="H13" s="35"/>
      <c r="I13" s="35"/>
      <c r="J13" s="35"/>
      <c r="K13" s="35"/>
      <c r="L13" s="35"/>
      <c r="M13" s="35"/>
      <c r="N13" s="35"/>
      <c r="O13" s="35"/>
      <c r="P13" s="37"/>
    </row>
    <row r="14" spans="6:16" x14ac:dyDescent="0.55000000000000004">
      <c r="F14" s="39" t="s">
        <v>1397</v>
      </c>
      <c r="G14" s="40"/>
      <c r="H14" s="40"/>
      <c r="I14" s="41"/>
      <c r="J14" s="40" t="s">
        <v>1398</v>
      </c>
      <c r="K14" s="40"/>
      <c r="L14" s="40"/>
      <c r="M14" s="41"/>
      <c r="N14" s="40" t="s">
        <v>1399</v>
      </c>
      <c r="O14" s="40"/>
      <c r="P14" s="42"/>
    </row>
    <row r="15" spans="6:16" ht="8.65" customHeight="1" x14ac:dyDescent="0.55000000000000004">
      <c r="F15" s="34"/>
      <c r="G15" s="35"/>
      <c r="H15" s="35"/>
      <c r="I15" s="35"/>
      <c r="J15" s="35"/>
      <c r="K15" s="35"/>
      <c r="L15" s="35"/>
      <c r="M15" s="35"/>
      <c r="N15" s="35"/>
      <c r="O15" s="35"/>
      <c r="P15" s="37"/>
    </row>
    <row r="16" spans="6:16" ht="29.65" customHeight="1" x14ac:dyDescent="0.55000000000000004">
      <c r="F16" s="43" t="s">
        <v>1402</v>
      </c>
      <c r="G16" s="44"/>
      <c r="H16" s="44"/>
      <c r="I16" s="35"/>
      <c r="J16" s="45" t="s">
        <v>1410</v>
      </c>
      <c r="K16" s="45"/>
      <c r="L16" s="45"/>
      <c r="M16" s="35"/>
      <c r="N16" s="45" t="s">
        <v>1411</v>
      </c>
      <c r="O16" s="45"/>
      <c r="P16" s="46"/>
    </row>
    <row r="17" spans="6:16" ht="14.5" customHeight="1" x14ac:dyDescent="0.55000000000000004">
      <c r="F17" s="47"/>
      <c r="G17" s="48"/>
      <c r="H17" s="48"/>
      <c r="I17" s="35"/>
      <c r="J17" s="35"/>
      <c r="K17" s="35"/>
      <c r="L17" s="35"/>
      <c r="M17" s="35"/>
      <c r="N17" s="35"/>
      <c r="O17" s="35"/>
      <c r="P17" s="37"/>
    </row>
    <row r="18" spans="6:16" x14ac:dyDescent="0.55000000000000004">
      <c r="F18" s="34"/>
      <c r="G18" s="35"/>
      <c r="H18" s="35"/>
      <c r="I18" s="35"/>
      <c r="J18" s="35"/>
      <c r="K18" s="35"/>
      <c r="L18" s="35"/>
      <c r="M18" s="35"/>
      <c r="N18" s="35"/>
      <c r="O18" s="35"/>
      <c r="P18" s="37"/>
    </row>
    <row r="19" spans="6:16" x14ac:dyDescent="0.55000000000000004">
      <c r="F19" s="34"/>
      <c r="G19" s="35"/>
      <c r="H19" s="35"/>
      <c r="I19" s="35"/>
      <c r="J19" s="35"/>
      <c r="K19" s="35"/>
      <c r="L19" s="35"/>
      <c r="M19" s="35"/>
      <c r="N19" s="35"/>
      <c r="O19" s="35"/>
      <c r="P19" s="37"/>
    </row>
    <row r="20" spans="6:16" x14ac:dyDescent="0.55000000000000004">
      <c r="F20" s="34"/>
      <c r="G20" s="35"/>
      <c r="H20" s="35"/>
      <c r="I20" s="35"/>
      <c r="J20" s="35"/>
      <c r="K20" s="35"/>
      <c r="L20" s="35"/>
      <c r="M20" s="35"/>
      <c r="N20" s="35"/>
      <c r="O20" s="35"/>
      <c r="P20" s="37"/>
    </row>
    <row r="21" spans="6:16" x14ac:dyDescent="0.55000000000000004">
      <c r="F21" s="34"/>
      <c r="G21" s="35"/>
      <c r="H21" s="35"/>
      <c r="I21" s="35"/>
      <c r="J21" s="35"/>
      <c r="K21" s="35"/>
      <c r="L21" s="35"/>
      <c r="M21" s="35"/>
      <c r="N21" s="35"/>
      <c r="O21" s="35"/>
      <c r="P21" s="37"/>
    </row>
    <row r="22" spans="6:16" x14ac:dyDescent="0.55000000000000004">
      <c r="F22" s="34"/>
      <c r="G22" s="35"/>
      <c r="H22" s="35"/>
      <c r="I22" s="35"/>
      <c r="J22" s="35"/>
      <c r="K22" s="35"/>
      <c r="L22" s="35"/>
      <c r="M22" s="35"/>
      <c r="N22" s="35"/>
      <c r="O22" s="35"/>
      <c r="P22" s="37"/>
    </row>
    <row r="23" spans="6:16" x14ac:dyDescent="0.55000000000000004">
      <c r="F23" s="34" t="s">
        <v>1257</v>
      </c>
      <c r="G23" s="35"/>
      <c r="H23" s="35" t="s">
        <v>1247</v>
      </c>
      <c r="I23" s="35"/>
      <c r="J23" s="35"/>
      <c r="K23" s="38" t="s">
        <v>1409</v>
      </c>
      <c r="L23" s="35"/>
      <c r="M23" s="35"/>
      <c r="N23" s="35"/>
      <c r="O23" s="38" t="s">
        <v>1412</v>
      </c>
      <c r="P23" s="37"/>
    </row>
    <row r="24" spans="6:16" x14ac:dyDescent="0.55000000000000004">
      <c r="F24" s="34"/>
      <c r="G24" s="35"/>
      <c r="H24" s="35"/>
      <c r="I24" s="35"/>
      <c r="J24" s="35"/>
      <c r="K24" s="35"/>
      <c r="L24" s="35"/>
      <c r="M24" s="35"/>
      <c r="N24" s="35"/>
      <c r="O24" s="35"/>
      <c r="P24" s="37"/>
    </row>
    <row r="25" spans="6:16" ht="69" customHeight="1" thickBot="1" x14ac:dyDescent="0.6">
      <c r="F25" s="49" t="s">
        <v>1400</v>
      </c>
      <c r="G25" s="50"/>
      <c r="H25" s="50"/>
      <c r="I25" s="50"/>
      <c r="J25" s="50"/>
      <c r="K25" s="50"/>
      <c r="L25" s="50"/>
      <c r="M25" s="50"/>
      <c r="N25" s="50"/>
      <c r="O25" s="50"/>
      <c r="P25" s="51"/>
    </row>
    <row r="27" spans="6:16" ht="11.5" customHeight="1" x14ac:dyDescent="0.55000000000000004"/>
  </sheetData>
  <sheetProtection algorithmName="SHA-512" hashValue="Xv1lYmh8NHKSjzRuWP8oULYb2uylf/MsofPU6r7YYgYlfNFsCMME/Vu1oIEemTUJ0Gq2SShxltptK9E/sK3Ulw==" saltValue="xbrCTHNIQCCALhAdRC0KGA==" spinCount="100000" sheet="1" objects="1" scenarios="1"/>
  <mergeCells count="10">
    <mergeCell ref="J7:L7"/>
    <mergeCell ref="F3:P3"/>
    <mergeCell ref="F5:P5"/>
    <mergeCell ref="F25:P25"/>
    <mergeCell ref="N14:P14"/>
    <mergeCell ref="F14:H14"/>
    <mergeCell ref="J14:L14"/>
    <mergeCell ref="F16:H16"/>
    <mergeCell ref="J16:L16"/>
    <mergeCell ref="N16:P1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8410D-4F42-4328-BF9D-A681A19788EC}">
  <sheetPr codeName="Sheet19">
    <tabColor theme="6" tint="0.59999389629810485"/>
  </sheetPr>
  <dimension ref="A1:C63"/>
  <sheetViews>
    <sheetView topLeftCell="B1" zoomScale="145" zoomScaleNormal="145" zoomScaleSheetLayoutView="20" workbookViewId="0">
      <selection activeCell="B2" sqref="B2"/>
    </sheetView>
  </sheetViews>
  <sheetFormatPr defaultColWidth="8.83984375" defaultRowHeight="14.4" x14ac:dyDescent="0.55000000000000004"/>
  <cols>
    <col min="1" max="1" width="8.83984375" style="16"/>
    <col min="2" max="2" width="157.83984375" style="16" customWidth="1"/>
    <col min="3" max="16384" width="8.83984375" style="16"/>
  </cols>
  <sheetData>
    <row r="1" spans="1:3" x14ac:dyDescent="0.55000000000000004">
      <c r="A1" s="1" t="s">
        <v>1413</v>
      </c>
      <c r="B1" s="2" t="s">
        <v>1408</v>
      </c>
      <c r="C1" s="3" t="s">
        <v>1406</v>
      </c>
    </row>
    <row r="2" spans="1:3" ht="409.5" customHeight="1" x14ac:dyDescent="0.55000000000000004">
      <c r="B2" s="16" t="e" vm="1">
        <v>#VALUE!</v>
      </c>
    </row>
    <row r="11" spans="1:3" hidden="1" x14ac:dyDescent="0.55000000000000004"/>
    <row r="12" spans="1:3" hidden="1" x14ac:dyDescent="0.55000000000000004"/>
    <row r="14" spans="1:3" hidden="1" x14ac:dyDescent="0.55000000000000004"/>
    <row r="15" spans="1:3" hidden="1" x14ac:dyDescent="0.55000000000000004"/>
    <row r="17" s="16" customFormat="1" hidden="1" x14ac:dyDescent="0.55000000000000004"/>
    <row r="18" s="16" customFormat="1" hidden="1" x14ac:dyDescent="0.55000000000000004"/>
    <row r="20" s="16" customFormat="1" hidden="1" x14ac:dyDescent="0.55000000000000004"/>
    <row r="21" s="16" customFormat="1" hidden="1" x14ac:dyDescent="0.55000000000000004"/>
    <row r="23" s="16" customFormat="1" hidden="1" x14ac:dyDescent="0.55000000000000004"/>
    <row r="24" s="16" customFormat="1" hidden="1" x14ac:dyDescent="0.55000000000000004"/>
    <row r="26" s="16" customFormat="1" hidden="1" x14ac:dyDescent="0.55000000000000004"/>
    <row r="27" s="16" customFormat="1" hidden="1" x14ac:dyDescent="0.55000000000000004"/>
    <row r="29" s="16" customFormat="1" hidden="1" x14ac:dyDescent="0.55000000000000004"/>
    <row r="30" s="16" customFormat="1" hidden="1" x14ac:dyDescent="0.55000000000000004"/>
    <row r="32" s="16" customFormat="1" hidden="1" x14ac:dyDescent="0.55000000000000004"/>
    <row r="33" s="16" customFormat="1" hidden="1" x14ac:dyDescent="0.55000000000000004"/>
    <row r="35" s="16" customFormat="1" hidden="1" x14ac:dyDescent="0.55000000000000004"/>
    <row r="36" s="16" customFormat="1" hidden="1" x14ac:dyDescent="0.55000000000000004"/>
    <row r="38" s="16" customFormat="1" hidden="1" x14ac:dyDescent="0.55000000000000004"/>
    <row r="39" s="16" customFormat="1" hidden="1" x14ac:dyDescent="0.55000000000000004"/>
    <row r="41" s="16" customFormat="1" hidden="1" x14ac:dyDescent="0.55000000000000004"/>
    <row r="42" s="16" customFormat="1" hidden="1" x14ac:dyDescent="0.55000000000000004"/>
    <row r="44" s="16" customFormat="1" hidden="1" x14ac:dyDescent="0.55000000000000004"/>
    <row r="45" s="16" customFormat="1" hidden="1" x14ac:dyDescent="0.55000000000000004"/>
    <row r="47" s="16" customFormat="1" hidden="1" x14ac:dyDescent="0.55000000000000004"/>
    <row r="48" s="16" customFormat="1" hidden="1" x14ac:dyDescent="0.55000000000000004"/>
    <row r="50" s="16" customFormat="1" hidden="1" x14ac:dyDescent="0.55000000000000004"/>
    <row r="51" s="16" customFormat="1" hidden="1" x14ac:dyDescent="0.55000000000000004"/>
    <row r="53" s="16" customFormat="1" hidden="1" x14ac:dyDescent="0.55000000000000004"/>
    <row r="54" s="16" customFormat="1" hidden="1" x14ac:dyDescent="0.55000000000000004"/>
    <row r="56" s="16" customFormat="1" hidden="1" x14ac:dyDescent="0.55000000000000004"/>
    <row r="57" s="16" customFormat="1" hidden="1" x14ac:dyDescent="0.55000000000000004"/>
    <row r="59" s="16" customFormat="1" hidden="1" x14ac:dyDescent="0.55000000000000004"/>
    <row r="60" s="16" customFormat="1" hidden="1" x14ac:dyDescent="0.55000000000000004"/>
    <row r="62" s="16" customFormat="1" hidden="1" x14ac:dyDescent="0.55000000000000004"/>
    <row r="63" s="16" customFormat="1" hidden="1" x14ac:dyDescent="0.55000000000000004"/>
  </sheetData>
  <sheetProtection algorithmName="SHA-512" hashValue="uw6yQvC7d55dhxhyyDZUP1M0f7kqGLP8ElreJk9Q4ajFe0ny7ySReRQrDWVZaiCtnB6asyCtEldsV4yEYxKd9A==" saltValue="OV4C98/kYbaR1u/iWTiT/g==" spinCount="100000" sheet="1" objects="1" scenarios="1"/>
  <hyperlinks>
    <hyperlink ref="A1" location="'Main page'!A1" display="Return to main page" xr:uid="{FD1CFCB8-2AB1-4D98-A797-39F855A5B9B1}"/>
    <hyperlink ref="C1" location="Interface!A1" display="Go to tool" xr:uid="{398E1EB9-B55D-43BF-A707-CFB8275A95CF}"/>
    <hyperlink ref="B1" location="'Data Type DT'!A1" display="Continue to other decision trees" xr:uid="{B359E553-DF29-4342-8020-366B10614425}"/>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54277-AF15-47E9-9A46-2A8AEFD315FE}">
  <sheetPr codeName="Sheet21">
    <tabColor theme="5" tint="0.59999389629810485"/>
  </sheetPr>
  <dimension ref="A1:C63"/>
  <sheetViews>
    <sheetView zoomScale="145" zoomScaleNormal="145" zoomScaleSheetLayoutView="20" workbookViewId="0"/>
  </sheetViews>
  <sheetFormatPr defaultColWidth="8.83984375" defaultRowHeight="14.4" x14ac:dyDescent="0.55000000000000004"/>
  <cols>
    <col min="1" max="1" width="8.83984375" style="16"/>
    <col min="2" max="2" width="135.83984375" style="16" customWidth="1"/>
    <col min="3" max="16384" width="8.83984375" style="16"/>
  </cols>
  <sheetData>
    <row r="1" spans="1:3" x14ac:dyDescent="0.55000000000000004">
      <c r="A1" s="1" t="s">
        <v>1404</v>
      </c>
      <c r="C1" s="3" t="s">
        <v>1407</v>
      </c>
    </row>
    <row r="2" spans="1:3" ht="409.5" customHeight="1" x14ac:dyDescent="0.55000000000000004">
      <c r="B2" s="16" t="e" vm="2">
        <v>#VALUE!</v>
      </c>
    </row>
    <row r="11" spans="1:3" hidden="1" x14ac:dyDescent="0.55000000000000004"/>
    <row r="12" spans="1:3" hidden="1" x14ac:dyDescent="0.55000000000000004"/>
    <row r="14" spans="1:3" hidden="1" x14ac:dyDescent="0.55000000000000004"/>
    <row r="15" spans="1:3" hidden="1" x14ac:dyDescent="0.55000000000000004"/>
    <row r="17" s="16" customFormat="1" hidden="1" x14ac:dyDescent="0.55000000000000004"/>
    <row r="18" s="16" customFormat="1" hidden="1" x14ac:dyDescent="0.55000000000000004"/>
    <row r="20" s="16" customFormat="1" hidden="1" x14ac:dyDescent="0.55000000000000004"/>
    <row r="21" s="16" customFormat="1" hidden="1" x14ac:dyDescent="0.55000000000000004"/>
    <row r="23" s="16" customFormat="1" hidden="1" x14ac:dyDescent="0.55000000000000004"/>
    <row r="24" s="16" customFormat="1" hidden="1" x14ac:dyDescent="0.55000000000000004"/>
    <row r="26" s="16" customFormat="1" hidden="1" x14ac:dyDescent="0.55000000000000004"/>
    <row r="27" s="16" customFormat="1" hidden="1" x14ac:dyDescent="0.55000000000000004"/>
    <row r="29" s="16" customFormat="1" hidden="1" x14ac:dyDescent="0.55000000000000004"/>
    <row r="30" s="16" customFormat="1" hidden="1" x14ac:dyDescent="0.55000000000000004"/>
    <row r="32" s="16" customFormat="1" hidden="1" x14ac:dyDescent="0.55000000000000004"/>
    <row r="33" s="16" customFormat="1" hidden="1" x14ac:dyDescent="0.55000000000000004"/>
    <row r="35" s="16" customFormat="1" hidden="1" x14ac:dyDescent="0.55000000000000004"/>
    <row r="36" s="16" customFormat="1" hidden="1" x14ac:dyDescent="0.55000000000000004"/>
    <row r="38" s="16" customFormat="1" hidden="1" x14ac:dyDescent="0.55000000000000004"/>
    <row r="39" s="16" customFormat="1" hidden="1" x14ac:dyDescent="0.55000000000000004"/>
    <row r="41" s="16" customFormat="1" hidden="1" x14ac:dyDescent="0.55000000000000004"/>
    <row r="42" s="16" customFormat="1" hidden="1" x14ac:dyDescent="0.55000000000000004"/>
    <row r="44" s="16" customFormat="1" hidden="1" x14ac:dyDescent="0.55000000000000004"/>
    <row r="45" s="16" customFormat="1" hidden="1" x14ac:dyDescent="0.55000000000000004"/>
    <row r="47" s="16" customFormat="1" hidden="1" x14ac:dyDescent="0.55000000000000004"/>
    <row r="48" s="16" customFormat="1" hidden="1" x14ac:dyDescent="0.55000000000000004"/>
    <row r="50" s="16" customFormat="1" hidden="1" x14ac:dyDescent="0.55000000000000004"/>
    <row r="51" s="16" customFormat="1" hidden="1" x14ac:dyDescent="0.55000000000000004"/>
    <row r="53" s="16" customFormat="1" hidden="1" x14ac:dyDescent="0.55000000000000004"/>
    <row r="54" s="16" customFormat="1" hidden="1" x14ac:dyDescent="0.55000000000000004"/>
    <row r="56" s="16" customFormat="1" hidden="1" x14ac:dyDescent="0.55000000000000004"/>
    <row r="57" s="16" customFormat="1" hidden="1" x14ac:dyDescent="0.55000000000000004"/>
    <row r="59" s="16" customFormat="1" hidden="1" x14ac:dyDescent="0.55000000000000004"/>
    <row r="60" s="16" customFormat="1" hidden="1" x14ac:dyDescent="0.55000000000000004"/>
    <row r="62" s="16" customFormat="1" hidden="1" x14ac:dyDescent="0.55000000000000004"/>
    <row r="63" s="16" customFormat="1" hidden="1" x14ac:dyDescent="0.55000000000000004"/>
  </sheetData>
  <sheetProtection algorithmName="SHA-512" hashValue="UTaMwY5D5XY1We/yiKqS1f8jKoHlIGcvy8+2g5JQbamtJXgjICcw9kgTqR4IPKp9INcCsQTyuxAtaEmrkhRqPA==" saltValue="mJ1CnTD8s8qDSUwftXf/7A==" spinCount="100000" sheet="1" objects="1" scenarios="1"/>
  <hyperlinks>
    <hyperlink ref="A1" location="'Main page'!A1" display="Return to main page" xr:uid="{18E664EA-6D88-46B8-8B1D-8A000A519E0E}"/>
    <hyperlink ref="C1" location="'DL Task DT'!A1" display="Go to DL Decision Tree" xr:uid="{89CA155D-3654-4B21-A469-5A6409F887D0}"/>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12357-FF91-49C7-9DDF-6D2553762695}">
  <sheetPr codeName="Sheet20">
    <tabColor theme="5" tint="0.59999389629810485"/>
  </sheetPr>
  <dimension ref="A1:B2"/>
  <sheetViews>
    <sheetView zoomScale="140" zoomScaleNormal="140" workbookViewId="0"/>
  </sheetViews>
  <sheetFormatPr defaultColWidth="8.83984375" defaultRowHeight="14.4" x14ac:dyDescent="0.55000000000000004"/>
  <cols>
    <col min="1" max="1" width="8.83984375" style="16"/>
    <col min="2" max="2" width="157.83984375" style="16" customWidth="1"/>
    <col min="3" max="16384" width="8.83984375" style="16"/>
  </cols>
  <sheetData>
    <row r="1" spans="1:2" x14ac:dyDescent="0.55000000000000004">
      <c r="A1" s="1" t="s">
        <v>1404</v>
      </c>
      <c r="B1" s="3" t="s">
        <v>1406</v>
      </c>
    </row>
    <row r="2" spans="1:2" ht="409.5" customHeight="1" x14ac:dyDescent="0.55000000000000004">
      <c r="B2" s="16" t="e" vm="3">
        <v>#VALUE!</v>
      </c>
    </row>
  </sheetData>
  <sheetProtection algorithmName="SHA-512" hashValue="zjgCiObx6+3pZHlYXa5XOrCGQio3DvHCLZC39GvKL2mjBSOoVgS2kI+Ilbeo1skyyEg+EhyklG09tWq/vsMpHQ==" saltValue="cndjzvyUzpIA/aktEqdI9g==" spinCount="100000" sheet="1" objects="1" scenarios="1"/>
  <hyperlinks>
    <hyperlink ref="A1" location="'Main page'!A1" display="Return to main page" xr:uid="{509EBAB6-A1E7-496F-AC48-0E385A6E7F36}"/>
    <hyperlink ref="B1" location="Interface!A1" display="Go to tool" xr:uid="{DAC37497-FD21-4B0F-AA29-B319E750E7E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583E0-CB48-4337-AB47-D711C66C8D83}">
  <sheetPr codeName="Sheet2">
    <tabColor theme="7" tint="0.39997558519241921"/>
  </sheetPr>
  <dimension ref="A1:T68"/>
  <sheetViews>
    <sheetView zoomScale="85" zoomScaleNormal="85" workbookViewId="0">
      <selection activeCell="C4" sqref="C4"/>
    </sheetView>
  </sheetViews>
  <sheetFormatPr defaultColWidth="8.83984375" defaultRowHeight="14.4" x14ac:dyDescent="0.55000000000000004"/>
  <cols>
    <col min="1" max="1" width="4" style="52" customWidth="1"/>
    <col min="2" max="2" width="36.578125" style="52" customWidth="1"/>
    <col min="3" max="3" width="17.41796875" style="53" customWidth="1"/>
    <col min="4" max="6" width="8.83984375" style="52"/>
    <col min="7" max="7" width="2.41796875" style="16" customWidth="1"/>
    <col min="8" max="8" width="17" style="54" customWidth="1"/>
    <col min="9" max="9" width="8.83984375" style="55" hidden="1" customWidth="1"/>
    <col min="10" max="10" width="2.83984375" style="56" customWidth="1"/>
    <col min="11" max="11" width="22.41796875" style="57" customWidth="1"/>
    <col min="12" max="18" width="27.15625" style="58" customWidth="1"/>
    <col min="19" max="16384" width="8.83984375" style="16"/>
  </cols>
  <sheetData>
    <row r="1" spans="1:20" ht="14.7" thickBot="1" x14ac:dyDescent="0.6"/>
    <row r="2" spans="1:20" ht="18.600000000000001" thickBot="1" x14ac:dyDescent="0.75">
      <c r="B2" s="59" t="s">
        <v>0</v>
      </c>
      <c r="C2" s="60"/>
      <c r="D2" s="61"/>
      <c r="E2" s="62"/>
      <c r="H2" s="63" t="s">
        <v>911</v>
      </c>
      <c r="I2" s="64"/>
      <c r="J2" s="64"/>
      <c r="K2" s="64"/>
      <c r="L2" s="64"/>
      <c r="M2" s="64"/>
      <c r="N2" s="65"/>
      <c r="O2" s="65"/>
      <c r="P2" s="65"/>
      <c r="Q2" s="65"/>
      <c r="R2" s="66"/>
    </row>
    <row r="3" spans="1:20" x14ac:dyDescent="0.55000000000000004">
      <c r="B3" s="67" t="s">
        <v>1</v>
      </c>
      <c r="C3" s="68"/>
      <c r="D3" s="16"/>
      <c r="E3" s="69"/>
      <c r="H3" s="70"/>
      <c r="I3" s="71"/>
      <c r="J3" s="71"/>
      <c r="K3" s="71"/>
      <c r="L3" s="71"/>
      <c r="M3" s="71"/>
      <c r="N3" s="72"/>
      <c r="O3" s="72"/>
      <c r="P3" s="72"/>
      <c r="Q3" s="72"/>
      <c r="R3" s="73"/>
    </row>
    <row r="4" spans="1:20" ht="15" customHeight="1" x14ac:dyDescent="0.55000000000000004">
      <c r="B4" s="74" t="s">
        <v>2</v>
      </c>
      <c r="C4" s="4" t="s">
        <v>19</v>
      </c>
      <c r="D4" s="13" t="str">
        <f>C4</f>
        <v>Pedestrian Behaviour</v>
      </c>
      <c r="E4" s="5"/>
      <c r="H4" s="75" t="s">
        <v>912</v>
      </c>
      <c r="I4" s="76"/>
      <c r="J4" s="77" t="s">
        <v>1522</v>
      </c>
      <c r="K4" s="77"/>
      <c r="L4" s="77"/>
      <c r="M4" s="77"/>
      <c r="N4" s="77"/>
      <c r="O4" s="77"/>
      <c r="P4" s="77"/>
      <c r="Q4" s="72"/>
      <c r="R4" s="73"/>
      <c r="S4" s="78" t="str">
        <f>IFERROR(IF(INDEX(Labels!$D$5:$D$274, MATCH('Results show'!L3, Labels!$J$5:$J$274, 0))="", "", INDEX(Labels!$D$5:$D$274, MATCH('Results show'!L3, Labels!$J$5:$J$274, 0))), "")</f>
        <v/>
      </c>
      <c r="T4" s="56"/>
    </row>
    <row r="5" spans="1:20" ht="28.5" customHeight="1" x14ac:dyDescent="0.55000000000000004">
      <c r="B5" s="79" t="s">
        <v>3</v>
      </c>
      <c r="C5" s="4" t="s">
        <v>1265</v>
      </c>
      <c r="D5" s="6"/>
      <c r="E5" s="7" t="s">
        <v>1266</v>
      </c>
      <c r="H5" s="75"/>
      <c r="I5" s="76"/>
      <c r="J5" s="77"/>
      <c r="K5" s="77"/>
      <c r="L5" s="77"/>
      <c r="M5" s="77"/>
      <c r="N5" s="77"/>
      <c r="O5" s="77"/>
      <c r="P5" s="77"/>
      <c r="Q5" s="72"/>
      <c r="R5" s="73"/>
      <c r="S5" s="56" t="str">
        <f>IFERROR(
  IF(AND(
    INDEX(Labels!$G$5:$G$274, MATCH('Results show'!L3, Labels!$J$5:$J$274, 0))="",
    INDEX(Labels!$H$5:$H$274, MATCH('Results show'!L3, Labels!$J$5:$J$274, 0))=""
  ), "",
  INDEX(Labels!$G$5:$G$274, MATCH('Results show'!L3, Labels!$J$5:$J$274, 0)) &amp; "/" &amp; INDEX(Labels!$H$5:$H$274, MATCH('Results show'!L3, Labels!$J$5:$J$274, 0))
  ),
"")</f>
        <v/>
      </c>
      <c r="T5" s="56"/>
    </row>
    <row r="6" spans="1:20" ht="15" customHeight="1" thickBot="1" x14ac:dyDescent="0.6">
      <c r="B6" s="80" t="s">
        <v>1458</v>
      </c>
      <c r="C6" s="4"/>
      <c r="D6" s="8"/>
      <c r="E6" s="9"/>
      <c r="H6" s="81"/>
      <c r="I6" s="82"/>
      <c r="J6" s="83"/>
      <c r="K6" s="83"/>
      <c r="L6" s="83"/>
      <c r="M6" s="83"/>
      <c r="N6" s="83"/>
      <c r="O6" s="83"/>
      <c r="P6" s="83"/>
      <c r="Q6" s="84"/>
      <c r="R6" s="85"/>
      <c r="S6" s="56" t="str">
        <f>IFERROR(
  IF(_xlfn.TEXTJOIN(", ", TRUE, INDEX(Labels!$K$5:$Q$274, MATCH('Results show'!L3, Labels!$J$5:$J$274, 0), 0))="", "",
  _xlfn.TEXTJOIN(", ", TRUE, INDEX(Labels!$K$5:$Q$274, MATCH('Results show'!L3, Labels!$J$5:$J$274, 0), 0))
  ),
"")</f>
        <v/>
      </c>
      <c r="T6" s="56"/>
    </row>
    <row r="7" spans="1:20" ht="29.1" thickBot="1" x14ac:dyDescent="0.6">
      <c r="B7" s="79" t="s">
        <v>4</v>
      </c>
      <c r="C7" s="4" t="s">
        <v>48</v>
      </c>
      <c r="D7" s="8"/>
      <c r="E7" s="9"/>
      <c r="S7" s="78" t="str">
        <f>IFERROR(IF(INDEX(Labels!$D$5:$D$274, MATCH('Results show'!L4, Labels!$J$5:$J$274, 0))="", "", INDEX(Labels!$D$5:$D$274, MATCH('Results show'!L4, Labels!$J$5:$J$274, 0))), "")</f>
        <v/>
      </c>
      <c r="T7" s="14"/>
    </row>
    <row r="8" spans="1:20" ht="31.5" customHeight="1" thickBot="1" x14ac:dyDescent="0.75">
      <c r="B8" s="86" t="s">
        <v>5</v>
      </c>
      <c r="C8" s="10" t="s">
        <v>60</v>
      </c>
      <c r="D8" s="11"/>
      <c r="E8" s="12"/>
      <c r="H8" s="87" t="s">
        <v>687</v>
      </c>
      <c r="I8" s="88"/>
      <c r="J8" s="89"/>
      <c r="K8" s="90" t="s">
        <v>1523</v>
      </c>
      <c r="L8" s="90"/>
      <c r="M8" s="90"/>
      <c r="N8" s="65"/>
      <c r="O8" s="65"/>
      <c r="P8" s="65"/>
      <c r="Q8" s="65"/>
      <c r="R8" s="66"/>
      <c r="S8" s="56" t="str">
        <f>IFERROR(
  IF(AND(
    INDEX(Labels!$G$5:$G$274, MATCH('Results show'!L4, Labels!$J$5:$J$274, 0))="",
    INDEX(Labels!$H$5:$H$274, MATCH('Results show'!L4, Labels!$J$5:$J$274, 0))=""
  ), "",
  INDEX(Labels!$G$5:$G$274, MATCH('Results show'!L4, Labels!$J$5:$J$274, 0)) &amp; "/" &amp; INDEX(Labels!$H$5:$H$274, MATCH('Results show'!L4, Labels!$J$5:$J$274, 0))
  ),
"")</f>
        <v/>
      </c>
    </row>
    <row r="9" spans="1:20" ht="19.149999999999999" customHeight="1" thickBot="1" x14ac:dyDescent="0.6">
      <c r="C9" s="91" t="str">
        <f>C7 &amp; "/" &amp; C8</f>
        <v>Video/Object Detection</v>
      </c>
      <c r="H9" s="92" t="s">
        <v>898</v>
      </c>
      <c r="I9" s="93" t="s">
        <v>688</v>
      </c>
      <c r="J9" s="94"/>
      <c r="K9" s="95" t="s">
        <v>913</v>
      </c>
      <c r="L9" s="95"/>
      <c r="M9" s="96" t="s">
        <v>914</v>
      </c>
      <c r="N9" s="96"/>
      <c r="O9" s="97"/>
      <c r="P9" s="97"/>
      <c r="Q9" s="97"/>
      <c r="R9" s="98"/>
      <c r="S9" s="56" t="str">
        <f>IFERROR(
  IF(_xlfn.TEXTJOIN(", ", TRUE, INDEX(Labels!$K$5:$Q$274, MATCH('Results show'!L4, Labels!$J$5:$J$274, 0), 0))="", "",
  _xlfn.TEXTJOIN(", ", TRUE, INDEX(Labels!$K$5:$Q$274, MATCH('Results show'!L4, Labels!$J$5:$J$274, 0), 0))
  ),
"")</f>
        <v/>
      </c>
    </row>
    <row r="10" spans="1:20" s="14" customFormat="1" ht="15.9" thickBot="1" x14ac:dyDescent="0.65">
      <c r="A10" s="52"/>
      <c r="B10" s="99" t="s">
        <v>899</v>
      </c>
      <c r="C10" s="60"/>
      <c r="D10" s="61"/>
      <c r="E10" s="62"/>
      <c r="F10" s="52"/>
      <c r="H10" s="100" t="str" cm="1">
        <f t="array" ref="H10">IF(MOD(ROW()-10,3)=0, IF(INDEX('Results show'!B:B,(ROW()-10)/3+3)=0,"", INDEX('Results show'!B:B,(ROW()-10)/3+3)), "")</f>
        <v>YOLO</v>
      </c>
      <c r="I10" s="101" cm="1">
        <f t="array" ref="I10">IF(MOD(ROW()-10,3)=0, IF(INDEX('Results show'!C:C,(ROW()-10)/3+3)=0,"", INDEX('Results show'!C:C,(ROW()-10)/3+3)), "")</f>
        <v>100</v>
      </c>
      <c r="J10" s="102"/>
      <c r="K10" s="103" t="str">
        <f>IFERROR(IF(INDEX(Labels!$D$5:$D$274, MATCH('Results show'!D3, Labels!$J$5:$J$274, 0))="", "", INDEX(Labels!$D$5:$D$274, MATCH('Results show'!D3, Labels!$J$5:$J$274, 0))), "")</f>
        <v xml:space="preserve"> Ceccarelli et al., 2023</v>
      </c>
      <c r="L10" s="103" t="str">
        <f>IFERROR(IF(INDEX(Labels!$D$5:$D$274, MATCH('Results show'!E3, Labels!$J$5:$J$274, 0))="", "", INDEX(Labels!$D$5:$D$274, MATCH('Results show'!E3, Labels!$J$5:$J$274, 0))), "")</f>
        <v xml:space="preserve"> Cano-Ciborro et al., 2024</v>
      </c>
      <c r="M10" s="103" t="str">
        <f>IFERROR(IF(INDEX(Labels!$D$5:$D$274, MATCH('Results show'!F3, Labels!$J$5:$J$274, 0))="", "", INDEX(Labels!$D$5:$D$274, MATCH('Results show'!F3, Labels!$J$5:$J$274, 0))), "")</f>
        <v/>
      </c>
      <c r="N10" s="103" t="str">
        <f>IFERROR(IF(INDEX(Labels!$D$5:$D$274, MATCH('Results show'!G3, Labels!$J$5:$J$274, 0))="", "", INDEX(Labels!$D$5:$D$274, MATCH('Results show'!G3, Labels!$J$5:$J$274, 0))), "")</f>
        <v/>
      </c>
      <c r="O10" s="103" t="str">
        <f>IFERROR(IF(INDEX(Labels!$D$5:$D$274, MATCH('Results show'!H3, Labels!$J$5:$J$274, 0))="", "", INDEX(Labels!$D$5:$D$274, MATCH('Results show'!H3, Labels!$J$5:$J$274, 0))), "")</f>
        <v/>
      </c>
      <c r="P10" s="103" t="str">
        <f>IFERROR(IF(INDEX(Labels!$D$5:$D$274, MATCH('Results show'!I3, Labels!$J$5:$J$274, 0))="", "", INDEX(Labels!$D$5:$D$274, MATCH('Results show'!I3, Labels!$J$5:$J$274, 0))), "")</f>
        <v/>
      </c>
      <c r="Q10" s="103" t="str">
        <f>IFERROR(IF(INDEX(Labels!$D$5:$D$274, MATCH('Results show'!J3, Labels!$J$5:$J$274, 0))="", "", INDEX(Labels!$D$5:$D$274, MATCH('Results show'!J3, Labels!$J$5:$J$274, 0))), "")</f>
        <v/>
      </c>
      <c r="R10" s="104" t="str">
        <f>IFERROR(IF(INDEX(Labels!$D$5:$D$274, MATCH('Results show'!K3, Labels!$J$5:$J$274, 0))="", "", INDEX(Labels!$D$5:$D$274, MATCH('Results show'!K3, Labels!$J$5:$J$274, 0))), "")</f>
        <v/>
      </c>
      <c r="S10" s="78" t="str">
        <f>IFERROR(IF(INDEX(Labels!$D$5:$D$274, MATCH('Results show'!L5, Labels!$J$5:$J$274, 0))="", "", INDEX(Labels!$D$5:$D$274, MATCH('Results show'!L5, Labels!$J$5:$J$274, 0))), "")</f>
        <v/>
      </c>
    </row>
    <row r="11" spans="1:20" ht="15.9" hidden="1" x14ac:dyDescent="0.55000000000000004">
      <c r="B11" s="105" t="s">
        <v>917</v>
      </c>
      <c r="C11" s="106" t="s">
        <v>915</v>
      </c>
      <c r="D11" s="107" t="s">
        <v>916</v>
      </c>
      <c r="E11" s="108"/>
      <c r="H11" s="109" t="str" cm="1">
        <f t="array" ref="H11">IF(MOD(ROW()-10,3)=0, IF(INDEX('Results show'!B:B,(ROW()-10)/3+3)=0,"", INDEX('Results show'!B:B,(ROW()-10)/3+3)), "")</f>
        <v/>
      </c>
      <c r="I11" s="110" t="str" cm="1">
        <f t="array" ref="I11">IF(MOD(ROW()-10,3)=0, IF(INDEX('Results show'!C:C,(ROW()-10)/3+3)=0,"", INDEX('Results show'!C:C,(ROW()-10)/3+3)), "")</f>
        <v/>
      </c>
      <c r="J11" s="57"/>
      <c r="K11" s="111" t="str">
        <f>IFERROR(
  IF(AND(
    INDEX(Labels!$G$5:$G$274, MATCH('Results show'!D3, Labels!$J$5:$J$274, 0))="",
    INDEX(Labels!$H$5:$H$274, MATCH('Results show'!D3, Labels!$J$5:$J$274, 0))=""
  ), "",
  INDEX(Labels!$G$5:$G$274, MATCH('Results show'!D3, Labels!$J$5:$J$274, 0)) &amp; "/" &amp; INDEX(Labels!$H$5:$H$274, MATCH('Results show'!D3, Labels!$J$5:$J$274, 0))
  ),
"")</f>
        <v>Video/Object Detection</v>
      </c>
      <c r="L11" s="111" t="str">
        <f>IFERROR(
  IF(AND(
    INDEX(Labels!$G$5:$G$274, MATCH('Results show'!E3, Labels!$J$5:$J$274, 0))="",
    INDEX(Labels!$H$5:$H$274, MATCH('Results show'!E3, Labels!$J$5:$J$274, 0))=""
  ), "",
  INDEX(Labels!$G$5:$G$274, MATCH('Results show'!E3, Labels!$J$5:$J$274, 0)) &amp; "/" &amp; INDEX(Labels!$H$5:$H$274, MATCH('Results show'!E3, Labels!$J$5:$J$274, 0))
  ),
"")</f>
        <v>Video/Object Detection</v>
      </c>
      <c r="M11" s="111" t="str">
        <f>IFERROR(
  IF(AND(
    INDEX(Labels!$G$5:$G$274, MATCH('Results show'!F3, Labels!$J$5:$J$274, 0))="",
    INDEX(Labels!$H$5:$H$274, MATCH('Results show'!F3, Labels!$J$5:$J$274, 0))=""
  ), "",
  INDEX(Labels!$G$5:$G$274, MATCH('Results show'!F3, Labels!$J$5:$J$274, 0)) &amp; "/" &amp; INDEX(Labels!$H$5:$H$274, MATCH('Results show'!F3, Labels!$J$5:$J$274, 0))
  ),
"")</f>
        <v/>
      </c>
      <c r="N11" s="111" t="str">
        <f>IFERROR(
  IF(AND(
    INDEX(Labels!$G$5:$G$274, MATCH('Results show'!G3, Labels!$J$5:$J$274, 0))="",
    INDEX(Labels!$H$5:$H$274, MATCH('Results show'!G3, Labels!$J$5:$J$274, 0))=""
  ), "",
  INDEX(Labels!$G$5:$G$274, MATCH('Results show'!G3, Labels!$J$5:$J$274, 0)) &amp; "/" &amp; INDEX(Labels!$H$5:$H$274, MATCH('Results show'!G3, Labels!$J$5:$J$274, 0))
  ),
"")</f>
        <v/>
      </c>
      <c r="O11" s="111" t="str">
        <f>IFERROR(
  IF(AND(
    INDEX(Labels!$G$5:$G$274, MATCH('Results show'!H3, Labels!$J$5:$J$274, 0))="",
    INDEX(Labels!$H$5:$H$274, MATCH('Results show'!H3, Labels!$J$5:$J$274, 0))=""
  ), "",
  INDEX(Labels!$G$5:$G$274, MATCH('Results show'!H3, Labels!$J$5:$J$274, 0)) &amp; "/" &amp; INDEX(Labels!$H$5:$H$274, MATCH('Results show'!H3, Labels!$J$5:$J$274, 0))
  ),
"")</f>
        <v/>
      </c>
      <c r="P11" s="111" t="str">
        <f>IFERROR(
  IF(AND(
    INDEX(Labels!$G$5:$G$274, MATCH('Results show'!I3, Labels!$J$5:$J$274, 0))="",
    INDEX(Labels!$H$5:$H$274, MATCH('Results show'!I3, Labels!$J$5:$J$274, 0))=""
  ), "",
  INDEX(Labels!$G$5:$G$274, MATCH('Results show'!I3, Labels!$J$5:$J$274, 0)) &amp; "/" &amp; INDEX(Labels!$H$5:$H$274, MATCH('Results show'!I3, Labels!$J$5:$J$274, 0))
  ),
"")</f>
        <v/>
      </c>
      <c r="Q11" s="111" t="str">
        <f>IFERROR(
  IF(AND(
    INDEX(Labels!$G$5:$G$274, MATCH('Results show'!J3, Labels!$J$5:$J$274, 0))="",
    INDEX(Labels!$H$5:$H$274, MATCH('Results show'!J3, Labels!$J$5:$J$274, 0))=""
  ), "",
  INDEX(Labels!$G$5:$G$274, MATCH('Results show'!J3, Labels!$J$5:$J$274, 0)) &amp; "/" &amp; INDEX(Labels!$H$5:$H$274, MATCH('Results show'!J3, Labels!$J$5:$J$274, 0))
  ),
"")</f>
        <v/>
      </c>
      <c r="R11" s="112" t="str">
        <f>IFERROR(
  IF(AND(
    INDEX(Labels!$G$5:$G$274, MATCH('Results show'!K3, Labels!$J$5:$J$274, 0))="",
    INDEX(Labels!$H$5:$H$274, MATCH('Results show'!K3, Labels!$J$5:$J$274, 0))=""
  ), "",
  INDEX(Labels!$G$5:$G$274, MATCH('Results show'!K3, Labels!$J$5:$J$274, 0)) &amp; "/" &amp; INDEX(Labels!$H$5:$H$274, MATCH('Results show'!K3, Labels!$J$5:$J$274, 0))
  ),
"")</f>
        <v/>
      </c>
      <c r="S11" s="56" t="str">
        <f>IFERROR(
  IF(AND(
    INDEX(Labels!$G$5:$G$274, MATCH('Results show'!L5, Labels!$J$5:$J$274, 0))="",
    INDEX(Labels!$H$5:$H$274, MATCH('Results show'!L5, Labels!$J$5:$J$274, 0))=""
  ), "",
  INDEX(Labels!$G$5:$G$274, MATCH('Results show'!L5, Labels!$J$5:$J$274, 0)) &amp; "/" &amp; INDEX(Labels!$H$5:$H$274, MATCH('Results show'!L5, Labels!$J$5:$J$274, 0))
  ),
"")</f>
        <v/>
      </c>
    </row>
    <row r="12" spans="1:20" ht="144.30000000000001" hidden="1" thickBot="1" x14ac:dyDescent="0.6">
      <c r="B12" s="113"/>
      <c r="C12" s="114" t="s">
        <v>1261</v>
      </c>
      <c r="D12" s="115"/>
      <c r="E12" s="116"/>
      <c r="H12" s="109" t="str" cm="1">
        <f t="array" ref="H12">IF(MOD(ROW()-10,3)=0, IF(INDEX('Results show'!B:B,(ROW()-10)/3+3)=0,"", INDEX('Results show'!B:B,(ROW()-10)/3+3)), "")</f>
        <v/>
      </c>
      <c r="I12" s="110" t="str" cm="1">
        <f t="array" ref="I12">IF(MOD(ROW()-10,3)=0, IF(INDEX('Results show'!C:C,(ROW()-10)/3+3)=0,"", INDEX('Results show'!C:C,(ROW()-10)/3+3)), "")</f>
        <v/>
      </c>
      <c r="J12" s="57"/>
      <c r="K12" s="117" t="str">
        <f>IFERROR(
  IF(_xlfn.TEXTJOIN(", ", TRUE, INDEX(Labels!$K$5:$Q$274, MATCH('Results show'!D3, Labels!$J$5:$J$274, 0), 0))="", "",
  _xlfn.TEXTJOIN(", ", TRUE, INDEX(Labels!$K$5:$Q$274, MATCH('Results show'!D3, Labels!$J$5:$J$274, 0), 0))
  ),
"")</f>
        <v>✅ Spatiotemporally Sensitive Data Type, ⚠️ Transfer Learning Needed for Contextual Sensitivity, ✅ Fine-Grained Data, ✅ Source codes shared, ✅ Technically Robust with Analytical Insight, ⚠️ Self-Collection is Possible, ✅ Low Bias Probability</v>
      </c>
      <c r="L12" s="117" t="str">
        <f>IFERROR(
  IF(_xlfn.TEXTJOIN(", ", TRUE, INDEX(Labels!$K$5:$Q$274, MATCH('Results show'!E3, Labels!$J$5:$J$274, 0), 0))="", "",
  _xlfn.TEXTJOIN(", ", TRUE, INDEX(Labels!$K$5:$Q$274, MATCH('Results show'!E3, Labels!$J$5:$J$274, 0), 0))
  ),
"")</f>
        <v>✅ Spatiotemporally Sensitive Data Type, ⚠️ Transfer Learning Needed for Contextual Sensitivity, ✅ Fine-Grained Data, 💡 Micro-scale research, ✅ Technically Robust with Analytical Insight, ⚠️ Self-Collection is Possible, ✅ Low Bias Probability</v>
      </c>
      <c r="M12" s="117" t="str">
        <f>IFERROR(
  IF(_xlfn.TEXTJOIN(", ", TRUE, INDEX(Labels!$K$5:$Q$274, MATCH('Results show'!F3, Labels!$J$5:$J$274, 0), 0))="", "",
  _xlfn.TEXTJOIN(", ", TRUE, INDEX(Labels!$K$5:$Q$274, MATCH('Results show'!F3, Labels!$J$5:$J$274, 0), 0))
  ),
"")</f>
        <v/>
      </c>
      <c r="N12" s="117" t="str">
        <f>IFERROR(
  IF(_xlfn.TEXTJOIN(", ", TRUE, INDEX(Labels!$K$5:$Q$274, MATCH('Results show'!G3, Labels!$J$5:$J$274, 0), 0))="", "",
  _xlfn.TEXTJOIN(", ", TRUE, INDEX(Labels!$K$5:$Q$274, MATCH('Results show'!G3, Labels!$J$5:$J$274, 0), 0))
  ),
"")</f>
        <v/>
      </c>
      <c r="O12" s="117" t="str">
        <f>IFERROR(
  IF(_xlfn.TEXTJOIN(", ", TRUE, INDEX(Labels!$K$5:$Q$274, MATCH('Results show'!H3, Labels!$J$5:$J$274, 0), 0))="", "",
  _xlfn.TEXTJOIN(", ", TRUE, INDEX(Labels!$K$5:$Q$274, MATCH('Results show'!H3, Labels!$J$5:$J$274, 0), 0))
  ),
"")</f>
        <v/>
      </c>
      <c r="P12" s="117" t="str">
        <f>IFERROR(
  IF(_xlfn.TEXTJOIN(", ", TRUE, INDEX(Labels!$K$5:$Q$274, MATCH('Results show'!I3, Labels!$J$5:$J$274, 0), 0))="", "",
  _xlfn.TEXTJOIN(", ", TRUE, INDEX(Labels!$K$5:$Q$274, MATCH('Results show'!I3, Labels!$J$5:$J$274, 0), 0))
  ),
"")</f>
        <v/>
      </c>
      <c r="Q12" s="117" t="str">
        <f>IFERROR(
  IF(_xlfn.TEXTJOIN(", ", TRUE, INDEX(Labels!$K$5:$Q$274, MATCH('Results show'!J3, Labels!$J$5:$J$274, 0), 0))="", "",
  _xlfn.TEXTJOIN(", ", TRUE, INDEX(Labels!$K$5:$Q$274, MATCH('Results show'!J3, Labels!$J$5:$J$274, 0), 0))
  ),
"")</f>
        <v/>
      </c>
      <c r="R12" s="118" t="str">
        <f>IFERROR(
  IF(_xlfn.TEXTJOIN(", ", TRUE, INDEX(Labels!$K$5:$Q$274, MATCH('Results show'!K3, Labels!$J$5:$J$274, 0), 0))="", "",
  _xlfn.TEXTJOIN(", ", TRUE, INDEX(Labels!$K$5:$Q$274, MATCH('Results show'!K3, Labels!$J$5:$J$274, 0), 0))
  ),
"")</f>
        <v/>
      </c>
      <c r="S12" s="56" t="str">
        <f>IFERROR(
  IF(_xlfn.TEXTJOIN(", ", TRUE, INDEX(Labels!$K$5:$Q$274, MATCH('Results show'!L5, Labels!$J$5:$J$274, 0), 0))="", "",
  _xlfn.TEXTJOIN(", ", TRUE, INDEX(Labels!$K$5:$Q$274, MATCH('Results show'!L5, Labels!$J$5:$J$274, 0), 0))
  ),
"")</f>
        <v/>
      </c>
    </row>
    <row r="13" spans="1:20" s="14" customFormat="1" x14ac:dyDescent="0.55000000000000004">
      <c r="A13" s="52"/>
      <c r="B13" s="52"/>
      <c r="C13" s="52"/>
      <c r="D13" s="52"/>
      <c r="E13" s="52"/>
      <c r="F13" s="52"/>
      <c r="H13" s="109" t="str" cm="1">
        <f t="array" ref="H13">IF(MOD(ROW()-10,3)=0, IF(INDEX('Results show'!B:B,(ROW()-10)/3+3)=0,"", INDEX('Results show'!B:B,(ROW()-10)/3+3)), "")</f>
        <v>SSD_RESNET_50_FPN_COCO model</v>
      </c>
      <c r="I13" s="110" cm="1">
        <f t="array" ref="I13">IF(MOD(ROW()-10,3)=0, IF(INDEX('Results show'!C:C,(ROW()-10)/3+3)=0,"", INDEX('Results show'!C:C,(ROW()-10)/3+3)), "")</f>
        <v>19.459459459459456</v>
      </c>
      <c r="J13" s="119"/>
      <c r="K13" s="120" t="str">
        <f>IFERROR(IF(INDEX(Labels!$D$5:$D$274, MATCH('Results show'!D4, Labels!$J$5:$J$274, 0))="", "", INDEX(Labels!$D$5:$D$274, MATCH('Results show'!D4, Labels!$J$5:$J$274, 0))), "")</f>
        <v xml:space="preserve"> Hou et al., 2020</v>
      </c>
      <c r="L13" s="120" t="str">
        <f>IFERROR(IF(INDEX(Labels!$D$5:$D$274, MATCH('Results show'!E4, Labels!$J$5:$J$274, 0))="", "", INDEX(Labels!$D$5:$D$274, MATCH('Results show'!E4, Labels!$J$5:$J$274, 0))), "")</f>
        <v/>
      </c>
      <c r="M13" s="120" t="str">
        <f>IFERROR(IF(INDEX(Labels!$D$5:$D$274, MATCH('Results show'!F4, Labels!$J$5:$J$274, 0))="", "", INDEX(Labels!$D$5:$D$274, MATCH('Results show'!F4, Labels!$J$5:$J$274, 0))), "")</f>
        <v/>
      </c>
      <c r="N13" s="120" t="str">
        <f>IFERROR(IF(INDEX(Labels!$D$5:$D$274, MATCH('Results show'!G4, Labels!$J$5:$J$274, 0))="", "", INDEX(Labels!$D$5:$D$274, MATCH('Results show'!G4, Labels!$J$5:$J$274, 0))), "")</f>
        <v/>
      </c>
      <c r="O13" s="120" t="str">
        <f>IFERROR(IF(INDEX(Labels!$D$5:$D$274, MATCH('Results show'!H4, Labels!$J$5:$J$274, 0))="", "", INDEX(Labels!$D$5:$D$274, MATCH('Results show'!H4, Labels!$J$5:$J$274, 0))), "")</f>
        <v/>
      </c>
      <c r="P13" s="120" t="str">
        <f>IFERROR(IF(INDEX(Labels!$D$5:$D$274, MATCH('Results show'!I4, Labels!$J$5:$J$274, 0))="", "", INDEX(Labels!$D$5:$D$274, MATCH('Results show'!I4, Labels!$J$5:$J$274, 0))), "")</f>
        <v/>
      </c>
      <c r="Q13" s="120" t="str">
        <f>IFERROR(IF(INDEX(Labels!$D$5:$D$274, MATCH('Results show'!J4, Labels!$J$5:$J$274, 0))="", "", INDEX(Labels!$D$5:$D$274, MATCH('Results show'!J4, Labels!$J$5:$J$274, 0))), "")</f>
        <v/>
      </c>
      <c r="R13" s="121" t="str">
        <f>IFERROR(IF(INDEX(Labels!$D$5:$D$274, MATCH('Results show'!K4, Labels!$J$5:$J$274, 0))="", "", INDEX(Labels!$D$5:$D$274, MATCH('Results show'!K4, Labels!$J$5:$J$274, 0))), "")</f>
        <v/>
      </c>
      <c r="S13" s="78" t="str">
        <f>IFERROR(IF(INDEX(Labels!$D$5:$D$274, MATCH('Results show'!L6, Labels!$J$5:$J$274, 0))="", "", INDEX(Labels!$D$5:$D$274, MATCH('Results show'!L6, Labels!$J$5:$J$274, 0))), "")</f>
        <v/>
      </c>
    </row>
    <row r="14" spans="1:20" ht="28.8" hidden="1" x14ac:dyDescent="0.55000000000000004">
      <c r="C14" s="52"/>
      <c r="H14" s="109" t="str" cm="1">
        <f t="array" ref="H14">IF(MOD(ROW()-10,3)=0, IF(INDEX('Results show'!B:B,(ROW()-10)/3+3)=0,"", INDEX('Results show'!B:B,(ROW()-10)/3+3)), "")</f>
        <v/>
      </c>
      <c r="I14" s="110" t="str" cm="1">
        <f t="array" ref="I14">IF(MOD(ROW()-10,3)=0, IF(INDEX('Results show'!C:C,(ROW()-10)/3+3)=0,"", INDEX('Results show'!C:C,(ROW()-10)/3+3)), "")</f>
        <v/>
      </c>
      <c r="J14" s="57"/>
      <c r="K14" s="111" t="str">
        <f>IFERROR(
  IF(AND(
    INDEX(Labels!$G$5:$G$274, MATCH('Results show'!D4, Labels!$J$5:$J$274, 0))="",
    INDEX(Labels!$H$5:$H$274, MATCH('Results show'!D4, Labels!$J$5:$J$274, 0))=""
  ), "",
  INDEX(Labels!$G$5:$G$274, MATCH('Results show'!D4, Labels!$J$5:$J$274, 0)) &amp; "/" &amp; INDEX(Labels!$H$5:$H$274, MATCH('Results show'!D4, Labels!$J$5:$J$274, 0))
  ),
"")</f>
        <v>Video/Object Detection</v>
      </c>
      <c r="L14" s="111" t="str">
        <f>IFERROR(
  IF(AND(
    INDEX(Labels!$G$5:$G$274, MATCH('Results show'!E4, Labels!$J$5:$J$274, 0))="",
    INDEX(Labels!$H$5:$H$274, MATCH('Results show'!E4, Labels!$J$5:$J$274, 0))=""
  ), "",
  INDEX(Labels!$G$5:$G$274, MATCH('Results show'!E4, Labels!$J$5:$J$274, 0)) &amp; "/" &amp; INDEX(Labels!$H$5:$H$274, MATCH('Results show'!E4, Labels!$J$5:$J$274, 0))
  ),
"")</f>
        <v/>
      </c>
      <c r="M14" s="111" t="str">
        <f>IFERROR(
  IF(AND(
    INDEX(Labels!$G$5:$G$274, MATCH('Results show'!F4, Labels!$J$5:$J$274, 0))="",
    INDEX(Labels!$H$5:$H$274, MATCH('Results show'!F4, Labels!$J$5:$J$274, 0))=""
  ), "",
  INDEX(Labels!$G$5:$G$274, MATCH('Results show'!F4, Labels!$J$5:$J$274, 0)) &amp; "/" &amp; INDEX(Labels!$H$5:$H$274, MATCH('Results show'!F4, Labels!$J$5:$J$274, 0))
  ),
"")</f>
        <v/>
      </c>
      <c r="N14" s="111" t="str">
        <f>IFERROR(
  IF(AND(
    INDEX(Labels!$G$5:$G$274, MATCH('Results show'!G4, Labels!$J$5:$J$274, 0))="",
    INDEX(Labels!$H$5:$H$274, MATCH('Results show'!G4, Labels!$J$5:$J$274, 0))=""
  ), "",
  INDEX(Labels!$G$5:$G$274, MATCH('Results show'!G4, Labels!$J$5:$J$274, 0)) &amp; "/" &amp; INDEX(Labels!$H$5:$H$274, MATCH('Results show'!G4, Labels!$J$5:$J$274, 0))
  ),
"")</f>
        <v/>
      </c>
      <c r="O14" s="111" t="str">
        <f>IFERROR(
  IF(AND(
    INDEX(Labels!$G$5:$G$274, MATCH('Results show'!H4, Labels!$J$5:$J$274, 0))="",
    INDEX(Labels!$H$5:$H$274, MATCH('Results show'!H4, Labels!$J$5:$J$274, 0))=""
  ), "",
  INDEX(Labels!$G$5:$G$274, MATCH('Results show'!H4, Labels!$J$5:$J$274, 0)) &amp; "/" &amp; INDEX(Labels!$H$5:$H$274, MATCH('Results show'!H4, Labels!$J$5:$J$274, 0))
  ),
"")</f>
        <v/>
      </c>
      <c r="P14" s="111" t="str">
        <f>IFERROR(
  IF(AND(
    INDEX(Labels!$G$5:$G$274, MATCH('Results show'!I4, Labels!$J$5:$J$274, 0))="",
    INDEX(Labels!$H$5:$H$274, MATCH('Results show'!I4, Labels!$J$5:$J$274, 0))=""
  ), "",
  INDEX(Labels!$G$5:$G$274, MATCH('Results show'!I4, Labels!$J$5:$J$274, 0)) &amp; "/" &amp; INDEX(Labels!$H$5:$H$274, MATCH('Results show'!I4, Labels!$J$5:$J$274, 0))
  ),
"")</f>
        <v/>
      </c>
      <c r="Q14" s="111" t="str">
        <f>IFERROR(
  IF(AND(
    INDEX(Labels!$G$5:$G$274, MATCH('Results show'!J4, Labels!$J$5:$J$274, 0))="",
    INDEX(Labels!$H$5:$H$274, MATCH('Results show'!J4, Labels!$J$5:$J$274, 0))=""
  ), "",
  INDEX(Labels!$G$5:$G$274, MATCH('Results show'!J4, Labels!$J$5:$J$274, 0)) &amp; "/" &amp; INDEX(Labels!$H$5:$H$274, MATCH('Results show'!J4, Labels!$J$5:$J$274, 0))
  ),
"")</f>
        <v/>
      </c>
      <c r="R14" s="112" t="str">
        <f>IFERROR(
  IF(AND(
    INDEX(Labels!$G$5:$G$274, MATCH('Results show'!K4, Labels!$J$5:$J$274, 0))="",
    INDEX(Labels!$H$5:$H$274, MATCH('Results show'!K4, Labels!$J$5:$J$274, 0))=""
  ), "",
  INDEX(Labels!$G$5:$G$274, MATCH('Results show'!K4, Labels!$J$5:$J$274, 0)) &amp; "/" &amp; INDEX(Labels!$H$5:$H$274, MATCH('Results show'!K4, Labels!$J$5:$J$274, 0))
  ),
"")</f>
        <v/>
      </c>
      <c r="S14" s="56" t="str">
        <f>IFERROR(
  IF(AND(
    INDEX(Labels!$G$5:$G$274, MATCH('Results show'!L6, Labels!$J$5:$J$274, 0))="",
    INDEX(Labels!$H$5:$H$274, MATCH('Results show'!L6, Labels!$J$5:$J$274, 0))=""
  ), "",
  INDEX(Labels!$G$5:$G$274, MATCH('Results show'!L6, Labels!$J$5:$J$274, 0)) &amp; "/" &amp; INDEX(Labels!$H$5:$H$274, MATCH('Results show'!L6, Labels!$J$5:$J$274, 0))
  ),
"")</f>
        <v/>
      </c>
    </row>
    <row r="15" spans="1:20" ht="100.8" hidden="1" x14ac:dyDescent="0.55000000000000004">
      <c r="C15" s="52"/>
      <c r="H15" s="109" t="str" cm="1">
        <f t="array" ref="H15">IF(MOD(ROW()-10,3)=0, IF(INDEX('Results show'!B:B,(ROW()-10)/3+3)=0,"", INDEX('Results show'!B:B,(ROW()-10)/3+3)), "")</f>
        <v/>
      </c>
      <c r="I15" s="110" t="str" cm="1">
        <f t="array" ref="I15">IF(MOD(ROW()-10,3)=0, IF(INDEX('Results show'!C:C,(ROW()-10)/3+3)=0,"", INDEX('Results show'!C:C,(ROW()-10)/3+3)), "")</f>
        <v/>
      </c>
      <c r="J15" s="57"/>
      <c r="K15" s="111" t="str">
        <f>IFERROR(
  IF(_xlfn.TEXTJOIN(", ", TRUE, INDEX(Labels!$K$5:$Q$274, MATCH('Results show'!D4, Labels!$J$5:$J$274, 0), 0))="", "",
  _xlfn.TEXTJOIN(", ", TRUE, INDEX(Labels!$K$5:$Q$274, MATCH('Results show'!D4, Labels!$J$5:$J$274, 0), 0))
  ),
"")</f>
        <v>✅ Spatiotemporally Sensitive Data Type, ⚠️ Transfer Learning Needed for Contextual Sensitivity, ✅ Fine-Grained Data, ✅ Technically Robust with Analytical Insight, ⚠️ Self-Collection is Possible, ✅ Low Bias Probability</v>
      </c>
      <c r="L15" s="111" t="str">
        <f>IFERROR(
  IF(_xlfn.TEXTJOIN(", ", TRUE, INDEX(Labels!$K$5:$Q$274, MATCH('Results show'!E4, Labels!$J$5:$J$274, 0), 0))="", "",
  _xlfn.TEXTJOIN(", ", TRUE, INDEX(Labels!$K$5:$Q$274, MATCH('Results show'!E4, Labels!$J$5:$J$274, 0), 0))
  ),
"")</f>
        <v/>
      </c>
      <c r="M15" s="111" t="str">
        <f>IFERROR(
  IF(_xlfn.TEXTJOIN(", ", TRUE, INDEX(Labels!$K$5:$Q$274, MATCH('Results show'!F4, Labels!$J$5:$J$274, 0), 0))="", "",
  _xlfn.TEXTJOIN(", ", TRUE, INDEX(Labels!$K$5:$Q$274, MATCH('Results show'!F4, Labels!$J$5:$J$274, 0), 0))
  ),
"")</f>
        <v/>
      </c>
      <c r="N15" s="111" t="str">
        <f>IFERROR(
  IF(_xlfn.TEXTJOIN(", ", TRUE, INDEX(Labels!$K$5:$Q$274, MATCH('Results show'!G4, Labels!$J$5:$J$274, 0), 0))="", "",
  _xlfn.TEXTJOIN(", ", TRUE, INDEX(Labels!$K$5:$Q$274, MATCH('Results show'!G4, Labels!$J$5:$J$274, 0), 0))
  ),
"")</f>
        <v/>
      </c>
      <c r="O15" s="111" t="str">
        <f>IFERROR(
  IF(_xlfn.TEXTJOIN(", ", TRUE, INDEX(Labels!$K$5:$Q$274, MATCH('Results show'!H4, Labels!$J$5:$J$274, 0), 0))="", "",
  _xlfn.TEXTJOIN(", ", TRUE, INDEX(Labels!$K$5:$Q$274, MATCH('Results show'!H4, Labels!$J$5:$J$274, 0), 0))
  ),
"")</f>
        <v/>
      </c>
      <c r="P15" s="111" t="str">
        <f>IFERROR(
  IF(_xlfn.TEXTJOIN(", ", TRUE, INDEX(Labels!$K$5:$Q$274, MATCH('Results show'!I4, Labels!$J$5:$J$274, 0), 0))="", "",
  _xlfn.TEXTJOIN(", ", TRUE, INDEX(Labels!$K$5:$Q$274, MATCH('Results show'!I4, Labels!$J$5:$J$274, 0), 0))
  ),
"")</f>
        <v/>
      </c>
      <c r="Q15" s="111" t="str">
        <f>IFERROR(
  IF(_xlfn.TEXTJOIN(", ", TRUE, INDEX(Labels!$K$5:$Q$274, MATCH('Results show'!J4, Labels!$J$5:$J$274, 0), 0))="", "",
  _xlfn.TEXTJOIN(", ", TRUE, INDEX(Labels!$K$5:$Q$274, MATCH('Results show'!J4, Labels!$J$5:$J$274, 0), 0))
  ),
"")</f>
        <v/>
      </c>
      <c r="R15" s="112" t="str">
        <f>IFERROR(
  IF(_xlfn.TEXTJOIN(", ", TRUE, INDEX(Labels!$K$5:$Q$274, MATCH('Results show'!K4, Labels!$J$5:$J$274, 0), 0))="", "",
  _xlfn.TEXTJOIN(", ", TRUE, INDEX(Labels!$K$5:$Q$274, MATCH('Results show'!K4, Labels!$J$5:$J$274, 0), 0))
  ),
"")</f>
        <v/>
      </c>
      <c r="S15" s="56" t="str">
        <f>IFERROR(
  IF(_xlfn.TEXTJOIN(", ", TRUE, INDEX(Labels!$K$5:$Q$274, MATCH('Results show'!L6, Labels!$J$5:$J$274, 0), 0))="", "",
  _xlfn.TEXTJOIN(", ", TRUE, INDEX(Labels!$K$5:$Q$274, MATCH('Results show'!L6, Labels!$J$5:$J$274, 0), 0))
  ),
"")</f>
        <v/>
      </c>
    </row>
    <row r="16" spans="1:20" s="14" customFormat="1" x14ac:dyDescent="0.55000000000000004">
      <c r="A16" s="52"/>
      <c r="B16" s="52"/>
      <c r="C16" s="53"/>
      <c r="D16" s="52"/>
      <c r="E16" s="52"/>
      <c r="F16" s="52"/>
      <c r="H16" s="109" t="str" cm="1">
        <f t="array" ref="H16">IF(MOD(ROW()-10,3)=0, IF(INDEX('Results show'!B:B,(ROW()-10)/3+3)=0,"", INDEX('Results show'!B:B,(ROW()-10)/3+3)), "")</f>
        <v>DEEP Sort</v>
      </c>
      <c r="I16" s="110" cm="1">
        <f t="array" ref="I16">IF(MOD(ROW()-10,3)=0, IF(INDEX('Results show'!C:C,(ROW()-10)/3+3)=0,"", INDEX('Results show'!C:C,(ROW()-10)/3+3)), "")</f>
        <v>7.2972972972972965</v>
      </c>
      <c r="J16" s="119"/>
      <c r="K16" s="120" t="str">
        <f>IFERROR(IF(INDEX(Labels!$D$5:$D$274, MATCH('Results show'!D5, Labels!$J$5:$J$274, 0))="", "", INDEX(Labels!$D$5:$D$274, MATCH('Results show'!D5, Labels!$J$5:$J$274, 0))), "")</f>
        <v xml:space="preserve"> No et al., 2024</v>
      </c>
      <c r="L16" s="120" t="str">
        <f>IFERROR(IF(INDEX(Labels!$D$5:$D$274, MATCH('Results show'!E5, Labels!$J$5:$J$274, 0))="", "", INDEX(Labels!$D$5:$D$274, MATCH('Results show'!E5, Labels!$J$5:$J$274, 0))), "")</f>
        <v/>
      </c>
      <c r="M16" s="120" t="str">
        <f>IFERROR(IF(INDEX(Labels!$D$5:$D$274, MATCH('Results show'!F5, Labels!$J$5:$J$274, 0))="", "", INDEX(Labels!$D$5:$D$274, MATCH('Results show'!F5, Labels!$J$5:$J$274, 0))), "")</f>
        <v/>
      </c>
      <c r="N16" s="120" t="str">
        <f>IFERROR(IF(INDEX(Labels!$D$5:$D$274, MATCH('Results show'!G5, Labels!$J$5:$J$274, 0))="", "", INDEX(Labels!$D$5:$D$274, MATCH('Results show'!G5, Labels!$J$5:$J$274, 0))), "")</f>
        <v/>
      </c>
      <c r="O16" s="120" t="str">
        <f>IFERROR(IF(INDEX(Labels!$D$5:$D$274, MATCH('Results show'!H5, Labels!$J$5:$J$274, 0))="", "", INDEX(Labels!$D$5:$D$274, MATCH('Results show'!H5, Labels!$J$5:$J$274, 0))), "")</f>
        <v/>
      </c>
      <c r="P16" s="120" t="str">
        <f>IFERROR(IF(INDEX(Labels!$D$5:$D$274, MATCH('Results show'!I5, Labels!$J$5:$J$274, 0))="", "", INDEX(Labels!$D$5:$D$274, MATCH('Results show'!I5, Labels!$J$5:$J$274, 0))), "")</f>
        <v/>
      </c>
      <c r="Q16" s="120" t="str">
        <f>IFERROR(IF(INDEX(Labels!$D$5:$D$274, MATCH('Results show'!J5, Labels!$J$5:$J$274, 0))="", "", INDEX(Labels!$D$5:$D$274, MATCH('Results show'!J5, Labels!$J$5:$J$274, 0))), "")</f>
        <v/>
      </c>
      <c r="R16" s="121" t="str">
        <f>IFERROR(IF(INDEX(Labels!$D$5:$D$274, MATCH('Results show'!K5, Labels!$J$5:$J$274, 0))="", "", INDEX(Labels!$D$5:$D$274, MATCH('Results show'!K5, Labels!$J$5:$J$274, 0))), "")</f>
        <v/>
      </c>
      <c r="S16" s="78" t="str">
        <f>IFERROR(IF(INDEX(Labels!$D$5:$D$274, MATCH('Results show'!L7, Labels!$J$5:$J$274, 0))="", "", INDEX(Labels!$D$5:$D$274, MATCH('Results show'!L7, Labels!$J$5:$J$274, 0))), "")</f>
        <v/>
      </c>
    </row>
    <row r="17" spans="1:19" hidden="1" x14ac:dyDescent="0.55000000000000004">
      <c r="H17" s="109" t="str" cm="1">
        <f t="array" ref="H17">IF(MOD(ROW()-10,3)=0, IF(INDEX('Results show'!B:B,(ROW()-10)/3+3)=0,"", INDEX('Results show'!B:B,(ROW()-10)/3+3)), "")</f>
        <v/>
      </c>
      <c r="I17" s="110" t="str" cm="1">
        <f t="array" ref="I17">IF(MOD(ROW()-10,3)=0, IF(INDEX('Results show'!C:C,(ROW()-10)/3+3)=0,"", INDEX('Results show'!C:C,(ROW()-10)/3+3)), "")</f>
        <v/>
      </c>
      <c r="J17" s="57"/>
      <c r="K17" s="111" t="str">
        <f>IFERROR(
  IF(AND(
    INDEX(Labels!$G$5:$G$274, MATCH('Results show'!D5, Labels!$J$5:$J$274, 0))="",
    INDEX(Labels!$H$5:$H$274, MATCH('Results show'!D5, Labels!$J$5:$J$274, 0))=""
  ), "",
  INDEX(Labels!$G$5:$G$274, MATCH('Results show'!D5, Labels!$J$5:$J$274, 0)) &amp; "/" &amp; INDEX(Labels!$H$5:$H$274, MATCH('Results show'!D5, Labels!$J$5:$J$274, 0))
  ),
"")</f>
        <v>Video/Object Tracking</v>
      </c>
      <c r="L17" s="111" t="str">
        <f>IFERROR(
  IF(AND(
    INDEX(Labels!$G$5:$G$274, MATCH('Results show'!E5, Labels!$J$5:$J$274, 0))="",
    INDEX(Labels!$H$5:$H$274, MATCH('Results show'!E5, Labels!$J$5:$J$274, 0))=""
  ), "",
  INDEX(Labels!$G$5:$G$274, MATCH('Results show'!E5, Labels!$J$5:$J$274, 0)) &amp; "/" &amp; INDEX(Labels!$H$5:$H$274, MATCH('Results show'!E5, Labels!$J$5:$J$274, 0))
  ),
"")</f>
        <v/>
      </c>
      <c r="M17" s="111" t="str">
        <f>IFERROR(
  IF(AND(
    INDEX(Labels!$G$5:$G$274, MATCH('Results show'!F5, Labels!$J$5:$J$274, 0))="",
    INDEX(Labels!$H$5:$H$274, MATCH('Results show'!F5, Labels!$J$5:$J$274, 0))=""
  ), "",
  INDEX(Labels!$G$5:$G$274, MATCH('Results show'!F5, Labels!$J$5:$J$274, 0)) &amp; "/" &amp; INDEX(Labels!$H$5:$H$274, MATCH('Results show'!F5, Labels!$J$5:$J$274, 0))
  ),
"")</f>
        <v/>
      </c>
      <c r="N17" s="111" t="str">
        <f>IFERROR(
  IF(AND(
    INDEX(Labels!$G$5:$G$274, MATCH('Results show'!G5, Labels!$J$5:$J$274, 0))="",
    INDEX(Labels!$H$5:$H$274, MATCH('Results show'!G5, Labels!$J$5:$J$274, 0))=""
  ), "",
  INDEX(Labels!$G$5:$G$274, MATCH('Results show'!G5, Labels!$J$5:$J$274, 0)) &amp; "/" &amp; INDEX(Labels!$H$5:$H$274, MATCH('Results show'!G5, Labels!$J$5:$J$274, 0))
  ),
"")</f>
        <v/>
      </c>
      <c r="O17" s="111" t="str">
        <f>IFERROR(
  IF(AND(
    INDEX(Labels!$G$5:$G$274, MATCH('Results show'!H5, Labels!$J$5:$J$274, 0))="",
    INDEX(Labels!$H$5:$H$274, MATCH('Results show'!H5, Labels!$J$5:$J$274, 0))=""
  ), "",
  INDEX(Labels!$G$5:$G$274, MATCH('Results show'!H5, Labels!$J$5:$J$274, 0)) &amp; "/" &amp; INDEX(Labels!$H$5:$H$274, MATCH('Results show'!H5, Labels!$J$5:$J$274, 0))
  ),
"")</f>
        <v/>
      </c>
      <c r="P17" s="111" t="str">
        <f>IFERROR(
  IF(AND(
    INDEX(Labels!$G$5:$G$274, MATCH('Results show'!I5, Labels!$J$5:$J$274, 0))="",
    INDEX(Labels!$H$5:$H$274, MATCH('Results show'!I5, Labels!$J$5:$J$274, 0))=""
  ), "",
  INDEX(Labels!$G$5:$G$274, MATCH('Results show'!I5, Labels!$J$5:$J$274, 0)) &amp; "/" &amp; INDEX(Labels!$H$5:$H$274, MATCH('Results show'!I5, Labels!$J$5:$J$274, 0))
  ),
"")</f>
        <v/>
      </c>
      <c r="Q17" s="111" t="str">
        <f>IFERROR(
  IF(AND(
    INDEX(Labels!$G$5:$G$274, MATCH('Results show'!J5, Labels!$J$5:$J$274, 0))="",
    INDEX(Labels!$H$5:$H$274, MATCH('Results show'!J5, Labels!$J$5:$J$274, 0))=""
  ), "",
  INDEX(Labels!$G$5:$G$274, MATCH('Results show'!J5, Labels!$J$5:$J$274, 0)) &amp; "/" &amp; INDEX(Labels!$H$5:$H$274, MATCH('Results show'!J5, Labels!$J$5:$J$274, 0))
  ),
"")</f>
        <v/>
      </c>
      <c r="R17" s="112" t="str">
        <f>IFERROR(
  IF(AND(
    INDEX(Labels!$G$5:$G$274, MATCH('Results show'!K5, Labels!$J$5:$J$274, 0))="",
    INDEX(Labels!$H$5:$H$274, MATCH('Results show'!K5, Labels!$J$5:$J$274, 0))=""
  ), "",
  INDEX(Labels!$G$5:$G$274, MATCH('Results show'!K5, Labels!$J$5:$J$274, 0)) &amp; "/" &amp; INDEX(Labels!$H$5:$H$274, MATCH('Results show'!K5, Labels!$J$5:$J$274, 0))
  ),
"")</f>
        <v/>
      </c>
      <c r="S17" s="56" t="str">
        <f>IFERROR(
  IF(AND(
    INDEX(Labels!$G$5:$G$274, MATCH('Results show'!L7, Labels!$J$5:$J$274, 0))="",
    INDEX(Labels!$H$5:$H$274, MATCH('Results show'!L7, Labels!$J$5:$J$274, 0))=""
  ), "",
  INDEX(Labels!$G$5:$G$274, MATCH('Results show'!L7, Labels!$J$5:$J$274, 0)) &amp; "/" &amp; INDEX(Labels!$H$5:$H$274, MATCH('Results show'!L7, Labels!$J$5:$J$274, 0))
  ),
"")</f>
        <v/>
      </c>
    </row>
    <row r="18" spans="1:19" ht="129.6" hidden="1" x14ac:dyDescent="0.55000000000000004">
      <c r="H18" s="109" t="str" cm="1">
        <f t="array" ref="H18">IF(MOD(ROW()-10,3)=0, IF(INDEX('Results show'!B:B,(ROW()-10)/3+3)=0,"", INDEX('Results show'!B:B,(ROW()-10)/3+3)), "")</f>
        <v/>
      </c>
      <c r="I18" s="110" t="str" cm="1">
        <f t="array" ref="I18">IF(MOD(ROW()-10,3)=0, IF(INDEX('Results show'!C:C,(ROW()-10)/3+3)=0,"", INDEX('Results show'!C:C,(ROW()-10)/3+3)), "")</f>
        <v/>
      </c>
      <c r="J18" s="57"/>
      <c r="K18" s="111" t="str">
        <f>IFERROR(
  IF(_xlfn.TEXTJOIN(", ", TRUE, INDEX(Labels!$K$5:$Q$274, MATCH('Results show'!D5, Labels!$J$5:$J$274, 0), 0))="", "",
  _xlfn.TEXTJOIN(", ", TRUE, INDEX(Labels!$K$5:$Q$274, MATCH('Results show'!D5, Labels!$J$5:$J$274, 0), 0))
  ),
"")</f>
        <v>✅ Spatiotemporally Sensitive Data Type, ⚠️ Transfer Learning Needed for Contextual Sensitivity, ✅ Fine-Grained Data, ✅ Technically Robust with Analytical Insight, ⚠️ Self-Collection is Possible, ✅ Low Bias Probability</v>
      </c>
      <c r="L18" s="111" t="str">
        <f>IFERROR(
  IF(_xlfn.TEXTJOIN(", ", TRUE, INDEX(Labels!$K$5:$Q$274, MATCH('Results show'!E5, Labels!$J$5:$J$274, 0), 0))="", "",
  _xlfn.TEXTJOIN(", ", TRUE, INDEX(Labels!$K$5:$Q$274, MATCH('Results show'!E5, Labels!$J$5:$J$274, 0), 0))
  ),
"")</f>
        <v/>
      </c>
      <c r="M18" s="111" t="str">
        <f>IFERROR(
  IF(_xlfn.TEXTJOIN(", ", TRUE, INDEX(Labels!$K$5:$Q$274, MATCH('Results show'!F5, Labels!$J$5:$J$274, 0), 0))="", "",
  _xlfn.TEXTJOIN(", ", TRUE, INDEX(Labels!$K$5:$Q$274, MATCH('Results show'!F5, Labels!$J$5:$J$274, 0), 0))
  ),
"")</f>
        <v/>
      </c>
      <c r="N18" s="111" t="str">
        <f>IFERROR(
  IF(_xlfn.TEXTJOIN(", ", TRUE, INDEX(Labels!$K$5:$Q$274, MATCH('Results show'!G5, Labels!$J$5:$J$274, 0), 0))="", "",
  _xlfn.TEXTJOIN(", ", TRUE, INDEX(Labels!$K$5:$Q$274, MATCH('Results show'!G5, Labels!$J$5:$J$274, 0), 0))
  ),
"")</f>
        <v/>
      </c>
      <c r="O18" s="111" t="str">
        <f>IFERROR(
  IF(_xlfn.TEXTJOIN(", ", TRUE, INDEX(Labels!$K$5:$Q$274, MATCH('Results show'!H5, Labels!$J$5:$J$274, 0), 0))="", "",
  _xlfn.TEXTJOIN(", ", TRUE, INDEX(Labels!$K$5:$Q$274, MATCH('Results show'!H5, Labels!$J$5:$J$274, 0), 0))
  ),
"")</f>
        <v/>
      </c>
      <c r="P18" s="111" t="str">
        <f>IFERROR(
  IF(_xlfn.TEXTJOIN(", ", TRUE, INDEX(Labels!$K$5:$Q$274, MATCH('Results show'!I5, Labels!$J$5:$J$274, 0), 0))="", "",
  _xlfn.TEXTJOIN(", ", TRUE, INDEX(Labels!$K$5:$Q$274, MATCH('Results show'!I5, Labels!$J$5:$J$274, 0), 0))
  ),
"")</f>
        <v/>
      </c>
      <c r="Q18" s="111" t="str">
        <f>IFERROR(
  IF(_xlfn.TEXTJOIN(", ", TRUE, INDEX(Labels!$K$5:$Q$274, MATCH('Results show'!J5, Labels!$J$5:$J$274, 0), 0))="", "",
  _xlfn.TEXTJOIN(", ", TRUE, INDEX(Labels!$K$5:$Q$274, MATCH('Results show'!J5, Labels!$J$5:$J$274, 0), 0))
  ),
"")</f>
        <v/>
      </c>
      <c r="R18" s="112" t="str">
        <f>IFERROR(
  IF(_xlfn.TEXTJOIN(", ", TRUE, INDEX(Labels!$K$5:$Q$274, MATCH('Results show'!K5, Labels!$J$5:$J$274, 0), 0))="", "",
  _xlfn.TEXTJOIN(", ", TRUE, INDEX(Labels!$K$5:$Q$274, MATCH('Results show'!K5, Labels!$J$5:$J$274, 0), 0))
  ),
"")</f>
        <v/>
      </c>
      <c r="S18" s="56" t="str">
        <f>IFERROR(
  IF(_xlfn.TEXTJOIN(", ", TRUE, INDEX(Labels!$K$5:$Q$274, MATCH('Results show'!L7, Labels!$J$5:$J$274, 0), 0))="", "",
  _xlfn.TEXTJOIN(", ", TRUE, INDEX(Labels!$K$5:$Q$274, MATCH('Results show'!L7, Labels!$J$5:$J$274, 0), 0))
  ),
"")</f>
        <v/>
      </c>
    </row>
    <row r="19" spans="1:19" s="14" customFormat="1" x14ac:dyDescent="0.55000000000000004">
      <c r="A19" s="52"/>
      <c r="B19" s="52"/>
      <c r="C19" s="53"/>
      <c r="D19" s="52"/>
      <c r="E19" s="52"/>
      <c r="F19" s="52"/>
      <c r="H19" s="109" t="str" cm="1">
        <f t="array" ref="H19">IF(MOD(ROW()-10,3)=0, IF(INDEX('Results show'!B:B,(ROW()-10)/3+3)=0,"", INDEX('Results show'!B:B,(ROW()-10)/3+3)), "")</f>
        <v>FairMOT</v>
      </c>
      <c r="I19" s="110" cm="1">
        <f t="array" ref="I19">IF(MOD(ROW()-10,3)=0, IF(INDEX('Results show'!C:C,(ROW()-10)/3+3)=0,"", INDEX('Results show'!C:C,(ROW()-10)/3+3)), "")</f>
        <v>7.2972972972972965</v>
      </c>
      <c r="J19" s="119"/>
      <c r="K19" s="120" t="str">
        <f>IFERROR(IF(INDEX(Labels!$D$5:$D$274, MATCH('Results show'!D6, Labels!$J$5:$J$274, 0))="", "", INDEX(Labels!$D$5:$D$274, MATCH('Results show'!D6, Labels!$J$5:$J$274, 0))), "")</f>
        <v xml:space="preserve"> Wong et al., 2021</v>
      </c>
      <c r="L19" s="120" t="str">
        <f>IFERROR(IF(INDEX(Labels!$D$5:$D$274, MATCH('Results show'!E6, Labels!$J$5:$J$274, 0))="", "", INDEX(Labels!$D$5:$D$274, MATCH('Results show'!E6, Labels!$J$5:$J$274, 0))), "")</f>
        <v/>
      </c>
      <c r="M19" s="120" t="str">
        <f>IFERROR(IF(INDEX(Labels!$D$5:$D$274, MATCH('Results show'!F6, Labels!$J$5:$J$274, 0))="", "", INDEX(Labels!$D$5:$D$274, MATCH('Results show'!F6, Labels!$J$5:$J$274, 0))), "")</f>
        <v/>
      </c>
      <c r="N19" s="120" t="str">
        <f>IFERROR(IF(INDEX(Labels!$D$5:$D$274, MATCH('Results show'!G6, Labels!$J$5:$J$274, 0))="", "", INDEX(Labels!$D$5:$D$274, MATCH('Results show'!G6, Labels!$J$5:$J$274, 0))), "")</f>
        <v/>
      </c>
      <c r="O19" s="120" t="str">
        <f>IFERROR(IF(INDEX(Labels!$D$5:$D$274, MATCH('Results show'!H6, Labels!$J$5:$J$274, 0))="", "", INDEX(Labels!$D$5:$D$274, MATCH('Results show'!H6, Labels!$J$5:$J$274, 0))), "")</f>
        <v/>
      </c>
      <c r="P19" s="120" t="str">
        <f>IFERROR(IF(INDEX(Labels!$D$5:$D$274, MATCH('Results show'!I6, Labels!$J$5:$J$274, 0))="", "", INDEX(Labels!$D$5:$D$274, MATCH('Results show'!I6, Labels!$J$5:$J$274, 0))), "")</f>
        <v/>
      </c>
      <c r="Q19" s="120" t="str">
        <f>IFERROR(IF(INDEX(Labels!$D$5:$D$274, MATCH('Results show'!J6, Labels!$J$5:$J$274, 0))="", "", INDEX(Labels!$D$5:$D$274, MATCH('Results show'!J6, Labels!$J$5:$J$274, 0))), "")</f>
        <v/>
      </c>
      <c r="R19" s="121" t="str">
        <f>IFERROR(IF(INDEX(Labels!$D$5:$D$274, MATCH('Results show'!K6, Labels!$J$5:$J$274, 0))="", "", INDEX(Labels!$D$5:$D$274, MATCH('Results show'!K6, Labels!$J$5:$J$274, 0))), "")</f>
        <v/>
      </c>
      <c r="S19" s="78" t="str">
        <f>IFERROR(IF(INDEX(Labels!$D$5:$D$274, MATCH('Results show'!L8, Labels!$J$5:$J$274, 0))="", "", INDEX(Labels!$D$5:$D$274, MATCH('Results show'!L8, Labels!$J$5:$J$274, 0))), "")</f>
        <v/>
      </c>
    </row>
    <row r="20" spans="1:19" hidden="1" x14ac:dyDescent="0.55000000000000004">
      <c r="H20" s="109" t="str" cm="1">
        <f t="array" ref="H20">IF(MOD(ROW()-10,3)=0, IF(INDEX('Results show'!B:B,(ROW()-10)/3+3)=0,"", INDEX('Results show'!B:B,(ROW()-10)/3+3)), "")</f>
        <v/>
      </c>
      <c r="I20" s="110" t="str" cm="1">
        <f t="array" ref="I20">IF(MOD(ROW()-10,3)=0, IF(INDEX('Results show'!C:C,(ROW()-10)/3+3)=0,"", INDEX('Results show'!C:C,(ROW()-10)/3+3)), "")</f>
        <v/>
      </c>
      <c r="J20" s="57"/>
      <c r="K20" s="111" t="str">
        <f>IFERROR(
  IF(AND(
    INDEX(Labels!$G$5:$G$274, MATCH('Results show'!D6, Labels!$J$5:$J$274, 0))="",
    INDEX(Labels!$H$5:$H$274, MATCH('Results show'!D6, Labels!$J$5:$J$274, 0))=""
  ), "",
  INDEX(Labels!$G$5:$G$274, MATCH('Results show'!D6, Labels!$J$5:$J$274, 0)) &amp; "/" &amp; INDEX(Labels!$H$5:$H$274, MATCH('Results show'!D6, Labels!$J$5:$J$274, 0))
  ),
"")</f>
        <v>Video/Multi-task</v>
      </c>
      <c r="L20" s="111" t="str">
        <f>IFERROR(
  IF(AND(
    INDEX(Labels!$G$5:$G$274, MATCH('Results show'!E6, Labels!$J$5:$J$274, 0))="",
    INDEX(Labels!$H$5:$H$274, MATCH('Results show'!E6, Labels!$J$5:$J$274, 0))=""
  ), "",
  INDEX(Labels!$G$5:$G$274, MATCH('Results show'!E6, Labels!$J$5:$J$274, 0)) &amp; "/" &amp; INDEX(Labels!$H$5:$H$274, MATCH('Results show'!E6, Labels!$J$5:$J$274, 0))
  ),
"")</f>
        <v/>
      </c>
      <c r="M20" s="111" t="str">
        <f>IFERROR(
  IF(AND(
    INDEX(Labels!$G$5:$G$274, MATCH('Results show'!F6, Labels!$J$5:$J$274, 0))="",
    INDEX(Labels!$H$5:$H$274, MATCH('Results show'!F6, Labels!$J$5:$J$274, 0))=""
  ), "",
  INDEX(Labels!$G$5:$G$274, MATCH('Results show'!F6, Labels!$J$5:$J$274, 0)) &amp; "/" &amp; INDEX(Labels!$H$5:$H$274, MATCH('Results show'!F6, Labels!$J$5:$J$274, 0))
  ),
"")</f>
        <v/>
      </c>
      <c r="N20" s="111" t="str">
        <f>IFERROR(
  IF(AND(
    INDEX(Labels!$G$5:$G$274, MATCH('Results show'!G6, Labels!$J$5:$J$274, 0))="",
    INDEX(Labels!$H$5:$H$274, MATCH('Results show'!G6, Labels!$J$5:$J$274, 0))=""
  ), "",
  INDEX(Labels!$G$5:$G$274, MATCH('Results show'!G6, Labels!$J$5:$J$274, 0)) &amp; "/" &amp; INDEX(Labels!$H$5:$H$274, MATCH('Results show'!G6, Labels!$J$5:$J$274, 0))
  ),
"")</f>
        <v/>
      </c>
      <c r="O20" s="111" t="str">
        <f>IFERROR(
  IF(AND(
    INDEX(Labels!$G$5:$G$274, MATCH('Results show'!H6, Labels!$J$5:$J$274, 0))="",
    INDEX(Labels!$H$5:$H$274, MATCH('Results show'!H6, Labels!$J$5:$J$274, 0))=""
  ), "",
  INDEX(Labels!$G$5:$G$274, MATCH('Results show'!H6, Labels!$J$5:$J$274, 0)) &amp; "/" &amp; INDEX(Labels!$H$5:$H$274, MATCH('Results show'!H6, Labels!$J$5:$J$274, 0))
  ),
"")</f>
        <v/>
      </c>
      <c r="P20" s="111" t="str">
        <f>IFERROR(
  IF(AND(
    INDEX(Labels!$G$5:$G$274, MATCH('Results show'!I6, Labels!$J$5:$J$274, 0))="",
    INDEX(Labels!$H$5:$H$274, MATCH('Results show'!I6, Labels!$J$5:$J$274, 0))=""
  ), "",
  INDEX(Labels!$G$5:$G$274, MATCH('Results show'!I6, Labels!$J$5:$J$274, 0)) &amp; "/" &amp; INDEX(Labels!$H$5:$H$274, MATCH('Results show'!I6, Labels!$J$5:$J$274, 0))
  ),
"")</f>
        <v/>
      </c>
      <c r="Q20" s="111" t="str">
        <f>IFERROR(
  IF(AND(
    INDEX(Labels!$G$5:$G$274, MATCH('Results show'!J6, Labels!$J$5:$J$274, 0))="",
    INDEX(Labels!$H$5:$H$274, MATCH('Results show'!J6, Labels!$J$5:$J$274, 0))=""
  ), "",
  INDEX(Labels!$G$5:$G$274, MATCH('Results show'!J6, Labels!$J$5:$J$274, 0)) &amp; "/" &amp; INDEX(Labels!$H$5:$H$274, MATCH('Results show'!J6, Labels!$J$5:$J$274, 0))
  ),
"")</f>
        <v/>
      </c>
      <c r="R20" s="112" t="str">
        <f>IFERROR(
  IF(AND(
    INDEX(Labels!$G$5:$G$274, MATCH('Results show'!K6, Labels!$J$5:$J$274, 0))="",
    INDEX(Labels!$H$5:$H$274, MATCH('Results show'!K6, Labels!$J$5:$J$274, 0))=""
  ), "",
  INDEX(Labels!$G$5:$G$274, MATCH('Results show'!K6, Labels!$J$5:$J$274, 0)) &amp; "/" &amp; INDEX(Labels!$H$5:$H$274, MATCH('Results show'!K6, Labels!$J$5:$J$274, 0))
  ),
"")</f>
        <v/>
      </c>
      <c r="S20" s="56" t="str">
        <f>IFERROR(
  IF(AND(
    INDEX(Labels!$G$5:$G$274, MATCH('Results show'!L8, Labels!$J$5:$J$274, 0))="",
    INDEX(Labels!$H$5:$H$274, MATCH('Results show'!L8, Labels!$J$5:$J$274, 0))=""
  ), "",
  INDEX(Labels!$G$5:$G$274, MATCH('Results show'!L8, Labels!$J$5:$J$274, 0)) &amp; "/" &amp; INDEX(Labels!$H$5:$H$274, MATCH('Results show'!L8, Labels!$J$5:$J$274, 0))
  ),
"")</f>
        <v/>
      </c>
    </row>
    <row r="21" spans="1:19" ht="144" hidden="1" x14ac:dyDescent="0.55000000000000004">
      <c r="H21" s="109" t="str" cm="1">
        <f t="array" ref="H21">IF(MOD(ROW()-10,3)=0, IF(INDEX('Results show'!B:B,(ROW()-10)/3+3)=0,"", INDEX('Results show'!B:B,(ROW()-10)/3+3)), "")</f>
        <v/>
      </c>
      <c r="I21" s="110" t="str" cm="1">
        <f t="array" ref="I21">IF(MOD(ROW()-10,3)=0, IF(INDEX('Results show'!C:C,(ROW()-10)/3+3)=0,"", INDEX('Results show'!C:C,(ROW()-10)/3+3)), "")</f>
        <v/>
      </c>
      <c r="J21" s="57"/>
      <c r="K21" s="111" t="str">
        <f>IFERROR(
  IF(_xlfn.TEXTJOIN(", ", TRUE, INDEX(Labels!$K$5:$Q$274, MATCH('Results show'!D6, Labels!$J$5:$J$274, 0), 0))="", "",
  _xlfn.TEXTJOIN(", ", TRUE, INDEX(Labels!$K$5:$Q$274, MATCH('Results show'!D6, Labels!$J$5:$J$274, 0), 0))
  ),
"")</f>
        <v>✅ Spatiotemporally Sensitive Data Type, ⚠️ Transfer Learning Needed for Contextual Sensitivity, ✅ Fine-Grained Data, ✅ Technically Robust with Analytical Insight, ⚠️ Special Dataset, 🚫May Require Special Access, ✅ Low Bias Probability</v>
      </c>
      <c r="L21" s="111" t="str">
        <f>IFERROR(
  IF(_xlfn.TEXTJOIN(", ", TRUE, INDEX(Labels!$K$5:$Q$274, MATCH('Results show'!E6, Labels!$J$5:$J$274, 0), 0))="", "",
  _xlfn.TEXTJOIN(", ", TRUE, INDEX(Labels!$K$5:$Q$274, MATCH('Results show'!E6, Labels!$J$5:$J$274, 0), 0))
  ),
"")</f>
        <v/>
      </c>
      <c r="M21" s="111" t="str">
        <f>IFERROR(
  IF(_xlfn.TEXTJOIN(", ", TRUE, INDEX(Labels!$K$5:$Q$274, MATCH('Results show'!F6, Labels!$J$5:$J$274, 0), 0))="", "",
  _xlfn.TEXTJOIN(", ", TRUE, INDEX(Labels!$K$5:$Q$274, MATCH('Results show'!F6, Labels!$J$5:$J$274, 0), 0))
  ),
"")</f>
        <v/>
      </c>
      <c r="N21" s="111" t="str">
        <f>IFERROR(
  IF(_xlfn.TEXTJOIN(", ", TRUE, INDEX(Labels!$K$5:$Q$274, MATCH('Results show'!G6, Labels!$J$5:$J$274, 0), 0))="", "",
  _xlfn.TEXTJOIN(", ", TRUE, INDEX(Labels!$K$5:$Q$274, MATCH('Results show'!G6, Labels!$J$5:$J$274, 0), 0))
  ),
"")</f>
        <v/>
      </c>
      <c r="O21" s="111" t="str">
        <f>IFERROR(
  IF(_xlfn.TEXTJOIN(", ", TRUE, INDEX(Labels!$K$5:$Q$274, MATCH('Results show'!H6, Labels!$J$5:$J$274, 0), 0))="", "",
  _xlfn.TEXTJOIN(", ", TRUE, INDEX(Labels!$K$5:$Q$274, MATCH('Results show'!H6, Labels!$J$5:$J$274, 0), 0))
  ),
"")</f>
        <v/>
      </c>
      <c r="P21" s="111" t="str">
        <f>IFERROR(
  IF(_xlfn.TEXTJOIN(", ", TRUE, INDEX(Labels!$K$5:$Q$274, MATCH('Results show'!I6, Labels!$J$5:$J$274, 0), 0))="", "",
  _xlfn.TEXTJOIN(", ", TRUE, INDEX(Labels!$K$5:$Q$274, MATCH('Results show'!I6, Labels!$J$5:$J$274, 0), 0))
  ),
"")</f>
        <v/>
      </c>
      <c r="Q21" s="111" t="str">
        <f>IFERROR(
  IF(_xlfn.TEXTJOIN(", ", TRUE, INDEX(Labels!$K$5:$Q$274, MATCH('Results show'!J6, Labels!$J$5:$J$274, 0), 0))="", "",
  _xlfn.TEXTJOIN(", ", TRUE, INDEX(Labels!$K$5:$Q$274, MATCH('Results show'!J6, Labels!$J$5:$J$274, 0), 0))
  ),
"")</f>
        <v/>
      </c>
      <c r="R21" s="112" t="str">
        <f>IFERROR(
  IF(_xlfn.TEXTJOIN(", ", TRUE, INDEX(Labels!$K$5:$Q$274, MATCH('Results show'!K6, Labels!$J$5:$J$274, 0), 0))="", "",
  _xlfn.TEXTJOIN(", ", TRUE, INDEX(Labels!$K$5:$Q$274, MATCH('Results show'!K6, Labels!$J$5:$J$274, 0), 0))
  ),
"")</f>
        <v/>
      </c>
      <c r="S21" s="56" t="str">
        <f>IFERROR(
  IF(_xlfn.TEXTJOIN(", ", TRUE, INDEX(Labels!$K$5:$Q$274, MATCH('Results show'!L8, Labels!$J$5:$J$274, 0), 0))="", "",
  _xlfn.TEXTJOIN(", ", TRUE, INDEX(Labels!$K$5:$Q$274, MATCH('Results show'!L8, Labels!$J$5:$J$274, 0), 0))
  ),
"")</f>
        <v/>
      </c>
    </row>
    <row r="22" spans="1:19" s="14" customFormat="1" ht="28.8" x14ac:dyDescent="0.55000000000000004">
      <c r="A22" s="52"/>
      <c r="B22" s="52"/>
      <c r="C22" s="53"/>
      <c r="D22" s="52"/>
      <c r="E22" s="52"/>
      <c r="F22" s="52"/>
      <c r="H22" s="109" t="str" cm="1">
        <f t="array" ref="H22">IF(MOD(ROW()-10,3)=0, IF(INDEX('Results show'!B:B,(ROW()-10)/3+3)=0,"", INDEX('Results show'!B:B,(ROW()-10)/3+3)), "")</f>
        <v>GMNN</v>
      </c>
      <c r="I22" s="110" cm="1">
        <f t="array" ref="I22">IF(MOD(ROW()-10,3)=0, IF(INDEX('Results show'!C:C,(ROW()-10)/3+3)=0,"", INDEX('Results show'!C:C,(ROW()-10)/3+3)), "")</f>
        <v>0.75675675675675669</v>
      </c>
      <c r="J22" s="119"/>
      <c r="K22" s="120" t="str">
        <f>IFERROR(IF(INDEX(Labels!$D$5:$D$274, MATCH('Results show'!D7, Labels!$J$5:$J$274, 0))="", "", INDEX(Labels!$D$5:$D$274, MATCH('Results show'!D7, Labels!$J$5:$J$274, 0))), "")</f>
        <v xml:space="preserve"> S. Liu et al., 2021</v>
      </c>
      <c r="L22" s="120" t="str">
        <f>IFERROR(IF(INDEX(Labels!$D$5:$D$274, MATCH('Results show'!E7, Labels!$J$5:$J$274, 0))="", "", INDEX(Labels!$D$5:$D$274, MATCH('Results show'!E7, Labels!$J$5:$J$274, 0))), "")</f>
        <v/>
      </c>
      <c r="M22" s="120" t="str">
        <f>IFERROR(IF(INDEX(Labels!$D$5:$D$274, MATCH('Results show'!F7, Labels!$J$5:$J$274, 0))="", "", INDEX(Labels!$D$5:$D$274, MATCH('Results show'!F7, Labels!$J$5:$J$274, 0))), "")</f>
        <v/>
      </c>
      <c r="N22" s="120" t="str">
        <f>IFERROR(IF(INDEX(Labels!$D$5:$D$274, MATCH('Results show'!G7, Labels!$J$5:$J$274, 0))="", "", INDEX(Labels!$D$5:$D$274, MATCH('Results show'!G7, Labels!$J$5:$J$274, 0))), "")</f>
        <v/>
      </c>
      <c r="O22" s="120" t="str">
        <f>IFERROR(IF(INDEX(Labels!$D$5:$D$274, MATCH('Results show'!H7, Labels!$J$5:$J$274, 0))="", "", INDEX(Labels!$D$5:$D$274, MATCH('Results show'!H7, Labels!$J$5:$J$274, 0))), "")</f>
        <v/>
      </c>
      <c r="P22" s="120" t="str">
        <f>IFERROR(IF(INDEX(Labels!$D$5:$D$274, MATCH('Results show'!I7, Labels!$J$5:$J$274, 0))="", "", INDEX(Labels!$D$5:$D$274, MATCH('Results show'!I7, Labels!$J$5:$J$274, 0))), "")</f>
        <v/>
      </c>
      <c r="Q22" s="120" t="str">
        <f>IFERROR(IF(INDEX(Labels!$D$5:$D$274, MATCH('Results show'!J7, Labels!$J$5:$J$274, 0))="", "", INDEX(Labels!$D$5:$D$274, MATCH('Results show'!J7, Labels!$J$5:$J$274, 0))), "")</f>
        <v/>
      </c>
      <c r="R22" s="121" t="str">
        <f>IFERROR(IF(INDEX(Labels!$D$5:$D$274, MATCH('Results show'!K7, Labels!$J$5:$J$274, 0))="", "", INDEX(Labels!$D$5:$D$274, MATCH('Results show'!K7, Labels!$J$5:$J$274, 0))), "")</f>
        <v/>
      </c>
      <c r="S22" s="78" t="str">
        <f>IFERROR(IF(INDEX(Labels!$D$5:$D$274, MATCH('Results show'!L9, Labels!$J$5:$J$274, 0))="", "", INDEX(Labels!$D$5:$D$274, MATCH('Results show'!L9, Labels!$J$5:$J$274, 0))), "")</f>
        <v/>
      </c>
    </row>
    <row r="23" spans="1:19" hidden="1" x14ac:dyDescent="0.55000000000000004">
      <c r="H23" s="109" t="str" cm="1">
        <f t="array" ref="H23">IF(MOD(ROW()-10,3)=0, IF(INDEX('Results show'!B:B,(ROW()-10)/3+3)=0,"", INDEX('Results show'!B:B,(ROW()-10)/3+3)), "")</f>
        <v/>
      </c>
      <c r="I23" s="110" t="str" cm="1">
        <f t="array" ref="I23">IF(MOD(ROW()-10,3)=0, IF(INDEX('Results show'!C:C,(ROW()-10)/3+3)=0,"", INDEX('Results show'!C:C,(ROW()-10)/3+3)), "")</f>
        <v/>
      </c>
      <c r="J23" s="57"/>
      <c r="K23" s="111" t="str">
        <f>IFERROR(
  IF(AND(
    INDEX(Labels!$G$5:$G$274, MATCH('Results show'!D7, Labels!$J$5:$J$274, 0))="",
    INDEX(Labels!$H$5:$H$274, MATCH('Results show'!D7, Labels!$J$5:$J$274, 0))=""
  ), "",
  INDEX(Labels!$G$5:$G$274, MATCH('Results show'!D7, Labels!$J$5:$J$274, 0)) &amp; "/" &amp; INDEX(Labels!$H$5:$H$274, MATCH('Results show'!D7, Labels!$J$5:$J$274, 0))
  ),
"")</f>
        <v>Mobile signals/Classfication</v>
      </c>
      <c r="L23" s="111" t="str">
        <f>IFERROR(
  IF(AND(
    INDEX(Labels!$G$5:$G$274, MATCH('Results show'!E7, Labels!$J$5:$J$274, 0))="",
    INDEX(Labels!$H$5:$H$274, MATCH('Results show'!E7, Labels!$J$5:$J$274, 0))=""
  ), "",
  INDEX(Labels!$G$5:$G$274, MATCH('Results show'!E7, Labels!$J$5:$J$274, 0)) &amp; "/" &amp; INDEX(Labels!$H$5:$H$274, MATCH('Results show'!E7, Labels!$J$5:$J$274, 0))
  ),
"")</f>
        <v/>
      </c>
      <c r="M23" s="111" t="str">
        <f>IFERROR(
  IF(AND(
    INDEX(Labels!$G$5:$G$274, MATCH('Results show'!F7, Labels!$J$5:$J$274, 0))="",
    INDEX(Labels!$H$5:$H$274, MATCH('Results show'!F7, Labels!$J$5:$J$274, 0))=""
  ), "",
  INDEX(Labels!$G$5:$G$274, MATCH('Results show'!F7, Labels!$J$5:$J$274, 0)) &amp; "/" &amp; INDEX(Labels!$H$5:$H$274, MATCH('Results show'!F7, Labels!$J$5:$J$274, 0))
  ),
"")</f>
        <v/>
      </c>
      <c r="N23" s="111" t="str">
        <f>IFERROR(
  IF(AND(
    INDEX(Labels!$G$5:$G$274, MATCH('Results show'!G7, Labels!$J$5:$J$274, 0))="",
    INDEX(Labels!$H$5:$H$274, MATCH('Results show'!G7, Labels!$J$5:$J$274, 0))=""
  ), "",
  INDEX(Labels!$G$5:$G$274, MATCH('Results show'!G7, Labels!$J$5:$J$274, 0)) &amp; "/" &amp; INDEX(Labels!$H$5:$H$274, MATCH('Results show'!G7, Labels!$J$5:$J$274, 0))
  ),
"")</f>
        <v/>
      </c>
      <c r="O23" s="111" t="str">
        <f>IFERROR(
  IF(AND(
    INDEX(Labels!$G$5:$G$274, MATCH('Results show'!H7, Labels!$J$5:$J$274, 0))="",
    INDEX(Labels!$H$5:$H$274, MATCH('Results show'!H7, Labels!$J$5:$J$274, 0))=""
  ), "",
  INDEX(Labels!$G$5:$G$274, MATCH('Results show'!H7, Labels!$J$5:$J$274, 0)) &amp; "/" &amp; INDEX(Labels!$H$5:$H$274, MATCH('Results show'!H7, Labels!$J$5:$J$274, 0))
  ),
"")</f>
        <v/>
      </c>
      <c r="P23" s="111" t="str">
        <f>IFERROR(
  IF(AND(
    INDEX(Labels!$G$5:$G$274, MATCH('Results show'!I7, Labels!$J$5:$J$274, 0))="",
    INDEX(Labels!$H$5:$H$274, MATCH('Results show'!I7, Labels!$J$5:$J$274, 0))=""
  ), "",
  INDEX(Labels!$G$5:$G$274, MATCH('Results show'!I7, Labels!$J$5:$J$274, 0)) &amp; "/" &amp; INDEX(Labels!$H$5:$H$274, MATCH('Results show'!I7, Labels!$J$5:$J$274, 0))
  ),
"")</f>
        <v/>
      </c>
      <c r="Q23" s="111" t="str">
        <f>IFERROR(
  IF(AND(
    INDEX(Labels!$G$5:$G$274, MATCH('Results show'!J7, Labels!$J$5:$J$274, 0))="",
    INDEX(Labels!$H$5:$H$274, MATCH('Results show'!J7, Labels!$J$5:$J$274, 0))=""
  ), "",
  INDEX(Labels!$G$5:$G$274, MATCH('Results show'!J7, Labels!$J$5:$J$274, 0)) &amp; "/" &amp; INDEX(Labels!$H$5:$H$274, MATCH('Results show'!J7, Labels!$J$5:$J$274, 0))
  ),
"")</f>
        <v/>
      </c>
      <c r="R23" s="112" t="str">
        <f>IFERROR(
  IF(AND(
    INDEX(Labels!$G$5:$G$274, MATCH('Results show'!K7, Labels!$J$5:$J$274, 0))="",
    INDEX(Labels!$H$5:$H$274, MATCH('Results show'!K7, Labels!$J$5:$J$274, 0))=""
  ), "",
  INDEX(Labels!$G$5:$G$274, MATCH('Results show'!K7, Labels!$J$5:$J$274, 0)) &amp; "/" &amp; INDEX(Labels!$H$5:$H$274, MATCH('Results show'!K7, Labels!$J$5:$J$274, 0))
  ),
"")</f>
        <v/>
      </c>
      <c r="S23" s="56" t="str">
        <f>IFERROR(
  IF(AND(
    INDEX(Labels!$G$5:$G$274, MATCH('Results show'!L9, Labels!$J$5:$J$274, 0))="",
    INDEX(Labels!$H$5:$H$274, MATCH('Results show'!L9, Labels!$J$5:$J$274, 0))=""
  ), "",
  INDEX(Labels!$G$5:$G$274, MATCH('Results show'!L9, Labels!$J$5:$J$274, 0)) &amp; "/" &amp; INDEX(Labels!$H$5:$H$274, MATCH('Results show'!L9, Labels!$J$5:$J$274, 0))
  ),
"")</f>
        <v/>
      </c>
    </row>
    <row r="24" spans="1:19" ht="129.6" hidden="1" x14ac:dyDescent="0.55000000000000004">
      <c r="H24" s="109" t="str" cm="1">
        <f t="array" ref="H24">IF(MOD(ROW()-10,3)=0, IF(INDEX('Results show'!B:B,(ROW()-10)/3+3)=0,"", INDEX('Results show'!B:B,(ROW()-10)/3+3)), "")</f>
        <v/>
      </c>
      <c r="I24" s="110" t="str" cm="1">
        <f t="array" ref="I24">IF(MOD(ROW()-10,3)=0, IF(INDEX('Results show'!C:C,(ROW()-10)/3+3)=0,"", INDEX('Results show'!C:C,(ROW()-10)/3+3)), "")</f>
        <v/>
      </c>
      <c r="J24" s="57"/>
      <c r="K24" s="111" t="str">
        <f>IFERROR(
  IF(_xlfn.TEXTJOIN(", ", TRUE, INDEX(Labels!$K$5:$Q$274, MATCH('Results show'!D7, Labels!$J$5:$J$274, 0), 0))="", "",
  _xlfn.TEXTJOIN(", ", TRUE, INDEX(Labels!$K$5:$Q$274, MATCH('Results show'!D7, Labels!$J$5:$J$274, 0), 0))
  ),
"")</f>
        <v>✅ Real-time Capable, ✅ Spatiotemporally Sensitive Data Type, ✅ Contextual Sensitivity, ⚠️ Special Dataset, 🚫May Require Special Access, 🚫 No Coverage beyond China</v>
      </c>
      <c r="L24" s="111" t="str">
        <f>IFERROR(
  IF(_xlfn.TEXTJOIN(", ", TRUE, INDEX(Labels!$K$5:$Q$274, MATCH('Results show'!E7, Labels!$J$5:$J$274, 0), 0))="", "",
  _xlfn.TEXTJOIN(", ", TRUE, INDEX(Labels!$K$5:$Q$274, MATCH('Results show'!E7, Labels!$J$5:$J$274, 0), 0))
  ),
"")</f>
        <v/>
      </c>
      <c r="M24" s="111" t="str">
        <f>IFERROR(
  IF(_xlfn.TEXTJOIN(", ", TRUE, INDEX(Labels!$K$5:$Q$274, MATCH('Results show'!F7, Labels!$J$5:$J$274, 0), 0))="", "",
  _xlfn.TEXTJOIN(", ", TRUE, INDEX(Labels!$K$5:$Q$274, MATCH('Results show'!F7, Labels!$J$5:$J$274, 0), 0))
  ),
"")</f>
        <v/>
      </c>
      <c r="N24" s="111" t="str">
        <f>IFERROR(
  IF(_xlfn.TEXTJOIN(", ", TRUE, INDEX(Labels!$K$5:$Q$274, MATCH('Results show'!G7, Labels!$J$5:$J$274, 0), 0))="", "",
  _xlfn.TEXTJOIN(", ", TRUE, INDEX(Labels!$K$5:$Q$274, MATCH('Results show'!G7, Labels!$J$5:$J$274, 0), 0))
  ),
"")</f>
        <v/>
      </c>
      <c r="O24" s="111" t="str">
        <f>IFERROR(
  IF(_xlfn.TEXTJOIN(", ", TRUE, INDEX(Labels!$K$5:$Q$274, MATCH('Results show'!H7, Labels!$J$5:$J$274, 0), 0))="", "",
  _xlfn.TEXTJOIN(", ", TRUE, INDEX(Labels!$K$5:$Q$274, MATCH('Results show'!H7, Labels!$J$5:$J$274, 0), 0))
  ),
"")</f>
        <v/>
      </c>
      <c r="P24" s="111" t="str">
        <f>IFERROR(
  IF(_xlfn.TEXTJOIN(", ", TRUE, INDEX(Labels!$K$5:$Q$274, MATCH('Results show'!I7, Labels!$J$5:$J$274, 0), 0))="", "",
  _xlfn.TEXTJOIN(", ", TRUE, INDEX(Labels!$K$5:$Q$274, MATCH('Results show'!I7, Labels!$J$5:$J$274, 0), 0))
  ),
"")</f>
        <v/>
      </c>
      <c r="Q24" s="111" t="str">
        <f>IFERROR(
  IF(_xlfn.TEXTJOIN(", ", TRUE, INDEX(Labels!$K$5:$Q$274, MATCH('Results show'!J7, Labels!$J$5:$J$274, 0), 0))="", "",
  _xlfn.TEXTJOIN(", ", TRUE, INDEX(Labels!$K$5:$Q$274, MATCH('Results show'!J7, Labels!$J$5:$J$274, 0), 0))
  ),
"")</f>
        <v/>
      </c>
      <c r="R24" s="112" t="str">
        <f>IFERROR(
  IF(_xlfn.TEXTJOIN(", ", TRUE, INDEX(Labels!$K$5:$Q$274, MATCH('Results show'!K7, Labels!$J$5:$J$274, 0), 0))="", "",
  _xlfn.TEXTJOIN(", ", TRUE, INDEX(Labels!$K$5:$Q$274, MATCH('Results show'!K7, Labels!$J$5:$J$274, 0), 0))
  ),
"")</f>
        <v/>
      </c>
      <c r="S24" s="56" t="str">
        <f>IFERROR(
  IF(_xlfn.TEXTJOIN(", ", TRUE, INDEX(Labels!$K$5:$Q$274, MATCH('Results show'!L9, Labels!$J$5:$J$274, 0), 0))="", "",
  _xlfn.TEXTJOIN(", ", TRUE, INDEX(Labels!$K$5:$Q$274, MATCH('Results show'!L9, Labels!$J$5:$J$274, 0), 0))
  ),
"")</f>
        <v/>
      </c>
    </row>
    <row r="25" spans="1:19" s="14" customFormat="1" x14ac:dyDescent="0.55000000000000004">
      <c r="A25" s="52"/>
      <c r="B25" s="52"/>
      <c r="C25" s="53"/>
      <c r="D25" s="52"/>
      <c r="E25" s="52"/>
      <c r="F25" s="52"/>
      <c r="H25" s="109" t="str" cm="1">
        <f t="array" ref="H25">IF(MOD(ROW()-10,3)=0, IF(INDEX('Results show'!B:B,(ROW()-10)/3+3)=0,"", INDEX('Results show'!B:B,(ROW()-10)/3+3)), "")</f>
        <v/>
      </c>
      <c r="I25" s="110" t="str" cm="1">
        <f t="array" ref="I25">IF(MOD(ROW()-10,3)=0, IF(INDEX('Results show'!C:C,(ROW()-10)/3+3)=0,"", INDEX('Results show'!C:C,(ROW()-10)/3+3)), "")</f>
        <v/>
      </c>
      <c r="J25" s="119"/>
      <c r="K25" s="120" t="str">
        <f>IFERROR(IF(INDEX(Labels!$D$5:$D$274, MATCH('Results show'!D8, Labels!$J$5:$J$274, 0))="", "", INDEX(Labels!$D$5:$D$274, MATCH('Results show'!D8, Labels!$J$5:$J$274, 0))), "")</f>
        <v/>
      </c>
      <c r="L25" s="120" t="str">
        <f>IFERROR(IF(INDEX(Labels!$D$5:$D$274, MATCH('Results show'!E8, Labels!$J$5:$J$274, 0))="", "", INDEX(Labels!$D$5:$D$274, MATCH('Results show'!E8, Labels!$J$5:$J$274, 0))), "")</f>
        <v/>
      </c>
      <c r="M25" s="120" t="str">
        <f>IFERROR(IF(INDEX(Labels!$D$5:$D$274, MATCH('Results show'!F8, Labels!$J$5:$J$274, 0))="", "", INDEX(Labels!$D$5:$D$274, MATCH('Results show'!F8, Labels!$J$5:$J$274, 0))), "")</f>
        <v/>
      </c>
      <c r="N25" s="120" t="str">
        <f>IFERROR(IF(INDEX(Labels!$D$5:$D$274, MATCH('Results show'!G8, Labels!$J$5:$J$274, 0))="", "", INDEX(Labels!$D$5:$D$274, MATCH('Results show'!G8, Labels!$J$5:$J$274, 0))), "")</f>
        <v/>
      </c>
      <c r="O25" s="120" t="str">
        <f>IFERROR(IF(INDEX(Labels!$D$5:$D$274, MATCH('Results show'!H8, Labels!$J$5:$J$274, 0))="", "", INDEX(Labels!$D$5:$D$274, MATCH('Results show'!H8, Labels!$J$5:$J$274, 0))), "")</f>
        <v/>
      </c>
      <c r="P25" s="120" t="str">
        <f>IFERROR(IF(INDEX(Labels!$D$5:$D$274, MATCH('Results show'!I8, Labels!$J$5:$J$274, 0))="", "", INDEX(Labels!$D$5:$D$274, MATCH('Results show'!I8, Labels!$J$5:$J$274, 0))), "")</f>
        <v/>
      </c>
      <c r="Q25" s="120" t="str">
        <f>IFERROR(IF(INDEX(Labels!$D$5:$D$274, MATCH('Results show'!J8, Labels!$J$5:$J$274, 0))="", "", INDEX(Labels!$D$5:$D$274, MATCH('Results show'!J8, Labels!$J$5:$J$274, 0))), "")</f>
        <v/>
      </c>
      <c r="R25" s="121" t="str">
        <f>IFERROR(IF(INDEX(Labels!$D$5:$D$274, MATCH('Results show'!K8, Labels!$J$5:$J$274, 0))="", "", INDEX(Labels!$D$5:$D$274, MATCH('Results show'!K8, Labels!$J$5:$J$274, 0))), "")</f>
        <v/>
      </c>
      <c r="S25" s="78" t="str">
        <f>IFERROR(IF(INDEX(Labels!$D$5:$D$274, MATCH('Results show'!L10, Labels!$J$5:$J$274, 0))="", "", INDEX(Labels!$D$5:$D$274, MATCH('Results show'!L10, Labels!$J$5:$J$274, 0))), "")</f>
        <v/>
      </c>
    </row>
    <row r="26" spans="1:19" hidden="1" x14ac:dyDescent="0.55000000000000004">
      <c r="H26" s="109" t="str" cm="1">
        <f t="array" ref="H26">IF(MOD(ROW()-10,3)=0, IF(INDEX('Results show'!B:B,(ROW()-10)/3+3)=0,"", INDEX('Results show'!B:B,(ROW()-10)/3+3)), "")</f>
        <v/>
      </c>
      <c r="I26" s="110" t="str" cm="1">
        <f t="array" ref="I26">IF(MOD(ROW()-10,3)=0, IF(INDEX('Results show'!C:C,(ROW()-10)/3+3)=0,"", INDEX('Results show'!C:C,(ROW()-10)/3+3)), "")</f>
        <v/>
      </c>
      <c r="J26" s="57"/>
      <c r="K26" s="111" t="str">
        <f>IFERROR(
  IF(AND(
    INDEX(Labels!$G$5:$G$274, MATCH('Results show'!D8, Labels!$J$5:$J$274, 0))="",
    INDEX(Labels!$H$5:$H$274, MATCH('Results show'!D8, Labels!$J$5:$J$274, 0))=""
  ), "",
  INDEX(Labels!$G$5:$G$274, MATCH('Results show'!D8, Labels!$J$5:$J$274, 0)) &amp; "/" &amp; INDEX(Labels!$H$5:$H$274, MATCH('Results show'!D8, Labels!$J$5:$J$274, 0))
  ),
"")</f>
        <v/>
      </c>
      <c r="L26" s="111" t="str">
        <f>IFERROR(
  IF(AND(
    INDEX(Labels!$G$5:$G$274, MATCH('Results show'!E8, Labels!$J$5:$J$274, 0))="",
    INDEX(Labels!$H$5:$H$274, MATCH('Results show'!E8, Labels!$J$5:$J$274, 0))=""
  ), "",
  INDEX(Labels!$G$5:$G$274, MATCH('Results show'!E8, Labels!$J$5:$J$274, 0)) &amp; "/" &amp; INDEX(Labels!$H$5:$H$274, MATCH('Results show'!E8, Labels!$J$5:$J$274, 0))
  ),
"")</f>
        <v/>
      </c>
      <c r="M26" s="111" t="str">
        <f>IFERROR(
  IF(AND(
    INDEX(Labels!$G$5:$G$274, MATCH('Results show'!F8, Labels!$J$5:$J$274, 0))="",
    INDEX(Labels!$H$5:$H$274, MATCH('Results show'!F8, Labels!$J$5:$J$274, 0))=""
  ), "",
  INDEX(Labels!$G$5:$G$274, MATCH('Results show'!F8, Labels!$J$5:$J$274, 0)) &amp; "/" &amp; INDEX(Labels!$H$5:$H$274, MATCH('Results show'!F8, Labels!$J$5:$J$274, 0))
  ),
"")</f>
        <v/>
      </c>
      <c r="N26" s="111" t="str">
        <f>IFERROR(
  IF(AND(
    INDEX(Labels!$G$5:$G$274, MATCH('Results show'!G8, Labels!$J$5:$J$274, 0))="",
    INDEX(Labels!$H$5:$H$274, MATCH('Results show'!G8, Labels!$J$5:$J$274, 0))=""
  ), "",
  INDEX(Labels!$G$5:$G$274, MATCH('Results show'!G8, Labels!$J$5:$J$274, 0)) &amp; "/" &amp; INDEX(Labels!$H$5:$H$274, MATCH('Results show'!G8, Labels!$J$5:$J$274, 0))
  ),
"")</f>
        <v/>
      </c>
      <c r="O26" s="111" t="str">
        <f>IFERROR(
  IF(AND(
    INDEX(Labels!$G$5:$G$274, MATCH('Results show'!H8, Labels!$J$5:$J$274, 0))="",
    INDEX(Labels!$H$5:$H$274, MATCH('Results show'!H8, Labels!$J$5:$J$274, 0))=""
  ), "",
  INDEX(Labels!$G$5:$G$274, MATCH('Results show'!H8, Labels!$J$5:$J$274, 0)) &amp; "/" &amp; INDEX(Labels!$H$5:$H$274, MATCH('Results show'!H8, Labels!$J$5:$J$274, 0))
  ),
"")</f>
        <v/>
      </c>
      <c r="P26" s="111" t="str">
        <f>IFERROR(
  IF(AND(
    INDEX(Labels!$G$5:$G$274, MATCH('Results show'!I8, Labels!$J$5:$J$274, 0))="",
    INDEX(Labels!$H$5:$H$274, MATCH('Results show'!I8, Labels!$J$5:$J$274, 0))=""
  ), "",
  INDEX(Labels!$G$5:$G$274, MATCH('Results show'!I8, Labels!$J$5:$J$274, 0)) &amp; "/" &amp; INDEX(Labels!$H$5:$H$274, MATCH('Results show'!I8, Labels!$J$5:$J$274, 0))
  ),
"")</f>
        <v/>
      </c>
      <c r="Q26" s="111" t="str">
        <f>IFERROR(
  IF(AND(
    INDEX(Labels!$G$5:$G$274, MATCH('Results show'!J8, Labels!$J$5:$J$274, 0))="",
    INDEX(Labels!$H$5:$H$274, MATCH('Results show'!J8, Labels!$J$5:$J$274, 0))=""
  ), "",
  INDEX(Labels!$G$5:$G$274, MATCH('Results show'!J8, Labels!$J$5:$J$274, 0)) &amp; "/" &amp; INDEX(Labels!$H$5:$H$274, MATCH('Results show'!J8, Labels!$J$5:$J$274, 0))
  ),
"")</f>
        <v/>
      </c>
      <c r="R26" s="112" t="str">
        <f>IFERROR(
  IF(AND(
    INDEX(Labels!$G$5:$G$274, MATCH('Results show'!K8, Labels!$J$5:$J$274, 0))="",
    INDEX(Labels!$H$5:$H$274, MATCH('Results show'!K8, Labels!$J$5:$J$274, 0))=""
  ), "",
  INDEX(Labels!$G$5:$G$274, MATCH('Results show'!K8, Labels!$J$5:$J$274, 0)) &amp; "/" &amp; INDEX(Labels!$H$5:$H$274, MATCH('Results show'!K8, Labels!$J$5:$J$274, 0))
  ),
"")</f>
        <v/>
      </c>
      <c r="S26" s="56" t="str">
        <f>IFERROR(
  IF(AND(
    INDEX(Labels!$G$5:$G$274, MATCH('Results show'!L10, Labels!$J$5:$J$274, 0))="",
    INDEX(Labels!$H$5:$H$274, MATCH('Results show'!L10, Labels!$J$5:$J$274, 0))=""
  ), "",
  INDEX(Labels!$G$5:$G$274, MATCH('Results show'!L10, Labels!$J$5:$J$274, 0)) &amp; "/" &amp; INDEX(Labels!$H$5:$H$274, MATCH('Results show'!L10, Labels!$J$5:$J$274, 0))
  ),
"")</f>
        <v/>
      </c>
    </row>
    <row r="27" spans="1:19" hidden="1" x14ac:dyDescent="0.55000000000000004">
      <c r="H27" s="109" t="str" cm="1">
        <f t="array" ref="H27">IF(MOD(ROW()-10,3)=0, IF(INDEX('Results show'!B:B,(ROW()-10)/3+3)=0,"", INDEX('Results show'!B:B,(ROW()-10)/3+3)), "")</f>
        <v/>
      </c>
      <c r="I27" s="110" t="str" cm="1">
        <f t="array" ref="I27">IF(MOD(ROW()-10,3)=0, IF(INDEX('Results show'!C:C,(ROW()-10)/3+3)=0,"", INDEX('Results show'!C:C,(ROW()-10)/3+3)), "")</f>
        <v/>
      </c>
      <c r="J27" s="57"/>
      <c r="K27" s="111" t="str">
        <f>IFERROR(
  IF(_xlfn.TEXTJOIN(", ", TRUE, INDEX(Labels!$K$5:$Q$274, MATCH('Results show'!D8, Labels!$J$5:$J$274, 0), 0))="", "",
  _xlfn.TEXTJOIN(", ", TRUE, INDEX(Labels!$K$5:$Q$274, MATCH('Results show'!D8, Labels!$J$5:$J$274, 0), 0))
  ),
"")</f>
        <v/>
      </c>
      <c r="L27" s="111" t="str">
        <f>IFERROR(
  IF(_xlfn.TEXTJOIN(", ", TRUE, INDEX(Labels!$K$5:$Q$274, MATCH('Results show'!E8, Labels!$J$5:$J$274, 0), 0))="", "",
  _xlfn.TEXTJOIN(", ", TRUE, INDEX(Labels!$K$5:$Q$274, MATCH('Results show'!E8, Labels!$J$5:$J$274, 0), 0))
  ),
"")</f>
        <v/>
      </c>
      <c r="M27" s="111" t="str">
        <f>IFERROR(
  IF(_xlfn.TEXTJOIN(", ", TRUE, INDEX(Labels!$K$5:$Q$274, MATCH('Results show'!F8, Labels!$J$5:$J$274, 0), 0))="", "",
  _xlfn.TEXTJOIN(", ", TRUE, INDEX(Labels!$K$5:$Q$274, MATCH('Results show'!F8, Labels!$J$5:$J$274, 0), 0))
  ),
"")</f>
        <v/>
      </c>
      <c r="N27" s="111" t="str">
        <f>IFERROR(
  IF(_xlfn.TEXTJOIN(", ", TRUE, INDEX(Labels!$K$5:$Q$274, MATCH('Results show'!G8, Labels!$J$5:$J$274, 0), 0))="", "",
  _xlfn.TEXTJOIN(", ", TRUE, INDEX(Labels!$K$5:$Q$274, MATCH('Results show'!G8, Labels!$J$5:$J$274, 0), 0))
  ),
"")</f>
        <v/>
      </c>
      <c r="O27" s="111" t="str">
        <f>IFERROR(
  IF(_xlfn.TEXTJOIN(", ", TRUE, INDEX(Labels!$K$5:$Q$274, MATCH('Results show'!H8, Labels!$J$5:$J$274, 0), 0))="", "",
  _xlfn.TEXTJOIN(", ", TRUE, INDEX(Labels!$K$5:$Q$274, MATCH('Results show'!H8, Labels!$J$5:$J$274, 0), 0))
  ),
"")</f>
        <v/>
      </c>
      <c r="P27" s="111" t="str">
        <f>IFERROR(
  IF(_xlfn.TEXTJOIN(", ", TRUE, INDEX(Labels!$K$5:$Q$274, MATCH('Results show'!I8, Labels!$J$5:$J$274, 0), 0))="", "",
  _xlfn.TEXTJOIN(", ", TRUE, INDEX(Labels!$K$5:$Q$274, MATCH('Results show'!I8, Labels!$J$5:$J$274, 0), 0))
  ),
"")</f>
        <v/>
      </c>
      <c r="Q27" s="111" t="str">
        <f>IFERROR(
  IF(_xlfn.TEXTJOIN(", ", TRUE, INDEX(Labels!$K$5:$Q$274, MATCH('Results show'!J8, Labels!$J$5:$J$274, 0), 0))="", "",
  _xlfn.TEXTJOIN(", ", TRUE, INDEX(Labels!$K$5:$Q$274, MATCH('Results show'!J8, Labels!$J$5:$J$274, 0), 0))
  ),
"")</f>
        <v/>
      </c>
      <c r="R27" s="112" t="str">
        <f>IFERROR(
  IF(_xlfn.TEXTJOIN(", ", TRUE, INDEX(Labels!$K$5:$Q$274, MATCH('Results show'!K8, Labels!$J$5:$J$274, 0), 0))="", "",
  _xlfn.TEXTJOIN(", ", TRUE, INDEX(Labels!$K$5:$Q$274, MATCH('Results show'!K8, Labels!$J$5:$J$274, 0), 0))
  ),
"")</f>
        <v/>
      </c>
      <c r="S27" s="56" t="str">
        <f>IFERROR(
  IF(_xlfn.TEXTJOIN(", ", TRUE, INDEX(Labels!$K$5:$Q$274, MATCH('Results show'!L10, Labels!$J$5:$J$274, 0), 0))="", "",
  _xlfn.TEXTJOIN(", ", TRUE, INDEX(Labels!$K$5:$Q$274, MATCH('Results show'!L10, Labels!$J$5:$J$274, 0), 0))
  ),
"")</f>
        <v/>
      </c>
    </row>
    <row r="28" spans="1:19" s="14" customFormat="1" x14ac:dyDescent="0.55000000000000004">
      <c r="A28" s="52"/>
      <c r="B28" s="52"/>
      <c r="C28" s="53"/>
      <c r="D28" s="52"/>
      <c r="E28" s="52"/>
      <c r="F28" s="52"/>
      <c r="H28" s="109" t="str" cm="1">
        <f t="array" ref="H28">IF(MOD(ROW()-10,3)=0, IF(INDEX('Results show'!B:B,(ROW()-10)/3+3)=0,"", INDEX('Results show'!B:B,(ROW()-10)/3+3)), "")</f>
        <v/>
      </c>
      <c r="I28" s="110" t="str" cm="1">
        <f t="array" ref="I28">IF(MOD(ROW()-10,3)=0, IF(INDEX('Results show'!C:C,(ROW()-10)/3+3)=0,"", INDEX('Results show'!C:C,(ROW()-10)/3+3)), "")</f>
        <v/>
      </c>
      <c r="J28" s="119"/>
      <c r="K28" s="120" t="str">
        <f>IFERROR(IF(INDEX(Labels!$D$5:$D$274, MATCH('Results show'!D9, Labels!$J$5:$J$274, 0))="", "", INDEX(Labels!$D$5:$D$274, MATCH('Results show'!D9, Labels!$J$5:$J$274, 0))), "")</f>
        <v/>
      </c>
      <c r="L28" s="120" t="str">
        <f>IFERROR(IF(INDEX(Labels!$D$5:$D$274, MATCH('Results show'!E9, Labels!$J$5:$J$274, 0))="", "", INDEX(Labels!$D$5:$D$274, MATCH('Results show'!E9, Labels!$J$5:$J$274, 0))), "")</f>
        <v/>
      </c>
      <c r="M28" s="120" t="str">
        <f>IFERROR(IF(INDEX(Labels!$D$5:$D$274, MATCH('Results show'!F9, Labels!$J$5:$J$274, 0))="", "", INDEX(Labels!$D$5:$D$274, MATCH('Results show'!F9, Labels!$J$5:$J$274, 0))), "")</f>
        <v/>
      </c>
      <c r="N28" s="120" t="str">
        <f>IFERROR(IF(INDEX(Labels!$D$5:$D$274, MATCH('Results show'!G9, Labels!$J$5:$J$274, 0))="", "", INDEX(Labels!$D$5:$D$274, MATCH('Results show'!G9, Labels!$J$5:$J$274, 0))), "")</f>
        <v/>
      </c>
      <c r="O28" s="120" t="str">
        <f>IFERROR(IF(INDEX(Labels!$D$5:$D$274, MATCH('Results show'!H9, Labels!$J$5:$J$274, 0))="", "", INDEX(Labels!$D$5:$D$274, MATCH('Results show'!H9, Labels!$J$5:$J$274, 0))), "")</f>
        <v/>
      </c>
      <c r="P28" s="120" t="str">
        <f>IFERROR(IF(INDEX(Labels!$D$5:$D$274, MATCH('Results show'!I9, Labels!$J$5:$J$274, 0))="", "", INDEX(Labels!$D$5:$D$274, MATCH('Results show'!I9, Labels!$J$5:$J$274, 0))), "")</f>
        <v/>
      </c>
      <c r="Q28" s="120" t="str">
        <f>IFERROR(IF(INDEX(Labels!$D$5:$D$274, MATCH('Results show'!J9, Labels!$J$5:$J$274, 0))="", "", INDEX(Labels!$D$5:$D$274, MATCH('Results show'!J9, Labels!$J$5:$J$274, 0))), "")</f>
        <v/>
      </c>
      <c r="R28" s="121" t="str">
        <f>IFERROR(IF(INDEX(Labels!$D$5:$D$274, MATCH('Results show'!K9, Labels!$J$5:$J$274, 0))="", "", INDEX(Labels!$D$5:$D$274, MATCH('Results show'!K9, Labels!$J$5:$J$274, 0))), "")</f>
        <v/>
      </c>
      <c r="S28" s="78" t="str">
        <f>IFERROR(IF(INDEX(Labels!$D$5:$D$274, MATCH('Results show'!L11, Labels!$J$5:$J$274, 0))="", "", INDEX(Labels!$D$5:$D$274, MATCH('Results show'!L11, Labels!$J$5:$J$274, 0))), "")</f>
        <v/>
      </c>
    </row>
    <row r="29" spans="1:19" hidden="1" x14ac:dyDescent="0.55000000000000004">
      <c r="H29" s="109" t="str" cm="1">
        <f t="array" ref="H29">IF(MOD(ROW()-10,3)=0, IF(INDEX('Results show'!B:B,(ROW()-10)/3+3)=0,"", INDEX('Results show'!B:B,(ROW()-10)/3+3)), "")</f>
        <v/>
      </c>
      <c r="I29" s="110" t="str" cm="1">
        <f t="array" ref="I29">IF(MOD(ROW()-10,3)=0, IF(INDEX('Results show'!C:C,(ROW()-10)/3+3)=0,"", INDEX('Results show'!C:C,(ROW()-10)/3+3)), "")</f>
        <v/>
      </c>
      <c r="J29" s="57"/>
      <c r="K29" s="111" t="str">
        <f>IFERROR(
  IF(AND(
    INDEX(Labels!$G$5:$G$274, MATCH('Results show'!D9, Labels!$J$5:$J$274, 0))="",
    INDEX(Labels!$H$5:$H$274, MATCH('Results show'!D9, Labels!$J$5:$J$274, 0))=""
  ), "",
  INDEX(Labels!$G$5:$G$274, MATCH('Results show'!D9, Labels!$J$5:$J$274, 0)) &amp; "/" &amp; INDEX(Labels!$H$5:$H$274, MATCH('Results show'!D9, Labels!$J$5:$J$274, 0))
  ),
"")</f>
        <v/>
      </c>
      <c r="L29" s="111" t="str">
        <f>IFERROR(
  IF(AND(
    INDEX(Labels!$G$5:$G$274, MATCH('Results show'!E9, Labels!$J$5:$J$274, 0))="",
    INDEX(Labels!$H$5:$H$274, MATCH('Results show'!E9, Labels!$J$5:$J$274, 0))=""
  ), "",
  INDEX(Labels!$G$5:$G$274, MATCH('Results show'!E9, Labels!$J$5:$J$274, 0)) &amp; "/" &amp; INDEX(Labels!$H$5:$H$274, MATCH('Results show'!E9, Labels!$J$5:$J$274, 0))
  ),
"")</f>
        <v/>
      </c>
      <c r="M29" s="111" t="str">
        <f>IFERROR(
  IF(AND(
    INDEX(Labels!$G$5:$G$274, MATCH('Results show'!F9, Labels!$J$5:$J$274, 0))="",
    INDEX(Labels!$H$5:$H$274, MATCH('Results show'!F9, Labels!$J$5:$J$274, 0))=""
  ), "",
  INDEX(Labels!$G$5:$G$274, MATCH('Results show'!F9, Labels!$J$5:$J$274, 0)) &amp; "/" &amp; INDEX(Labels!$H$5:$H$274, MATCH('Results show'!F9, Labels!$J$5:$J$274, 0))
  ),
"")</f>
        <v/>
      </c>
      <c r="N29" s="111" t="str">
        <f>IFERROR(
  IF(AND(
    INDEX(Labels!$G$5:$G$274, MATCH('Results show'!G9, Labels!$J$5:$J$274, 0))="",
    INDEX(Labels!$H$5:$H$274, MATCH('Results show'!G9, Labels!$J$5:$J$274, 0))=""
  ), "",
  INDEX(Labels!$G$5:$G$274, MATCH('Results show'!G9, Labels!$J$5:$J$274, 0)) &amp; "/" &amp; INDEX(Labels!$H$5:$H$274, MATCH('Results show'!G9, Labels!$J$5:$J$274, 0))
  ),
"")</f>
        <v/>
      </c>
      <c r="O29" s="111" t="str">
        <f>IFERROR(
  IF(AND(
    INDEX(Labels!$G$5:$G$274, MATCH('Results show'!H9, Labels!$J$5:$J$274, 0))="",
    INDEX(Labels!$H$5:$H$274, MATCH('Results show'!H9, Labels!$J$5:$J$274, 0))=""
  ), "",
  INDEX(Labels!$G$5:$G$274, MATCH('Results show'!H9, Labels!$J$5:$J$274, 0)) &amp; "/" &amp; INDEX(Labels!$H$5:$H$274, MATCH('Results show'!H9, Labels!$J$5:$J$274, 0))
  ),
"")</f>
        <v/>
      </c>
      <c r="P29" s="111" t="str">
        <f>IFERROR(
  IF(AND(
    INDEX(Labels!$G$5:$G$274, MATCH('Results show'!I9, Labels!$J$5:$J$274, 0))="",
    INDEX(Labels!$H$5:$H$274, MATCH('Results show'!I9, Labels!$J$5:$J$274, 0))=""
  ), "",
  INDEX(Labels!$G$5:$G$274, MATCH('Results show'!I9, Labels!$J$5:$J$274, 0)) &amp; "/" &amp; INDEX(Labels!$H$5:$H$274, MATCH('Results show'!I9, Labels!$J$5:$J$274, 0))
  ),
"")</f>
        <v/>
      </c>
      <c r="Q29" s="111" t="str">
        <f>IFERROR(
  IF(AND(
    INDEX(Labels!$G$5:$G$274, MATCH('Results show'!J9, Labels!$J$5:$J$274, 0))="",
    INDEX(Labels!$H$5:$H$274, MATCH('Results show'!J9, Labels!$J$5:$J$274, 0))=""
  ), "",
  INDEX(Labels!$G$5:$G$274, MATCH('Results show'!J9, Labels!$J$5:$J$274, 0)) &amp; "/" &amp; INDEX(Labels!$H$5:$H$274, MATCH('Results show'!J9, Labels!$J$5:$J$274, 0))
  ),
"")</f>
        <v/>
      </c>
      <c r="R29" s="112" t="str">
        <f>IFERROR(
  IF(AND(
    INDEX(Labels!$G$5:$G$274, MATCH('Results show'!K9, Labels!$J$5:$J$274, 0))="",
    INDEX(Labels!$H$5:$H$274, MATCH('Results show'!K9, Labels!$J$5:$J$274, 0))=""
  ), "",
  INDEX(Labels!$G$5:$G$274, MATCH('Results show'!K9, Labels!$J$5:$J$274, 0)) &amp; "/" &amp; INDEX(Labels!$H$5:$H$274, MATCH('Results show'!K9, Labels!$J$5:$J$274, 0))
  ),
"")</f>
        <v/>
      </c>
      <c r="S29" s="56" t="str">
        <f>IFERROR(
  IF(AND(
    INDEX(Labels!$G$5:$G$274, MATCH('Results show'!L11, Labels!$J$5:$J$274, 0))="",
    INDEX(Labels!$H$5:$H$274, MATCH('Results show'!L11, Labels!$J$5:$J$274, 0))=""
  ), "",
  INDEX(Labels!$G$5:$G$274, MATCH('Results show'!L11, Labels!$J$5:$J$274, 0)) &amp; "/" &amp; INDEX(Labels!$H$5:$H$274, MATCH('Results show'!L11, Labels!$J$5:$J$274, 0))
  ),
"")</f>
        <v/>
      </c>
    </row>
    <row r="30" spans="1:19" hidden="1" x14ac:dyDescent="0.55000000000000004">
      <c r="H30" s="109" t="str" cm="1">
        <f t="array" ref="H30">IF(MOD(ROW()-10,3)=0, IF(INDEX('Results show'!B:B,(ROW()-10)/3+3)=0,"", INDEX('Results show'!B:B,(ROW()-10)/3+3)), "")</f>
        <v/>
      </c>
      <c r="I30" s="110" t="str" cm="1">
        <f t="array" ref="I30">IF(MOD(ROW()-10,3)=0, IF(INDEX('Results show'!C:C,(ROW()-10)/3+3)=0,"", INDEX('Results show'!C:C,(ROW()-10)/3+3)), "")</f>
        <v/>
      </c>
      <c r="J30" s="57"/>
      <c r="K30" s="111" t="str">
        <f>IFERROR(
  IF(_xlfn.TEXTJOIN(", ", TRUE, INDEX(Labels!$K$5:$Q$274, MATCH('Results show'!D9, Labels!$J$5:$J$274, 0), 0))="", "",
  _xlfn.TEXTJOIN(", ", TRUE, INDEX(Labels!$K$5:$Q$274, MATCH('Results show'!D9, Labels!$J$5:$J$274, 0), 0))
  ),
"")</f>
        <v/>
      </c>
      <c r="L30" s="111" t="str">
        <f>IFERROR(
  IF(_xlfn.TEXTJOIN(", ", TRUE, INDEX(Labels!$K$5:$Q$274, MATCH('Results show'!E9, Labels!$J$5:$J$274, 0), 0))="", "",
  _xlfn.TEXTJOIN(", ", TRUE, INDEX(Labels!$K$5:$Q$274, MATCH('Results show'!E9, Labels!$J$5:$J$274, 0), 0))
  ),
"")</f>
        <v/>
      </c>
      <c r="M30" s="111" t="str">
        <f>IFERROR(
  IF(_xlfn.TEXTJOIN(", ", TRUE, INDEX(Labels!$K$5:$Q$274, MATCH('Results show'!F9, Labels!$J$5:$J$274, 0), 0))="", "",
  _xlfn.TEXTJOIN(", ", TRUE, INDEX(Labels!$K$5:$Q$274, MATCH('Results show'!F9, Labels!$J$5:$J$274, 0), 0))
  ),
"")</f>
        <v/>
      </c>
      <c r="N30" s="111" t="str">
        <f>IFERROR(
  IF(_xlfn.TEXTJOIN(", ", TRUE, INDEX(Labels!$K$5:$Q$274, MATCH('Results show'!G9, Labels!$J$5:$J$274, 0), 0))="", "",
  _xlfn.TEXTJOIN(", ", TRUE, INDEX(Labels!$K$5:$Q$274, MATCH('Results show'!G9, Labels!$J$5:$J$274, 0), 0))
  ),
"")</f>
        <v/>
      </c>
      <c r="O30" s="111" t="str">
        <f>IFERROR(
  IF(_xlfn.TEXTJOIN(", ", TRUE, INDEX(Labels!$K$5:$Q$274, MATCH('Results show'!H9, Labels!$J$5:$J$274, 0), 0))="", "",
  _xlfn.TEXTJOIN(", ", TRUE, INDEX(Labels!$K$5:$Q$274, MATCH('Results show'!H9, Labels!$J$5:$J$274, 0), 0))
  ),
"")</f>
        <v/>
      </c>
      <c r="P30" s="111" t="str">
        <f>IFERROR(
  IF(_xlfn.TEXTJOIN(", ", TRUE, INDEX(Labels!$K$5:$Q$274, MATCH('Results show'!I9, Labels!$J$5:$J$274, 0), 0))="", "",
  _xlfn.TEXTJOIN(", ", TRUE, INDEX(Labels!$K$5:$Q$274, MATCH('Results show'!I9, Labels!$J$5:$J$274, 0), 0))
  ),
"")</f>
        <v/>
      </c>
      <c r="Q30" s="111" t="str">
        <f>IFERROR(
  IF(_xlfn.TEXTJOIN(", ", TRUE, INDEX(Labels!$K$5:$Q$274, MATCH('Results show'!J9, Labels!$J$5:$J$274, 0), 0))="", "",
  _xlfn.TEXTJOIN(", ", TRUE, INDEX(Labels!$K$5:$Q$274, MATCH('Results show'!J9, Labels!$J$5:$J$274, 0), 0))
  ),
"")</f>
        <v/>
      </c>
      <c r="R30" s="112" t="str">
        <f>IFERROR(
  IF(_xlfn.TEXTJOIN(", ", TRUE, INDEX(Labels!$K$5:$Q$274, MATCH('Results show'!K9, Labels!$J$5:$J$274, 0), 0))="", "",
  _xlfn.TEXTJOIN(", ", TRUE, INDEX(Labels!$K$5:$Q$274, MATCH('Results show'!K9, Labels!$J$5:$J$274, 0), 0))
  ),
"")</f>
        <v/>
      </c>
      <c r="S30" s="56" t="str">
        <f>IFERROR(
  IF(_xlfn.TEXTJOIN(", ", TRUE, INDEX(Labels!$K$5:$Q$274, MATCH('Results show'!L11, Labels!$J$5:$J$274, 0), 0))="", "",
  _xlfn.TEXTJOIN(", ", TRUE, INDEX(Labels!$K$5:$Q$274, MATCH('Results show'!L11, Labels!$J$5:$J$274, 0), 0))
  ),
"")</f>
        <v/>
      </c>
    </row>
    <row r="31" spans="1:19" s="14" customFormat="1" x14ac:dyDescent="0.55000000000000004">
      <c r="A31" s="52"/>
      <c r="B31" s="52"/>
      <c r="C31" s="122"/>
      <c r="D31" s="122"/>
      <c r="E31" s="52"/>
      <c r="F31" s="52"/>
      <c r="H31" s="109" t="str" cm="1">
        <f t="array" ref="H31">IF(MOD(ROW()-10,3)=0, IF(INDEX('Results show'!B:B,(ROW()-10)/3+3)=0,"", INDEX('Results show'!B:B,(ROW()-10)/3+3)), "")</f>
        <v/>
      </c>
      <c r="I31" s="110" t="str" cm="1">
        <f t="array" ref="I31">IF(MOD(ROW()-10,3)=0, IF(INDEX('Results show'!C:C,(ROW()-10)/3+3)=0,"", INDEX('Results show'!C:C,(ROW()-10)/3+3)), "")</f>
        <v/>
      </c>
      <c r="J31" s="119"/>
      <c r="K31" s="120" t="str">
        <f>IFERROR(IF(INDEX(Labels!$D$5:$D$274, MATCH('Results show'!D10, Labels!$J$5:$J$274, 0))="", "", INDEX(Labels!$D$5:$D$274, MATCH('Results show'!D10, Labels!$J$5:$J$274, 0))), "")</f>
        <v/>
      </c>
      <c r="L31" s="120" t="str">
        <f>IFERROR(IF(INDEX(Labels!$D$5:$D$274, MATCH('Results show'!E10, Labels!$J$5:$J$274, 0))="", "", INDEX(Labels!$D$5:$D$274, MATCH('Results show'!E10, Labels!$J$5:$J$274, 0))), "")</f>
        <v/>
      </c>
      <c r="M31" s="120" t="str">
        <f>IFERROR(IF(INDEX(Labels!$D$5:$D$274, MATCH('Results show'!F10, Labels!$J$5:$J$274, 0))="", "", INDEX(Labels!$D$5:$D$274, MATCH('Results show'!F10, Labels!$J$5:$J$274, 0))), "")</f>
        <v/>
      </c>
      <c r="N31" s="120" t="str">
        <f>IFERROR(IF(INDEX(Labels!$D$5:$D$274, MATCH('Results show'!G10, Labels!$J$5:$J$274, 0))="", "", INDEX(Labels!$D$5:$D$274, MATCH('Results show'!G10, Labels!$J$5:$J$274, 0))), "")</f>
        <v/>
      </c>
      <c r="O31" s="120" t="str">
        <f>IFERROR(IF(INDEX(Labels!$D$5:$D$274, MATCH('Results show'!H10, Labels!$J$5:$J$274, 0))="", "", INDEX(Labels!$D$5:$D$274, MATCH('Results show'!H10, Labels!$J$5:$J$274, 0))), "")</f>
        <v/>
      </c>
      <c r="P31" s="120" t="str">
        <f>IFERROR(IF(INDEX(Labels!$D$5:$D$274, MATCH('Results show'!I10, Labels!$J$5:$J$274, 0))="", "", INDEX(Labels!$D$5:$D$274, MATCH('Results show'!I10, Labels!$J$5:$J$274, 0))), "")</f>
        <v/>
      </c>
      <c r="Q31" s="120" t="str">
        <f>IFERROR(IF(INDEX(Labels!$D$5:$D$274, MATCH('Results show'!J10, Labels!$J$5:$J$274, 0))="", "", INDEX(Labels!$D$5:$D$274, MATCH('Results show'!J10, Labels!$J$5:$J$274, 0))), "")</f>
        <v/>
      </c>
      <c r="R31" s="121" t="str">
        <f>IFERROR(IF(INDEX(Labels!$D$5:$D$274, MATCH('Results show'!K10, Labels!$J$5:$J$274, 0))="", "", INDEX(Labels!$D$5:$D$274, MATCH('Results show'!K10, Labels!$J$5:$J$274, 0))), "")</f>
        <v/>
      </c>
      <c r="S31" s="78" t="str">
        <f>IFERROR(IF(INDEX(Labels!$D$5:$D$274, MATCH('Results show'!L12, Labels!$J$5:$J$274, 0))="", "", INDEX(Labels!$D$5:$D$274, MATCH('Results show'!L12, Labels!$J$5:$J$274, 0))), "")</f>
        <v/>
      </c>
    </row>
    <row r="32" spans="1:19" hidden="1" x14ac:dyDescent="0.55000000000000004">
      <c r="H32" s="109" t="str" cm="1">
        <f t="array" ref="H32">IF(MOD(ROW()-10,3)=0, IF(INDEX('Results show'!B:B,(ROW()-10)/3+3)=0,"", INDEX('Results show'!B:B,(ROW()-10)/3+3)), "")</f>
        <v/>
      </c>
      <c r="I32" s="110" t="str" cm="1">
        <f t="array" ref="I32">IF(MOD(ROW()-10,3)=0, IF(INDEX('Results show'!C:C,(ROW()-10)/3+3)=0,"", INDEX('Results show'!C:C,(ROW()-10)/3+3)), "")</f>
        <v/>
      </c>
      <c r="J32" s="57"/>
      <c r="K32" s="111" t="str">
        <f>IFERROR(
  IF(AND(
    INDEX(Labels!$G$5:$G$274, MATCH('Results show'!D10, Labels!$J$5:$J$274, 0))="",
    INDEX(Labels!$H$5:$H$274, MATCH('Results show'!D10, Labels!$J$5:$J$274, 0))=""
  ), "",
  INDEX(Labels!$G$5:$G$274, MATCH('Results show'!D10, Labels!$J$5:$J$274, 0)) &amp; "/" &amp; INDEX(Labels!$H$5:$H$274, MATCH('Results show'!D10, Labels!$J$5:$J$274, 0))
  ),
"")</f>
        <v/>
      </c>
      <c r="L32" s="111" t="str">
        <f>IFERROR(
  IF(AND(
    INDEX(Labels!$G$5:$G$274, MATCH('Results show'!E10, Labels!$J$5:$J$274, 0))="",
    INDEX(Labels!$H$5:$H$274, MATCH('Results show'!E10, Labels!$J$5:$J$274, 0))=""
  ), "",
  INDEX(Labels!$G$5:$G$274, MATCH('Results show'!E10, Labels!$J$5:$J$274, 0)) &amp; "/" &amp; INDEX(Labels!$H$5:$H$274, MATCH('Results show'!E10, Labels!$J$5:$J$274, 0))
  ),
"")</f>
        <v/>
      </c>
      <c r="M32" s="111" t="str">
        <f>IFERROR(
  IF(AND(
    INDEX(Labels!$G$5:$G$274, MATCH('Results show'!F10, Labels!$J$5:$J$274, 0))="",
    INDEX(Labels!$H$5:$H$274, MATCH('Results show'!F10, Labels!$J$5:$J$274, 0))=""
  ), "",
  INDEX(Labels!$G$5:$G$274, MATCH('Results show'!F10, Labels!$J$5:$J$274, 0)) &amp; "/" &amp; INDEX(Labels!$H$5:$H$274, MATCH('Results show'!F10, Labels!$J$5:$J$274, 0))
  ),
"")</f>
        <v/>
      </c>
      <c r="N32" s="111" t="str">
        <f>IFERROR(
  IF(AND(
    INDEX(Labels!$G$5:$G$274, MATCH('Results show'!G10, Labels!$J$5:$J$274, 0))="",
    INDEX(Labels!$H$5:$H$274, MATCH('Results show'!G10, Labels!$J$5:$J$274, 0))=""
  ), "",
  INDEX(Labels!$G$5:$G$274, MATCH('Results show'!G10, Labels!$J$5:$J$274, 0)) &amp; "/" &amp; INDEX(Labels!$H$5:$H$274, MATCH('Results show'!G10, Labels!$J$5:$J$274, 0))
  ),
"")</f>
        <v/>
      </c>
      <c r="O32" s="111" t="str">
        <f>IFERROR(
  IF(AND(
    INDEX(Labels!$G$5:$G$274, MATCH('Results show'!H10, Labels!$J$5:$J$274, 0))="",
    INDEX(Labels!$H$5:$H$274, MATCH('Results show'!H10, Labels!$J$5:$J$274, 0))=""
  ), "",
  INDEX(Labels!$G$5:$G$274, MATCH('Results show'!H10, Labels!$J$5:$J$274, 0)) &amp; "/" &amp; INDEX(Labels!$H$5:$H$274, MATCH('Results show'!H10, Labels!$J$5:$J$274, 0))
  ),
"")</f>
        <v/>
      </c>
      <c r="P32" s="111" t="str">
        <f>IFERROR(
  IF(AND(
    INDEX(Labels!$G$5:$G$274, MATCH('Results show'!I10, Labels!$J$5:$J$274, 0))="",
    INDEX(Labels!$H$5:$H$274, MATCH('Results show'!I10, Labels!$J$5:$J$274, 0))=""
  ), "",
  INDEX(Labels!$G$5:$G$274, MATCH('Results show'!I10, Labels!$J$5:$J$274, 0)) &amp; "/" &amp; INDEX(Labels!$H$5:$H$274, MATCH('Results show'!I10, Labels!$J$5:$J$274, 0))
  ),
"")</f>
        <v/>
      </c>
      <c r="Q32" s="111" t="str">
        <f>IFERROR(
  IF(AND(
    INDEX(Labels!$G$5:$G$274, MATCH('Results show'!J10, Labels!$J$5:$J$274, 0))="",
    INDEX(Labels!$H$5:$H$274, MATCH('Results show'!J10, Labels!$J$5:$J$274, 0))=""
  ), "",
  INDEX(Labels!$G$5:$G$274, MATCH('Results show'!J10, Labels!$J$5:$J$274, 0)) &amp; "/" &amp; INDEX(Labels!$H$5:$H$274, MATCH('Results show'!J10, Labels!$J$5:$J$274, 0))
  ),
"")</f>
        <v/>
      </c>
      <c r="R32" s="112" t="str">
        <f>IFERROR(
  IF(AND(
    INDEX(Labels!$G$5:$G$274, MATCH('Results show'!K10, Labels!$J$5:$J$274, 0))="",
    INDEX(Labels!$H$5:$H$274, MATCH('Results show'!K10, Labels!$J$5:$J$274, 0))=""
  ), "",
  INDEX(Labels!$G$5:$G$274, MATCH('Results show'!K10, Labels!$J$5:$J$274, 0)) &amp; "/" &amp; INDEX(Labels!$H$5:$H$274, MATCH('Results show'!K10, Labels!$J$5:$J$274, 0))
  ),
"")</f>
        <v/>
      </c>
      <c r="S32" s="56" t="str">
        <f>IFERROR(
  IF(AND(
    INDEX(Labels!$G$5:$G$274, MATCH('Results show'!L12, Labels!$J$5:$J$274, 0))="",
    INDEX(Labels!$H$5:$H$274, MATCH('Results show'!L12, Labels!$J$5:$J$274, 0))=""
  ), "",
  INDEX(Labels!$G$5:$G$274, MATCH('Results show'!L12, Labels!$J$5:$J$274, 0)) &amp; "/" &amp; INDEX(Labels!$H$5:$H$274, MATCH('Results show'!L12, Labels!$J$5:$J$274, 0))
  ),
"")</f>
        <v/>
      </c>
    </row>
    <row r="33" spans="1:20" hidden="1" x14ac:dyDescent="0.55000000000000004">
      <c r="H33" s="109" t="str" cm="1">
        <f t="array" ref="H33">IF(MOD(ROW()-10,3)=0, IF(INDEX('Results show'!B:B,(ROW()-10)/3+3)=0,"", INDEX('Results show'!B:B,(ROW()-10)/3+3)), "")</f>
        <v/>
      </c>
      <c r="I33" s="110" t="str" cm="1">
        <f t="array" ref="I33">IF(MOD(ROW()-10,3)=0, IF(INDEX('Results show'!C:C,(ROW()-10)/3+3)=0,"", INDEX('Results show'!C:C,(ROW()-10)/3+3)), "")</f>
        <v/>
      </c>
      <c r="J33" s="57"/>
      <c r="K33" s="111" t="str">
        <f>IFERROR(
  IF(_xlfn.TEXTJOIN(", ", TRUE, INDEX(Labels!$K$5:$Q$274, MATCH('Results show'!D10, Labels!$J$5:$J$274, 0), 0))="", "",
  _xlfn.TEXTJOIN(", ", TRUE, INDEX(Labels!$K$5:$Q$274, MATCH('Results show'!D10, Labels!$J$5:$J$274, 0), 0))
  ),
"")</f>
        <v/>
      </c>
      <c r="L33" s="111" t="str">
        <f>IFERROR(
  IF(_xlfn.TEXTJOIN(", ", TRUE, INDEX(Labels!$K$5:$Q$274, MATCH('Results show'!E10, Labels!$J$5:$J$274, 0), 0))="", "",
  _xlfn.TEXTJOIN(", ", TRUE, INDEX(Labels!$K$5:$Q$274, MATCH('Results show'!E10, Labels!$J$5:$J$274, 0), 0))
  ),
"")</f>
        <v/>
      </c>
      <c r="M33" s="111" t="str">
        <f>IFERROR(
  IF(_xlfn.TEXTJOIN(", ", TRUE, INDEX(Labels!$K$5:$Q$274, MATCH('Results show'!F10, Labels!$J$5:$J$274, 0), 0))="", "",
  _xlfn.TEXTJOIN(", ", TRUE, INDEX(Labels!$K$5:$Q$274, MATCH('Results show'!F10, Labels!$J$5:$J$274, 0), 0))
  ),
"")</f>
        <v/>
      </c>
      <c r="N33" s="111" t="str">
        <f>IFERROR(
  IF(_xlfn.TEXTJOIN(", ", TRUE, INDEX(Labels!$K$5:$Q$274, MATCH('Results show'!G10, Labels!$J$5:$J$274, 0), 0))="", "",
  _xlfn.TEXTJOIN(", ", TRUE, INDEX(Labels!$K$5:$Q$274, MATCH('Results show'!G10, Labels!$J$5:$J$274, 0), 0))
  ),
"")</f>
        <v/>
      </c>
      <c r="O33" s="111" t="str">
        <f>IFERROR(
  IF(_xlfn.TEXTJOIN(", ", TRUE, INDEX(Labels!$K$5:$Q$274, MATCH('Results show'!H10, Labels!$J$5:$J$274, 0), 0))="", "",
  _xlfn.TEXTJOIN(", ", TRUE, INDEX(Labels!$K$5:$Q$274, MATCH('Results show'!H10, Labels!$J$5:$J$274, 0), 0))
  ),
"")</f>
        <v/>
      </c>
      <c r="P33" s="111" t="str">
        <f>IFERROR(
  IF(_xlfn.TEXTJOIN(", ", TRUE, INDEX(Labels!$K$5:$Q$274, MATCH('Results show'!I10, Labels!$J$5:$J$274, 0), 0))="", "",
  _xlfn.TEXTJOIN(", ", TRUE, INDEX(Labels!$K$5:$Q$274, MATCH('Results show'!I10, Labels!$J$5:$J$274, 0), 0))
  ),
"")</f>
        <v/>
      </c>
      <c r="Q33" s="111" t="str">
        <f>IFERROR(
  IF(_xlfn.TEXTJOIN(", ", TRUE, INDEX(Labels!$K$5:$Q$274, MATCH('Results show'!J10, Labels!$J$5:$J$274, 0), 0))="", "",
  _xlfn.TEXTJOIN(", ", TRUE, INDEX(Labels!$K$5:$Q$274, MATCH('Results show'!J10, Labels!$J$5:$J$274, 0), 0))
  ),
"")</f>
        <v/>
      </c>
      <c r="R33" s="112" t="str">
        <f>IFERROR(
  IF(_xlfn.TEXTJOIN(", ", TRUE, INDEX(Labels!$K$5:$Q$274, MATCH('Results show'!K10, Labels!$J$5:$J$274, 0), 0))="", "",
  _xlfn.TEXTJOIN(", ", TRUE, INDEX(Labels!$K$5:$Q$274, MATCH('Results show'!K10, Labels!$J$5:$J$274, 0), 0))
  ),
"")</f>
        <v/>
      </c>
      <c r="S33" s="56" t="str">
        <f>IFERROR(
  IF(_xlfn.TEXTJOIN(", ", TRUE, INDEX(Labels!$K$5:$Q$274, MATCH('Results show'!L12, Labels!$J$5:$J$274, 0), 0))="", "",
  _xlfn.TEXTJOIN(", ", TRUE, INDEX(Labels!$K$5:$Q$274, MATCH('Results show'!L12, Labels!$J$5:$J$274, 0), 0))
  ),
"")</f>
        <v/>
      </c>
    </row>
    <row r="34" spans="1:20" s="14" customFormat="1" x14ac:dyDescent="0.55000000000000004">
      <c r="A34" s="52"/>
      <c r="B34" s="52"/>
      <c r="C34" s="53"/>
      <c r="D34" s="52"/>
      <c r="E34" s="52"/>
      <c r="F34" s="52"/>
      <c r="H34" s="109" t="str" cm="1">
        <f t="array" ref="H34">IF(MOD(ROW()-10,3)=0, IF(INDEX('Results show'!B:B,(ROW()-10)/3+3)=0,"", INDEX('Results show'!B:B,(ROW()-10)/3+3)), "")</f>
        <v/>
      </c>
      <c r="I34" s="110" t="str" cm="1">
        <f t="array" ref="I34">IF(MOD(ROW()-10,3)=0, IF(INDEX('Results show'!C:C,(ROW()-10)/3+3)=0,"", INDEX('Results show'!C:C,(ROW()-10)/3+3)), "")</f>
        <v/>
      </c>
      <c r="J34" s="119"/>
      <c r="K34" s="120" t="str">
        <f>IFERROR(IF(INDEX(Labels!$D$5:$D$274, MATCH('Results show'!D11, Labels!$J$5:$J$274, 0))="", "", INDEX(Labels!$D$5:$D$274, MATCH('Results show'!D11, Labels!$J$5:$J$274, 0))), "")</f>
        <v/>
      </c>
      <c r="L34" s="120" t="str">
        <f>IFERROR(IF(INDEX(Labels!$D$5:$D$274, MATCH('Results show'!E11, Labels!$J$5:$J$274, 0))="", "", INDEX(Labels!$D$5:$D$274, MATCH('Results show'!E11, Labels!$J$5:$J$274, 0))), "")</f>
        <v/>
      </c>
      <c r="M34" s="120" t="str">
        <f>IFERROR(IF(INDEX(Labels!$D$5:$D$274, MATCH('Results show'!F11, Labels!$J$5:$J$274, 0))="", "", INDEX(Labels!$D$5:$D$274, MATCH('Results show'!F11, Labels!$J$5:$J$274, 0))), "")</f>
        <v/>
      </c>
      <c r="N34" s="120" t="str">
        <f>IFERROR(IF(INDEX(Labels!$D$5:$D$274, MATCH('Results show'!G11, Labels!$J$5:$J$274, 0))="", "", INDEX(Labels!$D$5:$D$274, MATCH('Results show'!G11, Labels!$J$5:$J$274, 0))), "")</f>
        <v/>
      </c>
      <c r="O34" s="120" t="str">
        <f>IFERROR(IF(INDEX(Labels!$D$5:$D$274, MATCH('Results show'!H11, Labels!$J$5:$J$274, 0))="", "", INDEX(Labels!$D$5:$D$274, MATCH('Results show'!H11, Labels!$J$5:$J$274, 0))), "")</f>
        <v/>
      </c>
      <c r="P34" s="120" t="str">
        <f>IFERROR(IF(INDEX(Labels!$D$5:$D$274, MATCH('Results show'!I11, Labels!$J$5:$J$274, 0))="", "", INDEX(Labels!$D$5:$D$274, MATCH('Results show'!I11, Labels!$J$5:$J$274, 0))), "")</f>
        <v/>
      </c>
      <c r="Q34" s="120" t="str">
        <f>IFERROR(IF(INDEX(Labels!$D$5:$D$274, MATCH('Results show'!J11, Labels!$J$5:$J$274, 0))="", "", INDEX(Labels!$D$5:$D$274, MATCH('Results show'!J11, Labels!$J$5:$J$274, 0))), "")</f>
        <v/>
      </c>
      <c r="R34" s="121" t="str">
        <f>IFERROR(IF(INDEX(Labels!$D$5:$D$274, MATCH('Results show'!K11, Labels!$J$5:$J$274, 0))="", "", INDEX(Labels!$D$5:$D$274, MATCH('Results show'!K11, Labels!$J$5:$J$274, 0))), "")</f>
        <v/>
      </c>
      <c r="S34" s="78" t="str">
        <f>IFERROR(IF(INDEX(Labels!$D$5:$D$274, MATCH('Results show'!L13, Labels!$J$5:$J$274, 0))="", "", INDEX(Labels!$D$5:$D$274, MATCH('Results show'!L13, Labels!$J$5:$J$274, 0))), "")</f>
        <v/>
      </c>
      <c r="T34" s="78" t="str">
        <f>IFERROR(IF(INDEX(Labels!$D$5:$D$274, MATCH('Results show'!M13, Labels!$J$5:$J$274, 0))="", "", INDEX(Labels!$D$5:$D$274, MATCH('Results show'!M13, Labels!$J$5:$J$274, 0))), "")</f>
        <v/>
      </c>
    </row>
    <row r="35" spans="1:20" hidden="1" x14ac:dyDescent="0.55000000000000004">
      <c r="H35" s="109" t="str" cm="1">
        <f t="array" ref="H35">IF(MOD(ROW()-10,3)=0, IF(INDEX('Results show'!B:B,(ROW()-10)/3+3)=0,"", INDEX('Results show'!B:B,(ROW()-10)/3+3)), "")</f>
        <v/>
      </c>
      <c r="I35" s="110" t="str" cm="1">
        <f t="array" ref="I35">IF(MOD(ROW()-10,3)=0, IF(INDEX('Results show'!C:C,(ROW()-10)/3+3)=0,"", INDEX('Results show'!C:C,(ROW()-10)/3+3)), "")</f>
        <v/>
      </c>
      <c r="J35" s="57"/>
      <c r="K35" s="111" t="str">
        <f>IFERROR(
  IF(AND(
    INDEX(Labels!$G$5:$G$274, MATCH('Results show'!D11, Labels!$J$5:$J$274, 0))="",
    INDEX(Labels!$H$5:$H$274, MATCH('Results show'!D11, Labels!$J$5:$J$274, 0))=""
  ), "",
  INDEX(Labels!$G$5:$G$274, MATCH('Results show'!D11, Labels!$J$5:$J$274, 0)) &amp; "/" &amp; INDEX(Labels!$H$5:$H$274, MATCH('Results show'!D11, Labels!$J$5:$J$274, 0))
  ),
"")</f>
        <v/>
      </c>
      <c r="L35" s="111" t="str">
        <f>IFERROR(
  IF(AND(
    INDEX(Labels!$G$5:$G$274, MATCH('Results show'!E11, Labels!$J$5:$J$274, 0))="",
    INDEX(Labels!$H$5:$H$274, MATCH('Results show'!E11, Labels!$J$5:$J$274, 0))=""
  ), "",
  INDEX(Labels!$G$5:$G$274, MATCH('Results show'!E11, Labels!$J$5:$J$274, 0)) &amp; "/" &amp; INDEX(Labels!$H$5:$H$274, MATCH('Results show'!E11, Labels!$J$5:$J$274, 0))
  ),
"")</f>
        <v/>
      </c>
      <c r="M35" s="111" t="str">
        <f>IFERROR(
  IF(AND(
    INDEX(Labels!$G$5:$G$274, MATCH('Results show'!F11, Labels!$J$5:$J$274, 0))="",
    INDEX(Labels!$H$5:$H$274, MATCH('Results show'!F11, Labels!$J$5:$J$274, 0))=""
  ), "",
  INDEX(Labels!$G$5:$G$274, MATCH('Results show'!F11, Labels!$J$5:$J$274, 0)) &amp; "/" &amp; INDEX(Labels!$H$5:$H$274, MATCH('Results show'!F11, Labels!$J$5:$J$274, 0))
  ),
"")</f>
        <v/>
      </c>
      <c r="N35" s="111" t="str">
        <f>IFERROR(
  IF(AND(
    INDEX(Labels!$G$5:$G$274, MATCH('Results show'!G11, Labels!$J$5:$J$274, 0))="",
    INDEX(Labels!$H$5:$H$274, MATCH('Results show'!G11, Labels!$J$5:$J$274, 0))=""
  ), "",
  INDEX(Labels!$G$5:$G$274, MATCH('Results show'!G11, Labels!$J$5:$J$274, 0)) &amp; "/" &amp; INDEX(Labels!$H$5:$H$274, MATCH('Results show'!G11, Labels!$J$5:$J$274, 0))
  ),
"")</f>
        <v/>
      </c>
      <c r="O35" s="111" t="str">
        <f>IFERROR(
  IF(AND(
    INDEX(Labels!$G$5:$G$274, MATCH('Results show'!H11, Labels!$J$5:$J$274, 0))="",
    INDEX(Labels!$H$5:$H$274, MATCH('Results show'!H11, Labels!$J$5:$J$274, 0))=""
  ), "",
  INDEX(Labels!$G$5:$G$274, MATCH('Results show'!H11, Labels!$J$5:$J$274, 0)) &amp; "/" &amp; INDEX(Labels!$H$5:$H$274, MATCH('Results show'!H11, Labels!$J$5:$J$274, 0))
  ),
"")</f>
        <v/>
      </c>
      <c r="P35" s="111" t="str">
        <f>IFERROR(
  IF(AND(
    INDEX(Labels!$G$5:$G$274, MATCH('Results show'!I11, Labels!$J$5:$J$274, 0))="",
    INDEX(Labels!$H$5:$H$274, MATCH('Results show'!I11, Labels!$J$5:$J$274, 0))=""
  ), "",
  INDEX(Labels!$G$5:$G$274, MATCH('Results show'!I11, Labels!$J$5:$J$274, 0)) &amp; "/" &amp; INDEX(Labels!$H$5:$H$274, MATCH('Results show'!I11, Labels!$J$5:$J$274, 0))
  ),
"")</f>
        <v/>
      </c>
      <c r="Q35" s="111" t="str">
        <f>IFERROR(
  IF(AND(
    INDEX(Labels!$G$5:$G$274, MATCH('Results show'!J11, Labels!$J$5:$J$274, 0))="",
    INDEX(Labels!$H$5:$H$274, MATCH('Results show'!J11, Labels!$J$5:$J$274, 0))=""
  ), "",
  INDEX(Labels!$G$5:$G$274, MATCH('Results show'!J11, Labels!$J$5:$J$274, 0)) &amp; "/" &amp; INDEX(Labels!$H$5:$H$274, MATCH('Results show'!J11, Labels!$J$5:$J$274, 0))
  ),
"")</f>
        <v/>
      </c>
      <c r="R35" s="112" t="str">
        <f>IFERROR(
  IF(AND(
    INDEX(Labels!$G$5:$G$274, MATCH('Results show'!K11, Labels!$J$5:$J$274, 0))="",
    INDEX(Labels!$H$5:$H$274, MATCH('Results show'!K11, Labels!$J$5:$J$274, 0))=""
  ), "",
  INDEX(Labels!$G$5:$G$274, MATCH('Results show'!K11, Labels!$J$5:$J$274, 0)) &amp; "/" &amp; INDEX(Labels!$H$5:$H$274, MATCH('Results show'!K11, Labels!$J$5:$J$274, 0))
  ),
"")</f>
        <v/>
      </c>
      <c r="S35" s="56" t="str">
        <f>IFERROR(
  IF(AND(
    INDEX(Labels!$G$5:$G$274, MATCH('Results show'!L13, Labels!$J$5:$J$274, 0))="",
    INDEX(Labels!$H$5:$H$274, MATCH('Results show'!L13, Labels!$J$5:$J$274, 0))=""
  ), "",
  INDEX(Labels!$G$5:$G$274, MATCH('Results show'!L13, Labels!$J$5:$J$274, 0)) &amp; "/" &amp; INDEX(Labels!$H$5:$H$274, MATCH('Results show'!L13, Labels!$J$5:$J$274, 0))
  ),
"")</f>
        <v/>
      </c>
      <c r="T35" s="56" t="str">
        <f>IFERROR(
  IF(AND(
    INDEX(Labels!$G$5:$G$274, MATCH('Results show'!M13, Labels!$J$5:$J$274, 0))="",
    INDEX(Labels!$H$5:$H$274, MATCH('Results show'!M13, Labels!$J$5:$J$274, 0))=""
  ), "",
  INDEX(Labels!$G$5:$G$274, MATCH('Results show'!M13, Labels!$J$5:$J$274, 0)) &amp; "/" &amp; INDEX(Labels!$H$5:$H$274, MATCH('Results show'!M13, Labels!$J$5:$J$274, 0))
  ),
"")</f>
        <v/>
      </c>
    </row>
    <row r="36" spans="1:20" hidden="1" x14ac:dyDescent="0.55000000000000004">
      <c r="H36" s="109" t="str" cm="1">
        <f t="array" ref="H36">IF(MOD(ROW()-10,3)=0, IF(INDEX('Results show'!B:B,(ROW()-10)/3+3)=0,"", INDEX('Results show'!B:B,(ROW()-10)/3+3)), "")</f>
        <v/>
      </c>
      <c r="I36" s="110" t="str" cm="1">
        <f t="array" ref="I36">IF(MOD(ROW()-10,3)=0, IF(INDEX('Results show'!C:C,(ROW()-10)/3+3)=0,"", INDEX('Results show'!C:C,(ROW()-10)/3+3)), "")</f>
        <v/>
      </c>
      <c r="J36" s="57"/>
      <c r="K36" s="111" t="str">
        <f>IFERROR(
  IF(_xlfn.TEXTJOIN(", ", TRUE, INDEX(Labels!$K$5:$Q$274, MATCH('Results show'!D11, Labels!$J$5:$J$274, 0), 0))="", "",
  _xlfn.TEXTJOIN(", ", TRUE, INDEX(Labels!$K$5:$Q$274, MATCH('Results show'!D11, Labels!$J$5:$J$274, 0), 0))
  ),
"")</f>
        <v/>
      </c>
      <c r="L36" s="111" t="str">
        <f>IFERROR(
  IF(_xlfn.TEXTJOIN(", ", TRUE, INDEX(Labels!$K$5:$Q$274, MATCH('Results show'!E11, Labels!$J$5:$J$274, 0), 0))="", "",
  _xlfn.TEXTJOIN(", ", TRUE, INDEX(Labels!$K$5:$Q$274, MATCH('Results show'!E11, Labels!$J$5:$J$274, 0), 0))
  ),
"")</f>
        <v/>
      </c>
      <c r="M36" s="111" t="str">
        <f>IFERROR(
  IF(_xlfn.TEXTJOIN(", ", TRUE, INDEX(Labels!$K$5:$Q$274, MATCH('Results show'!F11, Labels!$J$5:$J$274, 0), 0))="", "",
  _xlfn.TEXTJOIN(", ", TRUE, INDEX(Labels!$K$5:$Q$274, MATCH('Results show'!F11, Labels!$J$5:$J$274, 0), 0))
  ),
"")</f>
        <v/>
      </c>
      <c r="N36" s="111" t="str">
        <f>IFERROR(
  IF(_xlfn.TEXTJOIN(", ", TRUE, INDEX(Labels!$K$5:$Q$274, MATCH('Results show'!G11, Labels!$J$5:$J$274, 0), 0))="", "",
  _xlfn.TEXTJOIN(", ", TRUE, INDEX(Labels!$K$5:$Q$274, MATCH('Results show'!G11, Labels!$J$5:$J$274, 0), 0))
  ),
"")</f>
        <v/>
      </c>
      <c r="O36" s="111" t="str">
        <f>IFERROR(
  IF(_xlfn.TEXTJOIN(", ", TRUE, INDEX(Labels!$K$5:$Q$274, MATCH('Results show'!H11, Labels!$J$5:$J$274, 0), 0))="", "",
  _xlfn.TEXTJOIN(", ", TRUE, INDEX(Labels!$K$5:$Q$274, MATCH('Results show'!H11, Labels!$J$5:$J$274, 0), 0))
  ),
"")</f>
        <v/>
      </c>
      <c r="P36" s="111" t="str">
        <f>IFERROR(
  IF(_xlfn.TEXTJOIN(", ", TRUE, INDEX(Labels!$K$5:$Q$274, MATCH('Results show'!I11, Labels!$J$5:$J$274, 0), 0))="", "",
  _xlfn.TEXTJOIN(", ", TRUE, INDEX(Labels!$K$5:$Q$274, MATCH('Results show'!I11, Labels!$J$5:$J$274, 0), 0))
  ),
"")</f>
        <v/>
      </c>
      <c r="Q36" s="111" t="str">
        <f>IFERROR(
  IF(_xlfn.TEXTJOIN(", ", TRUE, INDEX(Labels!$K$5:$Q$274, MATCH('Results show'!J11, Labels!$J$5:$J$274, 0), 0))="", "",
  _xlfn.TEXTJOIN(", ", TRUE, INDEX(Labels!$K$5:$Q$274, MATCH('Results show'!J11, Labels!$J$5:$J$274, 0), 0))
  ),
"")</f>
        <v/>
      </c>
      <c r="R36" s="112" t="str">
        <f>IFERROR(
  IF(_xlfn.TEXTJOIN(", ", TRUE, INDEX(Labels!$K$5:$Q$274, MATCH('Results show'!K11, Labels!$J$5:$J$274, 0), 0))="", "",
  _xlfn.TEXTJOIN(", ", TRUE, INDEX(Labels!$K$5:$Q$274, MATCH('Results show'!K11, Labels!$J$5:$J$274, 0), 0))
  ),
"")</f>
        <v/>
      </c>
      <c r="S36" s="56" t="str">
        <f>IFERROR(
  IF(_xlfn.TEXTJOIN(", ", TRUE, INDEX(Labels!$K$5:$Q$274, MATCH('Results show'!L13, Labels!$J$5:$J$274, 0), 0))="", "",
  _xlfn.TEXTJOIN(", ", TRUE, INDEX(Labels!$K$5:$Q$274, MATCH('Results show'!L13, Labels!$J$5:$J$274, 0), 0))
  ),
"")</f>
        <v/>
      </c>
      <c r="T36" s="56" t="str">
        <f>IFERROR(
  IF(_xlfn.TEXTJOIN(", ", TRUE, INDEX(Labels!$K$5:$Q$274, MATCH('Results show'!M13, Labels!$J$5:$J$274, 0), 0))="", "",
  _xlfn.TEXTJOIN(", ", TRUE, INDEX(Labels!$K$5:$Q$274, MATCH('Results show'!M13, Labels!$J$5:$J$274, 0), 0))
  ),
"")</f>
        <v/>
      </c>
    </row>
    <row r="37" spans="1:20" s="14" customFormat="1" x14ac:dyDescent="0.55000000000000004">
      <c r="A37" s="52"/>
      <c r="B37" s="52"/>
      <c r="C37" s="53"/>
      <c r="D37" s="52"/>
      <c r="E37" s="52"/>
      <c r="F37" s="52"/>
      <c r="H37" s="109" t="str" cm="1">
        <f t="array" ref="H37">IF(MOD(ROW()-10,3)=0, IF(INDEX('Results show'!B:B,(ROW()-10)/3+3)=0,"", INDEX('Results show'!B:B,(ROW()-10)/3+3)), "")</f>
        <v/>
      </c>
      <c r="I37" s="110" t="str" cm="1">
        <f t="array" ref="I37">IF(MOD(ROW()-10,3)=0, IF(INDEX('Results show'!C:C,(ROW()-10)/3+3)=0,"", INDEX('Results show'!C:C,(ROW()-10)/3+3)), "")</f>
        <v/>
      </c>
      <c r="J37" s="119"/>
      <c r="K37" s="120" t="str">
        <f>IFERROR(IF(INDEX(Labels!$D$5:$D$274, MATCH('Results show'!D12, Labels!$J$5:$J$274, 0))="", "", INDEX(Labels!$D$5:$D$274, MATCH('Results show'!D12, Labels!$J$5:$J$274, 0))), "")</f>
        <v/>
      </c>
      <c r="L37" s="120" t="str">
        <f>IFERROR(IF(INDEX(Labels!$D$5:$D$274, MATCH('Results show'!E12, Labels!$J$5:$J$274, 0))="", "", INDEX(Labels!$D$5:$D$274, MATCH('Results show'!E12, Labels!$J$5:$J$274, 0))), "")</f>
        <v/>
      </c>
      <c r="M37" s="120" t="str">
        <f>IFERROR(IF(INDEX(Labels!$D$5:$D$274, MATCH('Results show'!F12, Labels!$J$5:$J$274, 0))="", "", INDEX(Labels!$D$5:$D$274, MATCH('Results show'!F12, Labels!$J$5:$J$274, 0))), "")</f>
        <v/>
      </c>
      <c r="N37" s="120" t="str">
        <f>IFERROR(IF(INDEX(Labels!$D$5:$D$274, MATCH('Results show'!G12, Labels!$J$5:$J$274, 0))="", "", INDEX(Labels!$D$5:$D$274, MATCH('Results show'!G12, Labels!$J$5:$J$274, 0))), "")</f>
        <v/>
      </c>
      <c r="O37" s="120" t="str">
        <f>IFERROR(IF(INDEX(Labels!$D$5:$D$274, MATCH('Results show'!H12, Labels!$J$5:$J$274, 0))="", "", INDEX(Labels!$D$5:$D$274, MATCH('Results show'!H12, Labels!$J$5:$J$274, 0))), "")</f>
        <v/>
      </c>
      <c r="P37" s="120" t="str">
        <f>IFERROR(IF(INDEX(Labels!$D$5:$D$274, MATCH('Results show'!I12, Labels!$J$5:$J$274, 0))="", "", INDEX(Labels!$D$5:$D$274, MATCH('Results show'!I12, Labels!$J$5:$J$274, 0))), "")</f>
        <v/>
      </c>
      <c r="Q37" s="120" t="str">
        <f>IFERROR(IF(INDEX(Labels!$D$5:$D$274, MATCH('Results show'!J12, Labels!$J$5:$J$274, 0))="", "", INDEX(Labels!$D$5:$D$274, MATCH('Results show'!J12, Labels!$J$5:$J$274, 0))), "")</f>
        <v/>
      </c>
      <c r="R37" s="121" t="str">
        <f>IFERROR(IF(INDEX(Labels!$D$5:$D$274, MATCH('Results show'!K12, Labels!$J$5:$J$274, 0))="", "", INDEX(Labels!$D$5:$D$274, MATCH('Results show'!K12, Labels!$J$5:$J$274, 0))), "")</f>
        <v/>
      </c>
      <c r="S37" s="78" t="str">
        <f>IFERROR(IF(INDEX(Labels!$D$5:$D$274, MATCH('Results show'!L14, Labels!$J$5:$J$274, 0))="", "", INDEX(Labels!$D$5:$D$274, MATCH('Results show'!L14, Labels!$J$5:$J$274, 0))), "")</f>
        <v/>
      </c>
      <c r="T37" s="78" t="str">
        <f>IFERROR(IF(INDEX(Labels!$D$5:$D$274, MATCH('Results show'!M14, Labels!$J$5:$J$274, 0))="", "", INDEX(Labels!$D$5:$D$274, MATCH('Results show'!M14, Labels!$J$5:$J$274, 0))), "")</f>
        <v/>
      </c>
    </row>
    <row r="38" spans="1:20" hidden="1" x14ac:dyDescent="0.55000000000000004">
      <c r="H38" s="109" t="str" cm="1">
        <f t="array" ref="H38">IF(MOD(ROW()-10,3)=0, IF(INDEX('Results show'!B:B,(ROW()-10)/3+3)=0,"", INDEX('Results show'!B:B,(ROW()-10)/3+3)), "")</f>
        <v/>
      </c>
      <c r="I38" s="110" t="str" cm="1">
        <f t="array" ref="I38">IF(MOD(ROW()-10,3)=0, IF(INDEX('Results show'!C:C,(ROW()-10)/3+3)=0,"", INDEX('Results show'!C:C,(ROW()-10)/3+3)), "")</f>
        <v/>
      </c>
      <c r="J38" s="57"/>
      <c r="K38" s="111" t="str">
        <f>IFERROR(
  IF(AND(
    INDEX(Labels!$G$5:$G$274, MATCH('Results show'!D12, Labels!$J$5:$J$274, 0))="",
    INDEX(Labels!$H$5:$H$274, MATCH('Results show'!D12, Labels!$J$5:$J$274, 0))=""
  ), "",
  INDEX(Labels!$G$5:$G$274, MATCH('Results show'!D12, Labels!$J$5:$J$274, 0)) &amp; "/" &amp; INDEX(Labels!$H$5:$H$274, MATCH('Results show'!D12, Labels!$J$5:$J$274, 0))
  ),
"")</f>
        <v/>
      </c>
      <c r="L38" s="111" t="str">
        <f>IFERROR(
  IF(AND(
    INDEX(Labels!$G$5:$G$274, MATCH('Results show'!E12, Labels!$J$5:$J$274, 0))="",
    INDEX(Labels!$H$5:$H$274, MATCH('Results show'!E12, Labels!$J$5:$J$274, 0))=""
  ), "",
  INDEX(Labels!$G$5:$G$274, MATCH('Results show'!E12, Labels!$J$5:$J$274, 0)) &amp; "/" &amp; INDEX(Labels!$H$5:$H$274, MATCH('Results show'!E12, Labels!$J$5:$J$274, 0))
  ),
"")</f>
        <v/>
      </c>
      <c r="M38" s="111" t="str">
        <f>IFERROR(
  IF(AND(
    INDEX(Labels!$G$5:$G$274, MATCH('Results show'!F12, Labels!$J$5:$J$274, 0))="",
    INDEX(Labels!$H$5:$H$274, MATCH('Results show'!F12, Labels!$J$5:$J$274, 0))=""
  ), "",
  INDEX(Labels!$G$5:$G$274, MATCH('Results show'!F12, Labels!$J$5:$J$274, 0)) &amp; "/" &amp; INDEX(Labels!$H$5:$H$274, MATCH('Results show'!F12, Labels!$J$5:$J$274, 0))
  ),
"")</f>
        <v/>
      </c>
      <c r="N38" s="111" t="str">
        <f>IFERROR(
  IF(AND(
    INDEX(Labels!$G$5:$G$274, MATCH('Results show'!G12, Labels!$J$5:$J$274, 0))="",
    INDEX(Labels!$H$5:$H$274, MATCH('Results show'!G12, Labels!$J$5:$J$274, 0))=""
  ), "",
  INDEX(Labels!$G$5:$G$274, MATCH('Results show'!G12, Labels!$J$5:$J$274, 0)) &amp; "/" &amp; INDEX(Labels!$H$5:$H$274, MATCH('Results show'!G12, Labels!$J$5:$J$274, 0))
  ),
"")</f>
        <v/>
      </c>
      <c r="O38" s="111" t="str">
        <f>IFERROR(
  IF(AND(
    INDEX(Labels!$G$5:$G$274, MATCH('Results show'!H12, Labels!$J$5:$J$274, 0))="",
    INDEX(Labels!$H$5:$H$274, MATCH('Results show'!H12, Labels!$J$5:$J$274, 0))=""
  ), "",
  INDEX(Labels!$G$5:$G$274, MATCH('Results show'!H12, Labels!$J$5:$J$274, 0)) &amp; "/" &amp; INDEX(Labels!$H$5:$H$274, MATCH('Results show'!H12, Labels!$J$5:$J$274, 0))
  ),
"")</f>
        <v/>
      </c>
      <c r="P38" s="111" t="str">
        <f>IFERROR(
  IF(AND(
    INDEX(Labels!$G$5:$G$274, MATCH('Results show'!I12, Labels!$J$5:$J$274, 0))="",
    INDEX(Labels!$H$5:$H$274, MATCH('Results show'!I12, Labels!$J$5:$J$274, 0))=""
  ), "",
  INDEX(Labels!$G$5:$G$274, MATCH('Results show'!I12, Labels!$J$5:$J$274, 0)) &amp; "/" &amp; INDEX(Labels!$H$5:$H$274, MATCH('Results show'!I12, Labels!$J$5:$J$274, 0))
  ),
"")</f>
        <v/>
      </c>
      <c r="Q38" s="111" t="str">
        <f>IFERROR(
  IF(AND(
    INDEX(Labels!$G$5:$G$274, MATCH('Results show'!J12, Labels!$J$5:$J$274, 0))="",
    INDEX(Labels!$H$5:$H$274, MATCH('Results show'!J12, Labels!$J$5:$J$274, 0))=""
  ), "",
  INDEX(Labels!$G$5:$G$274, MATCH('Results show'!J12, Labels!$J$5:$J$274, 0)) &amp; "/" &amp; INDEX(Labels!$H$5:$H$274, MATCH('Results show'!J12, Labels!$J$5:$J$274, 0))
  ),
"")</f>
        <v/>
      </c>
      <c r="R38" s="112" t="str">
        <f>IFERROR(
  IF(AND(
    INDEX(Labels!$G$5:$G$274, MATCH('Results show'!K12, Labels!$J$5:$J$274, 0))="",
    INDEX(Labels!$H$5:$H$274, MATCH('Results show'!K12, Labels!$J$5:$J$274, 0))=""
  ), "",
  INDEX(Labels!$G$5:$G$274, MATCH('Results show'!K12, Labels!$J$5:$J$274, 0)) &amp; "/" &amp; INDEX(Labels!$H$5:$H$274, MATCH('Results show'!K12, Labels!$J$5:$J$274, 0))
  ),
"")</f>
        <v/>
      </c>
      <c r="S38" s="56" t="str">
        <f>IFERROR(
  IF(AND(
    INDEX(Labels!$G$5:$G$274, MATCH('Results show'!L14, Labels!$J$5:$J$274, 0))="",
    INDEX(Labels!$H$5:$H$274, MATCH('Results show'!L14, Labels!$J$5:$J$274, 0))=""
  ), "",
  INDEX(Labels!$G$5:$G$274, MATCH('Results show'!L14, Labels!$J$5:$J$274, 0)) &amp; "/" &amp; INDEX(Labels!$H$5:$H$274, MATCH('Results show'!L14, Labels!$J$5:$J$274, 0))
  ),
"")</f>
        <v/>
      </c>
      <c r="T38" s="56" t="str">
        <f>IFERROR(
  IF(AND(
    INDEX(Labels!$G$5:$G$274, MATCH('Results show'!M14, Labels!$J$5:$J$274, 0))="",
    INDEX(Labels!$H$5:$H$274, MATCH('Results show'!M14, Labels!$J$5:$J$274, 0))=""
  ), "",
  INDEX(Labels!$G$5:$G$274, MATCH('Results show'!M14, Labels!$J$5:$J$274, 0)) &amp; "/" &amp; INDEX(Labels!$H$5:$H$274, MATCH('Results show'!M14, Labels!$J$5:$J$274, 0))
  ),
"")</f>
        <v/>
      </c>
    </row>
    <row r="39" spans="1:20" hidden="1" x14ac:dyDescent="0.55000000000000004">
      <c r="H39" s="109" t="str" cm="1">
        <f t="array" ref="H39">IF(MOD(ROW()-10,3)=0, IF(INDEX('Results show'!B:B,(ROW()-10)/3+3)=0,"", INDEX('Results show'!B:B,(ROW()-10)/3+3)), "")</f>
        <v/>
      </c>
      <c r="I39" s="110" t="str" cm="1">
        <f t="array" ref="I39">IF(MOD(ROW()-10,3)=0, IF(INDEX('Results show'!C:C,(ROW()-10)/3+3)=0,"", INDEX('Results show'!C:C,(ROW()-10)/3+3)), "")</f>
        <v/>
      </c>
      <c r="J39" s="57"/>
      <c r="K39" s="111" t="str">
        <f>IFERROR(
  IF(_xlfn.TEXTJOIN(", ", TRUE, INDEX(Labels!$K$5:$Q$274, MATCH('Results show'!D12, Labels!$J$5:$J$274, 0), 0))="", "",
  _xlfn.TEXTJOIN(", ", TRUE, INDEX(Labels!$K$5:$Q$274, MATCH('Results show'!D12, Labels!$J$5:$J$274, 0), 0))
  ),
"")</f>
        <v/>
      </c>
      <c r="L39" s="111" t="str">
        <f>IFERROR(
  IF(_xlfn.TEXTJOIN(", ", TRUE, INDEX(Labels!$K$5:$Q$274, MATCH('Results show'!E12, Labels!$J$5:$J$274, 0), 0))="", "",
  _xlfn.TEXTJOIN(", ", TRUE, INDEX(Labels!$K$5:$Q$274, MATCH('Results show'!E12, Labels!$J$5:$J$274, 0), 0))
  ),
"")</f>
        <v/>
      </c>
      <c r="M39" s="111" t="str">
        <f>IFERROR(
  IF(_xlfn.TEXTJOIN(", ", TRUE, INDEX(Labels!$K$5:$Q$274, MATCH('Results show'!F12, Labels!$J$5:$J$274, 0), 0))="", "",
  _xlfn.TEXTJOIN(", ", TRUE, INDEX(Labels!$K$5:$Q$274, MATCH('Results show'!F12, Labels!$J$5:$J$274, 0), 0))
  ),
"")</f>
        <v/>
      </c>
      <c r="N39" s="111" t="str">
        <f>IFERROR(
  IF(_xlfn.TEXTJOIN(", ", TRUE, INDEX(Labels!$K$5:$Q$274, MATCH('Results show'!G12, Labels!$J$5:$J$274, 0), 0))="", "",
  _xlfn.TEXTJOIN(", ", TRUE, INDEX(Labels!$K$5:$Q$274, MATCH('Results show'!G12, Labels!$J$5:$J$274, 0), 0))
  ),
"")</f>
        <v/>
      </c>
      <c r="O39" s="111" t="str">
        <f>IFERROR(
  IF(_xlfn.TEXTJOIN(", ", TRUE, INDEX(Labels!$K$5:$Q$274, MATCH('Results show'!H12, Labels!$J$5:$J$274, 0), 0))="", "",
  _xlfn.TEXTJOIN(", ", TRUE, INDEX(Labels!$K$5:$Q$274, MATCH('Results show'!H12, Labels!$J$5:$J$274, 0), 0))
  ),
"")</f>
        <v/>
      </c>
      <c r="P39" s="111" t="str">
        <f>IFERROR(
  IF(_xlfn.TEXTJOIN(", ", TRUE, INDEX(Labels!$K$5:$Q$274, MATCH('Results show'!I12, Labels!$J$5:$J$274, 0), 0))="", "",
  _xlfn.TEXTJOIN(", ", TRUE, INDEX(Labels!$K$5:$Q$274, MATCH('Results show'!I12, Labels!$J$5:$J$274, 0), 0))
  ),
"")</f>
        <v/>
      </c>
      <c r="Q39" s="111" t="str">
        <f>IFERROR(
  IF(_xlfn.TEXTJOIN(", ", TRUE, INDEX(Labels!$K$5:$Q$274, MATCH('Results show'!J12, Labels!$J$5:$J$274, 0), 0))="", "",
  _xlfn.TEXTJOIN(", ", TRUE, INDEX(Labels!$K$5:$Q$274, MATCH('Results show'!J12, Labels!$J$5:$J$274, 0), 0))
  ),
"")</f>
        <v/>
      </c>
      <c r="R39" s="112" t="str">
        <f>IFERROR(
  IF(_xlfn.TEXTJOIN(", ", TRUE, INDEX(Labels!$K$5:$Q$274, MATCH('Results show'!K12, Labels!$J$5:$J$274, 0), 0))="", "",
  _xlfn.TEXTJOIN(", ", TRUE, INDEX(Labels!$K$5:$Q$274, MATCH('Results show'!K12, Labels!$J$5:$J$274, 0), 0))
  ),
"")</f>
        <v/>
      </c>
      <c r="S39" s="56" t="str">
        <f>IFERROR(
  IF(_xlfn.TEXTJOIN(", ", TRUE, INDEX(Labels!$K$5:$Q$274, MATCH('Results show'!L14, Labels!$J$5:$J$274, 0), 0))="", "",
  _xlfn.TEXTJOIN(", ", TRUE, INDEX(Labels!$K$5:$Q$274, MATCH('Results show'!L14, Labels!$J$5:$J$274, 0), 0))
  ),
"")</f>
        <v/>
      </c>
      <c r="T39" s="56" t="str">
        <f>IFERROR(
  IF(_xlfn.TEXTJOIN(", ", TRUE, INDEX(Labels!$K$5:$Q$274, MATCH('Results show'!M14, Labels!$J$5:$J$274, 0), 0))="", "",
  _xlfn.TEXTJOIN(", ", TRUE, INDEX(Labels!$K$5:$Q$274, MATCH('Results show'!M14, Labels!$J$5:$J$274, 0), 0))
  ),
"")</f>
        <v/>
      </c>
    </row>
    <row r="40" spans="1:20" s="14" customFormat="1" x14ac:dyDescent="0.55000000000000004">
      <c r="A40" s="52"/>
      <c r="B40" s="52"/>
      <c r="C40" s="53"/>
      <c r="D40" s="52"/>
      <c r="E40" s="52"/>
      <c r="F40" s="52"/>
      <c r="H40" s="109" t="str" cm="1">
        <f t="array" ref="H40">IF(MOD(ROW()-10,3)=0, IF(INDEX('Results show'!B:B,(ROW()-10)/3+3)=0,"", INDEX('Results show'!B:B,(ROW()-10)/3+3)), "")</f>
        <v/>
      </c>
      <c r="I40" s="110" t="str" cm="1">
        <f t="array" ref="I40">IF(MOD(ROW()-10,3)=0, IF(INDEX('Results show'!C:C,(ROW()-10)/3+3)=0,"", INDEX('Results show'!C:C,(ROW()-10)/3+3)), "")</f>
        <v/>
      </c>
      <c r="J40" s="119"/>
      <c r="K40" s="120" t="str">
        <f>IFERROR(IF(INDEX(Labels!$D$5:$D$274, MATCH('Results show'!D13, Labels!$J$5:$J$274, 0))="", "", INDEX(Labels!$D$5:$D$274, MATCH('Results show'!D13, Labels!$J$5:$J$274, 0))), "")</f>
        <v/>
      </c>
      <c r="L40" s="120" t="str">
        <f>IFERROR(IF(INDEX(Labels!$D$5:$D$274, MATCH('Results show'!E13, Labels!$J$5:$J$274, 0))="", "", INDEX(Labels!$D$5:$D$274, MATCH('Results show'!E13, Labels!$J$5:$J$274, 0))), "")</f>
        <v/>
      </c>
      <c r="M40" s="120" t="str">
        <f>IFERROR(IF(INDEX(Labels!$D$5:$D$274, MATCH('Results show'!F13, Labels!$J$5:$J$274, 0))="", "", INDEX(Labels!$D$5:$D$274, MATCH('Results show'!F13, Labels!$J$5:$J$274, 0))), "")</f>
        <v/>
      </c>
      <c r="N40" s="120" t="str">
        <f>IFERROR(IF(INDEX(Labels!$D$5:$D$274, MATCH('Results show'!G13, Labels!$J$5:$J$274, 0))="", "", INDEX(Labels!$D$5:$D$274, MATCH('Results show'!G13, Labels!$J$5:$J$274, 0))), "")</f>
        <v/>
      </c>
      <c r="O40" s="120" t="str">
        <f>IFERROR(IF(INDEX(Labels!$D$5:$D$274, MATCH('Results show'!H13, Labels!$J$5:$J$274, 0))="", "", INDEX(Labels!$D$5:$D$274, MATCH('Results show'!H13, Labels!$J$5:$J$274, 0))), "")</f>
        <v/>
      </c>
      <c r="P40" s="120" t="str">
        <f>IFERROR(IF(INDEX(Labels!$D$5:$D$274, MATCH('Results show'!I13, Labels!$J$5:$J$274, 0))="", "", INDEX(Labels!$D$5:$D$274, MATCH('Results show'!I13, Labels!$J$5:$J$274, 0))), "")</f>
        <v/>
      </c>
      <c r="Q40" s="120" t="str">
        <f>IFERROR(IF(INDEX(Labels!$D$5:$D$274, MATCH('Results show'!J13, Labels!$J$5:$J$274, 0))="", "", INDEX(Labels!$D$5:$D$274, MATCH('Results show'!J13, Labels!$J$5:$J$274, 0))), "")</f>
        <v/>
      </c>
      <c r="R40" s="121" t="str">
        <f>IFERROR(IF(INDEX(Labels!$D$5:$D$274, MATCH('Results show'!K13, Labels!$J$5:$J$274, 0))="", "", INDEX(Labels!$D$5:$D$274, MATCH('Results show'!K13, Labels!$J$5:$J$274, 0))), "")</f>
        <v/>
      </c>
      <c r="S40" s="78" t="str">
        <f>IFERROR(IF(INDEX(Labels!$D$5:$D$274, MATCH('Results show'!L15, Labels!$J$5:$J$274, 0))="", "", INDEX(Labels!$D$5:$D$274, MATCH('Results show'!L15, Labels!$J$5:$J$274, 0))), "")</f>
        <v/>
      </c>
      <c r="T40" s="78" t="str">
        <f>IFERROR(IF(INDEX(Labels!$D$5:$D$274, MATCH('Results show'!M15, Labels!$J$5:$J$274, 0))="", "", INDEX(Labels!$D$5:$D$274, MATCH('Results show'!M15, Labels!$J$5:$J$274, 0))), "")</f>
        <v/>
      </c>
    </row>
    <row r="41" spans="1:20" hidden="1" x14ac:dyDescent="0.55000000000000004">
      <c r="H41" s="109" t="str" cm="1">
        <f t="array" ref="H41">IF(MOD(ROW()-10,3)=0, IF(INDEX('Results show'!B:B,(ROW()-10)/3+3)=0,"", INDEX('Results show'!B:B,(ROW()-10)/3+3)), "")</f>
        <v/>
      </c>
      <c r="I41" s="110" t="str" cm="1">
        <f t="array" ref="I41">IF(MOD(ROW()-10,3)=0, IF(INDEX('Results show'!C:C,(ROW()-10)/3+3)=0,"", INDEX('Results show'!C:C,(ROW()-10)/3+3)), "")</f>
        <v/>
      </c>
      <c r="J41" s="57"/>
      <c r="K41" s="111" t="str">
        <f>IFERROR(
  IF(AND(
    INDEX(Labels!$G$5:$G$274, MATCH('Results show'!D13, Labels!$J$5:$J$274, 0))="",
    INDEX(Labels!$H$5:$H$274, MATCH('Results show'!D13, Labels!$J$5:$J$274, 0))=""
  ), "",
  INDEX(Labels!$G$5:$G$274, MATCH('Results show'!D13, Labels!$J$5:$J$274, 0)) &amp; "/" &amp; INDEX(Labels!$H$5:$H$274, MATCH('Results show'!D13, Labels!$J$5:$J$274, 0))
  ),
"")</f>
        <v/>
      </c>
      <c r="L41" s="111" t="str">
        <f>IFERROR(
  IF(AND(
    INDEX(Labels!$G$5:$G$274, MATCH('Results show'!E13, Labels!$J$5:$J$274, 0))="",
    INDEX(Labels!$H$5:$H$274, MATCH('Results show'!E13, Labels!$J$5:$J$274, 0))=""
  ), "",
  INDEX(Labels!$G$5:$G$274, MATCH('Results show'!E13, Labels!$J$5:$J$274, 0)) &amp; "/" &amp; INDEX(Labels!$H$5:$H$274, MATCH('Results show'!E13, Labels!$J$5:$J$274, 0))
  ),
"")</f>
        <v/>
      </c>
      <c r="M41" s="111" t="str">
        <f>IFERROR(
  IF(AND(
    INDEX(Labels!$G$5:$G$274, MATCH('Results show'!F13, Labels!$J$5:$J$274, 0))="",
    INDEX(Labels!$H$5:$H$274, MATCH('Results show'!F13, Labels!$J$5:$J$274, 0))=""
  ), "",
  INDEX(Labels!$G$5:$G$274, MATCH('Results show'!F13, Labels!$J$5:$J$274, 0)) &amp; "/" &amp; INDEX(Labels!$H$5:$H$274, MATCH('Results show'!F13, Labels!$J$5:$J$274, 0))
  ),
"")</f>
        <v/>
      </c>
      <c r="N41" s="111" t="str">
        <f>IFERROR(
  IF(AND(
    INDEX(Labels!$G$5:$G$274, MATCH('Results show'!G13, Labels!$J$5:$J$274, 0))="",
    INDEX(Labels!$H$5:$H$274, MATCH('Results show'!G13, Labels!$J$5:$J$274, 0))=""
  ), "",
  INDEX(Labels!$G$5:$G$274, MATCH('Results show'!G13, Labels!$J$5:$J$274, 0)) &amp; "/" &amp; INDEX(Labels!$H$5:$H$274, MATCH('Results show'!G13, Labels!$J$5:$J$274, 0))
  ),
"")</f>
        <v/>
      </c>
      <c r="O41" s="111" t="str">
        <f>IFERROR(
  IF(AND(
    INDEX(Labels!$G$5:$G$274, MATCH('Results show'!H13, Labels!$J$5:$J$274, 0))="",
    INDEX(Labels!$H$5:$H$274, MATCH('Results show'!H13, Labels!$J$5:$J$274, 0))=""
  ), "",
  INDEX(Labels!$G$5:$G$274, MATCH('Results show'!H13, Labels!$J$5:$J$274, 0)) &amp; "/" &amp; INDEX(Labels!$H$5:$H$274, MATCH('Results show'!H13, Labels!$J$5:$J$274, 0))
  ),
"")</f>
        <v/>
      </c>
      <c r="P41" s="111" t="str">
        <f>IFERROR(
  IF(AND(
    INDEX(Labels!$G$5:$G$274, MATCH('Results show'!I13, Labels!$J$5:$J$274, 0))="",
    INDEX(Labels!$H$5:$H$274, MATCH('Results show'!I13, Labels!$J$5:$J$274, 0))=""
  ), "",
  INDEX(Labels!$G$5:$G$274, MATCH('Results show'!I13, Labels!$J$5:$J$274, 0)) &amp; "/" &amp; INDEX(Labels!$H$5:$H$274, MATCH('Results show'!I13, Labels!$J$5:$J$274, 0))
  ),
"")</f>
        <v/>
      </c>
      <c r="Q41" s="111" t="str">
        <f>IFERROR(
  IF(AND(
    INDEX(Labels!$G$5:$G$274, MATCH('Results show'!J13, Labels!$J$5:$J$274, 0))="",
    INDEX(Labels!$H$5:$H$274, MATCH('Results show'!J13, Labels!$J$5:$J$274, 0))=""
  ), "",
  INDEX(Labels!$G$5:$G$274, MATCH('Results show'!J13, Labels!$J$5:$J$274, 0)) &amp; "/" &amp; INDEX(Labels!$H$5:$H$274, MATCH('Results show'!J13, Labels!$J$5:$J$274, 0))
  ),
"")</f>
        <v/>
      </c>
      <c r="R41" s="112" t="str">
        <f>IFERROR(
  IF(AND(
    INDEX(Labels!$G$5:$G$274, MATCH('Results show'!K13, Labels!$J$5:$J$274, 0))="",
    INDEX(Labels!$H$5:$H$274, MATCH('Results show'!K13, Labels!$J$5:$J$274, 0))=""
  ), "",
  INDEX(Labels!$G$5:$G$274, MATCH('Results show'!K13, Labels!$J$5:$J$274, 0)) &amp; "/" &amp; INDEX(Labels!$H$5:$H$274, MATCH('Results show'!K13, Labels!$J$5:$J$274, 0))
  ),
"")</f>
        <v/>
      </c>
      <c r="S41" s="56" t="str">
        <f>IFERROR(
  IF(AND(
    INDEX(Labels!$G$5:$G$274, MATCH('Results show'!L15, Labels!$J$5:$J$274, 0))="",
    INDEX(Labels!$H$5:$H$274, MATCH('Results show'!L15, Labels!$J$5:$J$274, 0))=""
  ), "",
  INDEX(Labels!$G$5:$G$274, MATCH('Results show'!L15, Labels!$J$5:$J$274, 0)) &amp; "/" &amp; INDEX(Labels!$H$5:$H$274, MATCH('Results show'!L15, Labels!$J$5:$J$274, 0))
  ),
"")</f>
        <v/>
      </c>
      <c r="T41" s="56" t="str">
        <f>IFERROR(
  IF(AND(
    INDEX(Labels!$G$5:$G$274, MATCH('Results show'!M15, Labels!$J$5:$J$274, 0))="",
    INDEX(Labels!$H$5:$H$274, MATCH('Results show'!M15, Labels!$J$5:$J$274, 0))=""
  ), "",
  INDEX(Labels!$G$5:$G$274, MATCH('Results show'!M15, Labels!$J$5:$J$274, 0)) &amp; "/" &amp; INDEX(Labels!$H$5:$H$274, MATCH('Results show'!M15, Labels!$J$5:$J$274, 0))
  ),
"")</f>
        <v/>
      </c>
    </row>
    <row r="42" spans="1:20" hidden="1" x14ac:dyDescent="0.55000000000000004">
      <c r="H42" s="109" t="str" cm="1">
        <f t="array" ref="H42">IF(MOD(ROW()-10,3)=0, IF(INDEX('Results show'!B:B,(ROW()-10)/3+3)=0,"", INDEX('Results show'!B:B,(ROW()-10)/3+3)), "")</f>
        <v/>
      </c>
      <c r="I42" s="110" t="str" cm="1">
        <f t="array" ref="I42">IF(MOD(ROW()-10,3)=0, IF(INDEX('Results show'!C:C,(ROW()-10)/3+3)=0,"", INDEX('Results show'!C:C,(ROW()-10)/3+3)), "")</f>
        <v/>
      </c>
      <c r="J42" s="57"/>
      <c r="K42" s="111" t="str">
        <f>IFERROR(
  IF(_xlfn.TEXTJOIN(", ", TRUE, INDEX(Labels!$K$5:$Q$274, MATCH('Results show'!D13, Labels!$J$5:$J$274, 0), 0))="", "",
  _xlfn.TEXTJOIN(", ", TRUE, INDEX(Labels!$K$5:$Q$274, MATCH('Results show'!D13, Labels!$J$5:$J$274, 0), 0))
  ),
"")</f>
        <v/>
      </c>
      <c r="L42" s="111" t="str">
        <f>IFERROR(
  IF(_xlfn.TEXTJOIN(", ", TRUE, INDEX(Labels!$K$5:$Q$274, MATCH('Results show'!E13, Labels!$J$5:$J$274, 0), 0))="", "",
  _xlfn.TEXTJOIN(", ", TRUE, INDEX(Labels!$K$5:$Q$274, MATCH('Results show'!E13, Labels!$J$5:$J$274, 0), 0))
  ),
"")</f>
        <v/>
      </c>
      <c r="M42" s="111" t="str">
        <f>IFERROR(
  IF(_xlfn.TEXTJOIN(", ", TRUE, INDEX(Labels!$K$5:$Q$274, MATCH('Results show'!F13, Labels!$J$5:$J$274, 0), 0))="", "",
  _xlfn.TEXTJOIN(", ", TRUE, INDEX(Labels!$K$5:$Q$274, MATCH('Results show'!F13, Labels!$J$5:$J$274, 0), 0))
  ),
"")</f>
        <v/>
      </c>
      <c r="N42" s="111" t="str">
        <f>IFERROR(
  IF(_xlfn.TEXTJOIN(", ", TRUE, INDEX(Labels!$K$5:$Q$274, MATCH('Results show'!G13, Labels!$J$5:$J$274, 0), 0))="", "",
  _xlfn.TEXTJOIN(", ", TRUE, INDEX(Labels!$K$5:$Q$274, MATCH('Results show'!G13, Labels!$J$5:$J$274, 0), 0))
  ),
"")</f>
        <v/>
      </c>
      <c r="O42" s="111" t="str">
        <f>IFERROR(
  IF(_xlfn.TEXTJOIN(", ", TRUE, INDEX(Labels!$K$5:$Q$274, MATCH('Results show'!H13, Labels!$J$5:$J$274, 0), 0))="", "",
  _xlfn.TEXTJOIN(", ", TRUE, INDEX(Labels!$K$5:$Q$274, MATCH('Results show'!H13, Labels!$J$5:$J$274, 0), 0))
  ),
"")</f>
        <v/>
      </c>
      <c r="P42" s="111" t="str">
        <f>IFERROR(
  IF(_xlfn.TEXTJOIN(", ", TRUE, INDEX(Labels!$K$5:$Q$274, MATCH('Results show'!I13, Labels!$J$5:$J$274, 0), 0))="", "",
  _xlfn.TEXTJOIN(", ", TRUE, INDEX(Labels!$K$5:$Q$274, MATCH('Results show'!I13, Labels!$J$5:$J$274, 0), 0))
  ),
"")</f>
        <v/>
      </c>
      <c r="Q42" s="111" t="str">
        <f>IFERROR(
  IF(_xlfn.TEXTJOIN(", ", TRUE, INDEX(Labels!$K$5:$Q$274, MATCH('Results show'!J13, Labels!$J$5:$J$274, 0), 0))="", "",
  _xlfn.TEXTJOIN(", ", TRUE, INDEX(Labels!$K$5:$Q$274, MATCH('Results show'!J13, Labels!$J$5:$J$274, 0), 0))
  ),
"")</f>
        <v/>
      </c>
      <c r="R42" s="112" t="str">
        <f>IFERROR(
  IF(_xlfn.TEXTJOIN(", ", TRUE, INDEX(Labels!$K$5:$Q$274, MATCH('Results show'!K13, Labels!$J$5:$J$274, 0), 0))="", "",
  _xlfn.TEXTJOIN(", ", TRUE, INDEX(Labels!$K$5:$Q$274, MATCH('Results show'!K13, Labels!$J$5:$J$274, 0), 0))
  ),
"")</f>
        <v/>
      </c>
      <c r="S42" s="56" t="str">
        <f>IFERROR(
  IF(_xlfn.TEXTJOIN(", ", TRUE, INDEX(Labels!$K$5:$Q$274, MATCH('Results show'!L15, Labels!$J$5:$J$274, 0), 0))="", "",
  _xlfn.TEXTJOIN(", ", TRUE, INDEX(Labels!$K$5:$Q$274, MATCH('Results show'!L15, Labels!$J$5:$J$274, 0), 0))
  ),
"")</f>
        <v/>
      </c>
      <c r="T42" s="56" t="str">
        <f>IFERROR(
  IF(_xlfn.TEXTJOIN(", ", TRUE, INDEX(Labels!$K$5:$Q$274, MATCH('Results show'!M15, Labels!$J$5:$J$274, 0), 0))="", "",
  _xlfn.TEXTJOIN(", ", TRUE, INDEX(Labels!$K$5:$Q$274, MATCH('Results show'!M15, Labels!$J$5:$J$274, 0), 0))
  ),
"")</f>
        <v/>
      </c>
    </row>
    <row r="43" spans="1:20" s="14" customFormat="1" x14ac:dyDescent="0.55000000000000004">
      <c r="A43" s="52"/>
      <c r="B43" s="52"/>
      <c r="C43" s="53"/>
      <c r="D43" s="52"/>
      <c r="E43" s="52"/>
      <c r="F43" s="52"/>
      <c r="H43" s="109" t="str" cm="1">
        <f t="array" ref="H43">IF(MOD(ROW()-10,3)=0, IF(INDEX('Results show'!B:B,(ROW()-10)/3+3)=0,"", INDEX('Results show'!B:B,(ROW()-10)/3+3)), "")</f>
        <v/>
      </c>
      <c r="I43" s="110" t="str" cm="1">
        <f t="array" ref="I43">IF(MOD(ROW()-10,3)=0, IF(INDEX('Results show'!C:C,(ROW()-10)/3+3)=0,"", INDEX('Results show'!C:C,(ROW()-10)/3+3)), "")</f>
        <v/>
      </c>
      <c r="J43" s="119"/>
      <c r="K43" s="120" t="str">
        <f>IFERROR(IF(INDEX(Labels!$D$5:$D$274, MATCH('Results show'!D14, Labels!$J$5:$J$274, 0))="", "", INDEX(Labels!$D$5:$D$274, MATCH('Results show'!D14, Labels!$J$5:$J$274, 0))), "")</f>
        <v/>
      </c>
      <c r="L43" s="120" t="str">
        <f>IFERROR(IF(INDEX(Labels!$D$5:$D$274, MATCH('Results show'!E14, Labels!$J$5:$J$274, 0))="", "", INDEX(Labels!$D$5:$D$274, MATCH('Results show'!E14, Labels!$J$5:$J$274, 0))), "")</f>
        <v/>
      </c>
      <c r="M43" s="120" t="str">
        <f>IFERROR(IF(INDEX(Labels!$D$5:$D$274, MATCH('Results show'!F14, Labels!$J$5:$J$274, 0))="", "", INDEX(Labels!$D$5:$D$274, MATCH('Results show'!F14, Labels!$J$5:$J$274, 0))), "")</f>
        <v/>
      </c>
      <c r="N43" s="120" t="str">
        <f>IFERROR(IF(INDEX(Labels!$D$5:$D$274, MATCH('Results show'!G14, Labels!$J$5:$J$274, 0))="", "", INDEX(Labels!$D$5:$D$274, MATCH('Results show'!G14, Labels!$J$5:$J$274, 0))), "")</f>
        <v/>
      </c>
      <c r="O43" s="120" t="str">
        <f>IFERROR(IF(INDEX(Labels!$D$5:$D$274, MATCH('Results show'!H14, Labels!$J$5:$J$274, 0))="", "", INDEX(Labels!$D$5:$D$274, MATCH('Results show'!H14, Labels!$J$5:$J$274, 0))), "")</f>
        <v/>
      </c>
      <c r="P43" s="120" t="str">
        <f>IFERROR(IF(INDEX(Labels!$D$5:$D$274, MATCH('Results show'!I14, Labels!$J$5:$J$274, 0))="", "", INDEX(Labels!$D$5:$D$274, MATCH('Results show'!I14, Labels!$J$5:$J$274, 0))), "")</f>
        <v/>
      </c>
      <c r="Q43" s="120" t="str">
        <f>IFERROR(IF(INDEX(Labels!$D$5:$D$274, MATCH('Results show'!J14, Labels!$J$5:$J$274, 0))="", "", INDEX(Labels!$D$5:$D$274, MATCH('Results show'!J14, Labels!$J$5:$J$274, 0))), "")</f>
        <v/>
      </c>
      <c r="R43" s="121" t="str">
        <f>IFERROR(IF(INDEX(Labels!$D$5:$D$274, MATCH('Results show'!K14, Labels!$J$5:$J$274, 0))="", "", INDEX(Labels!$D$5:$D$274, MATCH('Results show'!K14, Labels!$J$5:$J$274, 0))), "")</f>
        <v/>
      </c>
      <c r="S43" s="78" t="str">
        <f>IFERROR(IF(INDEX(Labels!$D$5:$D$274, MATCH('Results show'!L16, Labels!$J$5:$J$274, 0))="", "", INDEX(Labels!$D$5:$D$274, MATCH('Results show'!L16, Labels!$J$5:$J$274, 0))), "")</f>
        <v/>
      </c>
      <c r="T43" s="78" t="str">
        <f>IFERROR(IF(INDEX(Labels!$D$5:$D$274, MATCH('Results show'!M16, Labels!$J$5:$J$274, 0))="", "", INDEX(Labels!$D$5:$D$274, MATCH('Results show'!M16, Labels!$J$5:$J$274, 0))), "")</f>
        <v/>
      </c>
    </row>
    <row r="44" spans="1:20" hidden="1" x14ac:dyDescent="0.55000000000000004">
      <c r="H44" s="109" t="str" cm="1">
        <f t="array" ref="H44">IF(MOD(ROW()-10,3)=0, IF(INDEX('Results show'!B:B,(ROW()-10)/3+3)=0,"", INDEX('Results show'!B:B,(ROW()-10)/3+3)), "")</f>
        <v/>
      </c>
      <c r="I44" s="110" t="str" cm="1">
        <f t="array" ref="I44">IF(MOD(ROW()-10,3)=0, IF(INDEX('Results show'!C:C,(ROW()-10)/3+3)=0,"", INDEX('Results show'!C:C,(ROW()-10)/3+3)), "")</f>
        <v/>
      </c>
      <c r="J44" s="57"/>
      <c r="K44" s="111" t="str">
        <f>IFERROR(
  IF(AND(
    INDEX(Labels!$G$5:$G$274, MATCH('Results show'!D14, Labels!$J$5:$J$274, 0))="",
    INDEX(Labels!$H$5:$H$274, MATCH('Results show'!D14, Labels!$J$5:$J$274, 0))=""
  ), "",
  INDEX(Labels!$G$5:$G$274, MATCH('Results show'!D14, Labels!$J$5:$J$274, 0)) &amp; "/" &amp; INDEX(Labels!$H$5:$H$274, MATCH('Results show'!D14, Labels!$J$5:$J$274, 0))
  ),
"")</f>
        <v/>
      </c>
      <c r="L44" s="111" t="str">
        <f>IFERROR(
  IF(AND(
    INDEX(Labels!$G$5:$G$274, MATCH('Results show'!E14, Labels!$J$5:$J$274, 0))="",
    INDEX(Labels!$H$5:$H$274, MATCH('Results show'!E14, Labels!$J$5:$J$274, 0))=""
  ), "",
  INDEX(Labels!$G$5:$G$274, MATCH('Results show'!E14, Labels!$J$5:$J$274, 0)) &amp; "/" &amp; INDEX(Labels!$H$5:$H$274, MATCH('Results show'!E14, Labels!$J$5:$J$274, 0))
  ),
"")</f>
        <v/>
      </c>
      <c r="M44" s="111" t="str">
        <f>IFERROR(
  IF(AND(
    INDEX(Labels!$G$5:$G$274, MATCH('Results show'!F14, Labels!$J$5:$J$274, 0))="",
    INDEX(Labels!$H$5:$H$274, MATCH('Results show'!F14, Labels!$J$5:$J$274, 0))=""
  ), "",
  INDEX(Labels!$G$5:$G$274, MATCH('Results show'!F14, Labels!$J$5:$J$274, 0)) &amp; "/" &amp; INDEX(Labels!$H$5:$H$274, MATCH('Results show'!F14, Labels!$J$5:$J$274, 0))
  ),
"")</f>
        <v/>
      </c>
      <c r="N44" s="111" t="str">
        <f>IFERROR(
  IF(AND(
    INDEX(Labels!$G$5:$G$274, MATCH('Results show'!G14, Labels!$J$5:$J$274, 0))="",
    INDEX(Labels!$H$5:$H$274, MATCH('Results show'!G14, Labels!$J$5:$J$274, 0))=""
  ), "",
  INDEX(Labels!$G$5:$G$274, MATCH('Results show'!G14, Labels!$J$5:$J$274, 0)) &amp; "/" &amp; INDEX(Labels!$H$5:$H$274, MATCH('Results show'!G14, Labels!$J$5:$J$274, 0))
  ),
"")</f>
        <v/>
      </c>
      <c r="O44" s="111" t="str">
        <f>IFERROR(
  IF(AND(
    INDEX(Labels!$G$5:$G$274, MATCH('Results show'!H14, Labels!$J$5:$J$274, 0))="",
    INDEX(Labels!$H$5:$H$274, MATCH('Results show'!H14, Labels!$J$5:$J$274, 0))=""
  ), "",
  INDEX(Labels!$G$5:$G$274, MATCH('Results show'!H14, Labels!$J$5:$J$274, 0)) &amp; "/" &amp; INDEX(Labels!$H$5:$H$274, MATCH('Results show'!H14, Labels!$J$5:$J$274, 0))
  ),
"")</f>
        <v/>
      </c>
      <c r="P44" s="111" t="str">
        <f>IFERROR(
  IF(AND(
    INDEX(Labels!$G$5:$G$274, MATCH('Results show'!I14, Labels!$J$5:$J$274, 0))="",
    INDEX(Labels!$H$5:$H$274, MATCH('Results show'!I14, Labels!$J$5:$J$274, 0))=""
  ), "",
  INDEX(Labels!$G$5:$G$274, MATCH('Results show'!I14, Labels!$J$5:$J$274, 0)) &amp; "/" &amp; INDEX(Labels!$H$5:$H$274, MATCH('Results show'!I14, Labels!$J$5:$J$274, 0))
  ),
"")</f>
        <v/>
      </c>
      <c r="Q44" s="111" t="str">
        <f>IFERROR(
  IF(AND(
    INDEX(Labels!$G$5:$G$274, MATCH('Results show'!J14, Labels!$J$5:$J$274, 0))="",
    INDEX(Labels!$H$5:$H$274, MATCH('Results show'!J14, Labels!$J$5:$J$274, 0))=""
  ), "",
  INDEX(Labels!$G$5:$G$274, MATCH('Results show'!J14, Labels!$J$5:$J$274, 0)) &amp; "/" &amp; INDEX(Labels!$H$5:$H$274, MATCH('Results show'!J14, Labels!$J$5:$J$274, 0))
  ),
"")</f>
        <v/>
      </c>
      <c r="R44" s="112" t="str">
        <f>IFERROR(
  IF(AND(
    INDEX(Labels!$G$5:$G$274, MATCH('Results show'!K14, Labels!$J$5:$J$274, 0))="",
    INDEX(Labels!$H$5:$H$274, MATCH('Results show'!K14, Labels!$J$5:$J$274, 0))=""
  ), "",
  INDEX(Labels!$G$5:$G$274, MATCH('Results show'!K14, Labels!$J$5:$J$274, 0)) &amp; "/" &amp; INDEX(Labels!$H$5:$H$274, MATCH('Results show'!K14, Labels!$J$5:$J$274, 0))
  ),
"")</f>
        <v/>
      </c>
      <c r="S44" s="56" t="str">
        <f>IFERROR(
  IF(AND(
    INDEX(Labels!$G$5:$G$274, MATCH('Results show'!L16, Labels!$J$5:$J$274, 0))="",
    INDEX(Labels!$H$5:$H$274, MATCH('Results show'!L16, Labels!$J$5:$J$274, 0))=""
  ), "",
  INDEX(Labels!$G$5:$G$274, MATCH('Results show'!L16, Labels!$J$5:$J$274, 0)) &amp; "/" &amp; INDEX(Labels!$H$5:$H$274, MATCH('Results show'!L16, Labels!$J$5:$J$274, 0))
  ),
"")</f>
        <v/>
      </c>
      <c r="T44" s="56" t="str">
        <f>IFERROR(
  IF(AND(
    INDEX(Labels!$G$5:$G$274, MATCH('Results show'!M16, Labels!$J$5:$J$274, 0))="",
    INDEX(Labels!$H$5:$H$274, MATCH('Results show'!M16, Labels!$J$5:$J$274, 0))=""
  ), "",
  INDEX(Labels!$G$5:$G$274, MATCH('Results show'!M16, Labels!$J$5:$J$274, 0)) &amp; "/" &amp; INDEX(Labels!$H$5:$H$274, MATCH('Results show'!M16, Labels!$J$5:$J$274, 0))
  ),
"")</f>
        <v/>
      </c>
    </row>
    <row r="45" spans="1:20" hidden="1" x14ac:dyDescent="0.55000000000000004">
      <c r="H45" s="109" t="str" cm="1">
        <f t="array" ref="H45">IF(MOD(ROW()-10,3)=0, IF(INDEX('Results show'!B:B,(ROW()-10)/3+3)=0,"", INDEX('Results show'!B:B,(ROW()-10)/3+3)), "")</f>
        <v/>
      </c>
      <c r="I45" s="110" t="str" cm="1">
        <f t="array" ref="I45">IF(MOD(ROW()-10,3)=0, IF(INDEX('Results show'!C:C,(ROW()-10)/3+3)=0,"", INDEX('Results show'!C:C,(ROW()-10)/3+3)), "")</f>
        <v/>
      </c>
      <c r="J45" s="57"/>
      <c r="K45" s="111" t="str">
        <f>IFERROR(
  IF(_xlfn.TEXTJOIN(", ", TRUE, INDEX(Labels!$K$5:$Q$274, MATCH('Results show'!D14, Labels!$J$5:$J$274, 0), 0))="", "",
  _xlfn.TEXTJOIN(", ", TRUE, INDEX(Labels!$K$5:$Q$274, MATCH('Results show'!D14, Labels!$J$5:$J$274, 0), 0))
  ),
"")</f>
        <v/>
      </c>
      <c r="L45" s="111" t="str">
        <f>IFERROR(
  IF(_xlfn.TEXTJOIN(", ", TRUE, INDEX(Labels!$K$5:$Q$274, MATCH('Results show'!E14, Labels!$J$5:$J$274, 0), 0))="", "",
  _xlfn.TEXTJOIN(", ", TRUE, INDEX(Labels!$K$5:$Q$274, MATCH('Results show'!E14, Labels!$J$5:$J$274, 0), 0))
  ),
"")</f>
        <v/>
      </c>
      <c r="M45" s="111" t="str">
        <f>IFERROR(
  IF(_xlfn.TEXTJOIN(", ", TRUE, INDEX(Labels!$K$5:$Q$274, MATCH('Results show'!F14, Labels!$J$5:$J$274, 0), 0))="", "",
  _xlfn.TEXTJOIN(", ", TRUE, INDEX(Labels!$K$5:$Q$274, MATCH('Results show'!F14, Labels!$J$5:$J$274, 0), 0))
  ),
"")</f>
        <v/>
      </c>
      <c r="N45" s="111" t="str">
        <f>IFERROR(
  IF(_xlfn.TEXTJOIN(", ", TRUE, INDEX(Labels!$K$5:$Q$274, MATCH('Results show'!G14, Labels!$J$5:$J$274, 0), 0))="", "",
  _xlfn.TEXTJOIN(", ", TRUE, INDEX(Labels!$K$5:$Q$274, MATCH('Results show'!G14, Labels!$J$5:$J$274, 0), 0))
  ),
"")</f>
        <v/>
      </c>
      <c r="O45" s="111" t="str">
        <f>IFERROR(
  IF(_xlfn.TEXTJOIN(", ", TRUE, INDEX(Labels!$K$5:$Q$274, MATCH('Results show'!H14, Labels!$J$5:$J$274, 0), 0))="", "",
  _xlfn.TEXTJOIN(", ", TRUE, INDEX(Labels!$K$5:$Q$274, MATCH('Results show'!H14, Labels!$J$5:$J$274, 0), 0))
  ),
"")</f>
        <v/>
      </c>
      <c r="P45" s="111" t="str">
        <f>IFERROR(
  IF(_xlfn.TEXTJOIN(", ", TRUE, INDEX(Labels!$K$5:$Q$274, MATCH('Results show'!I14, Labels!$J$5:$J$274, 0), 0))="", "",
  _xlfn.TEXTJOIN(", ", TRUE, INDEX(Labels!$K$5:$Q$274, MATCH('Results show'!I14, Labels!$J$5:$J$274, 0), 0))
  ),
"")</f>
        <v/>
      </c>
      <c r="Q45" s="111" t="str">
        <f>IFERROR(
  IF(_xlfn.TEXTJOIN(", ", TRUE, INDEX(Labels!$K$5:$Q$274, MATCH('Results show'!J14, Labels!$J$5:$J$274, 0), 0))="", "",
  _xlfn.TEXTJOIN(", ", TRUE, INDEX(Labels!$K$5:$Q$274, MATCH('Results show'!J14, Labels!$J$5:$J$274, 0), 0))
  ),
"")</f>
        <v/>
      </c>
      <c r="R45" s="112" t="str">
        <f>IFERROR(
  IF(_xlfn.TEXTJOIN(", ", TRUE, INDEX(Labels!$K$5:$Q$274, MATCH('Results show'!K14, Labels!$J$5:$J$274, 0), 0))="", "",
  _xlfn.TEXTJOIN(", ", TRUE, INDEX(Labels!$K$5:$Q$274, MATCH('Results show'!K14, Labels!$J$5:$J$274, 0), 0))
  ),
"")</f>
        <v/>
      </c>
      <c r="S45" s="56" t="str">
        <f>IFERROR(
  IF(_xlfn.TEXTJOIN(", ", TRUE, INDEX(Labels!$K$5:$Q$274, MATCH('Results show'!L16, Labels!$J$5:$J$274, 0), 0))="", "",
  _xlfn.TEXTJOIN(", ", TRUE, INDEX(Labels!$K$5:$Q$274, MATCH('Results show'!L16, Labels!$J$5:$J$274, 0), 0))
  ),
"")</f>
        <v/>
      </c>
      <c r="T45" s="56" t="str">
        <f>IFERROR(
  IF(_xlfn.TEXTJOIN(", ", TRUE, INDEX(Labels!$K$5:$Q$274, MATCH('Results show'!M16, Labels!$J$5:$J$274, 0), 0))="", "",
  _xlfn.TEXTJOIN(", ", TRUE, INDEX(Labels!$K$5:$Q$274, MATCH('Results show'!M16, Labels!$J$5:$J$274, 0), 0))
  ),
"")</f>
        <v/>
      </c>
    </row>
    <row r="46" spans="1:20" s="14" customFormat="1" x14ac:dyDescent="0.55000000000000004">
      <c r="A46" s="52"/>
      <c r="B46" s="52"/>
      <c r="C46" s="53"/>
      <c r="D46" s="52"/>
      <c r="E46" s="52"/>
      <c r="F46" s="52"/>
      <c r="H46" s="109" t="str" cm="1">
        <f t="array" ref="H46">IF(MOD(ROW()-10,3)=0, IF(INDEX('Results show'!B:B,(ROW()-10)/3+3)=0,"", INDEX('Results show'!B:B,(ROW()-10)/3+3)), "")</f>
        <v/>
      </c>
      <c r="I46" s="110" t="str" cm="1">
        <f t="array" ref="I46">IF(MOD(ROW()-10,3)=0, IF(INDEX('Results show'!C:C,(ROW()-10)/3+3)=0,"", INDEX('Results show'!C:C,(ROW()-10)/3+3)), "")</f>
        <v/>
      </c>
      <c r="J46" s="119"/>
      <c r="K46" s="120" t="str">
        <f>IFERROR(IF(INDEX(Labels!$D$5:$D$274, MATCH('Results show'!D15, Labels!$J$5:$J$274, 0))="", "", INDEX(Labels!$D$5:$D$274, MATCH('Results show'!D15, Labels!$J$5:$J$274, 0))), "")</f>
        <v/>
      </c>
      <c r="L46" s="120" t="str">
        <f>IFERROR(IF(INDEX(Labels!$D$5:$D$274, MATCH('Results show'!E15, Labels!$J$5:$J$274, 0))="", "", INDEX(Labels!$D$5:$D$274, MATCH('Results show'!E15, Labels!$J$5:$J$274, 0))), "")</f>
        <v/>
      </c>
      <c r="M46" s="120" t="str">
        <f>IFERROR(IF(INDEX(Labels!$D$5:$D$274, MATCH('Results show'!F15, Labels!$J$5:$J$274, 0))="", "", INDEX(Labels!$D$5:$D$274, MATCH('Results show'!F15, Labels!$J$5:$J$274, 0))), "")</f>
        <v/>
      </c>
      <c r="N46" s="120" t="str">
        <f>IFERROR(IF(INDEX(Labels!$D$5:$D$274, MATCH('Results show'!G15, Labels!$J$5:$J$274, 0))="", "", INDEX(Labels!$D$5:$D$274, MATCH('Results show'!G15, Labels!$J$5:$J$274, 0))), "")</f>
        <v/>
      </c>
      <c r="O46" s="120" t="str">
        <f>IFERROR(IF(INDEX(Labels!$D$5:$D$274, MATCH('Results show'!H15, Labels!$J$5:$J$274, 0))="", "", INDEX(Labels!$D$5:$D$274, MATCH('Results show'!H15, Labels!$J$5:$J$274, 0))), "")</f>
        <v/>
      </c>
      <c r="P46" s="120" t="str">
        <f>IFERROR(IF(INDEX(Labels!$D$5:$D$274, MATCH('Results show'!I15, Labels!$J$5:$J$274, 0))="", "", INDEX(Labels!$D$5:$D$274, MATCH('Results show'!I15, Labels!$J$5:$J$274, 0))), "")</f>
        <v/>
      </c>
      <c r="Q46" s="120" t="str">
        <f>IFERROR(IF(INDEX(Labels!$D$5:$D$274, MATCH('Results show'!J15, Labels!$J$5:$J$274, 0))="", "", INDEX(Labels!$D$5:$D$274, MATCH('Results show'!J15, Labels!$J$5:$J$274, 0))), "")</f>
        <v/>
      </c>
      <c r="R46" s="121" t="str">
        <f>IFERROR(IF(INDEX(Labels!$D$5:$D$274, MATCH('Results show'!K15, Labels!$J$5:$J$274, 0))="", "", INDEX(Labels!$D$5:$D$274, MATCH('Results show'!K15, Labels!$J$5:$J$274, 0))), "")</f>
        <v/>
      </c>
      <c r="S46" s="78" t="str">
        <f>IFERROR(IF(INDEX(Labels!$D$5:$D$274, MATCH('Results show'!L17, Labels!$J$5:$J$274, 0))="", "", INDEX(Labels!$D$5:$D$274, MATCH('Results show'!L17, Labels!$J$5:$J$274, 0))), "")</f>
        <v/>
      </c>
      <c r="T46" s="78" t="str">
        <f>IFERROR(IF(INDEX(Labels!$D$5:$D$274, MATCH('Results show'!N18, Labels!$J$5:$J$274, 0))="", "", INDEX(Labels!$D$5:$D$274, MATCH('Results show'!N18, Labels!$J$5:$J$274, 0))), "")</f>
        <v/>
      </c>
    </row>
    <row r="47" spans="1:20" hidden="1" x14ac:dyDescent="0.55000000000000004">
      <c r="H47" s="109" t="str" cm="1">
        <f t="array" ref="H47">IF(MOD(ROW()-10,3)=0, IF(INDEX('Results show'!B:B,(ROW()-10)/3+3)=0,"", INDEX('Results show'!B:B,(ROW()-10)/3+3)), "")</f>
        <v/>
      </c>
      <c r="I47" s="110" t="str" cm="1">
        <f t="array" ref="I47">IF(MOD(ROW()-10,3)=0, IF(INDEX('Results show'!C:C,(ROW()-10)/3+3)=0,"", INDEX('Results show'!C:C,(ROW()-10)/3+3)), "")</f>
        <v/>
      </c>
      <c r="J47" s="57"/>
      <c r="K47" s="111" t="str">
        <f>IFERROR(
  IF(AND(
    INDEX(Labels!$G$5:$G$274, MATCH('Results show'!D15, Labels!$J$5:$J$274, 0))="",
    INDEX(Labels!$H$5:$H$274, MATCH('Results show'!D15, Labels!$J$5:$J$274, 0))=""
  ), "",
  INDEX(Labels!$G$5:$G$274, MATCH('Results show'!D15, Labels!$J$5:$J$274, 0)) &amp; "/" &amp; INDEX(Labels!$H$5:$H$274, MATCH('Results show'!D15, Labels!$J$5:$J$274, 0))
  ),
"")</f>
        <v/>
      </c>
      <c r="L47" s="111" t="str">
        <f>IFERROR(
  IF(AND(
    INDEX(Labels!$G$5:$G$274, MATCH('Results show'!E15, Labels!$J$5:$J$274, 0))="",
    INDEX(Labels!$H$5:$H$274, MATCH('Results show'!E15, Labels!$J$5:$J$274, 0))=""
  ), "",
  INDEX(Labels!$G$5:$G$274, MATCH('Results show'!E15, Labels!$J$5:$J$274, 0)) &amp; "/" &amp; INDEX(Labels!$H$5:$H$274, MATCH('Results show'!E15, Labels!$J$5:$J$274, 0))
  ),
"")</f>
        <v/>
      </c>
      <c r="M47" s="111" t="str">
        <f>IFERROR(
  IF(AND(
    INDEX(Labels!$G$5:$G$274, MATCH('Results show'!F15, Labels!$J$5:$J$274, 0))="",
    INDEX(Labels!$H$5:$H$274, MATCH('Results show'!F15, Labels!$J$5:$J$274, 0))=""
  ), "",
  INDEX(Labels!$G$5:$G$274, MATCH('Results show'!F15, Labels!$J$5:$J$274, 0)) &amp; "/" &amp; INDEX(Labels!$H$5:$H$274, MATCH('Results show'!F15, Labels!$J$5:$J$274, 0))
  ),
"")</f>
        <v/>
      </c>
      <c r="N47" s="111" t="str">
        <f>IFERROR(
  IF(AND(
    INDEX(Labels!$G$5:$G$274, MATCH('Results show'!G15, Labels!$J$5:$J$274, 0))="",
    INDEX(Labels!$H$5:$H$274, MATCH('Results show'!G15, Labels!$J$5:$J$274, 0))=""
  ), "",
  INDEX(Labels!$G$5:$G$274, MATCH('Results show'!G15, Labels!$J$5:$J$274, 0)) &amp; "/" &amp; INDEX(Labels!$H$5:$H$274, MATCH('Results show'!G15, Labels!$J$5:$J$274, 0))
  ),
"")</f>
        <v/>
      </c>
      <c r="O47" s="111" t="str">
        <f>IFERROR(
  IF(AND(
    INDEX(Labels!$G$5:$G$274, MATCH('Results show'!H15, Labels!$J$5:$J$274, 0))="",
    INDEX(Labels!$H$5:$H$274, MATCH('Results show'!H15, Labels!$J$5:$J$274, 0))=""
  ), "",
  INDEX(Labels!$G$5:$G$274, MATCH('Results show'!H15, Labels!$J$5:$J$274, 0)) &amp; "/" &amp; INDEX(Labels!$H$5:$H$274, MATCH('Results show'!H15, Labels!$J$5:$J$274, 0))
  ),
"")</f>
        <v/>
      </c>
      <c r="P47" s="111" t="str">
        <f>IFERROR(
  IF(AND(
    INDEX(Labels!$G$5:$G$274, MATCH('Results show'!I15, Labels!$J$5:$J$274, 0))="",
    INDEX(Labels!$H$5:$H$274, MATCH('Results show'!I15, Labels!$J$5:$J$274, 0))=""
  ), "",
  INDEX(Labels!$G$5:$G$274, MATCH('Results show'!I15, Labels!$J$5:$J$274, 0)) &amp; "/" &amp; INDEX(Labels!$H$5:$H$274, MATCH('Results show'!I15, Labels!$J$5:$J$274, 0))
  ),
"")</f>
        <v/>
      </c>
      <c r="Q47" s="111" t="str">
        <f>IFERROR(
  IF(AND(
    INDEX(Labels!$G$5:$G$274, MATCH('Results show'!J15, Labels!$J$5:$J$274, 0))="",
    INDEX(Labels!$H$5:$H$274, MATCH('Results show'!J15, Labels!$J$5:$J$274, 0))=""
  ), "",
  INDEX(Labels!$G$5:$G$274, MATCH('Results show'!J15, Labels!$J$5:$J$274, 0)) &amp; "/" &amp; INDEX(Labels!$H$5:$H$274, MATCH('Results show'!J15, Labels!$J$5:$J$274, 0))
  ),
"")</f>
        <v/>
      </c>
      <c r="R47" s="112" t="str">
        <f>IFERROR(
  IF(AND(
    INDEX(Labels!$G$5:$G$274, MATCH('Results show'!K15, Labels!$J$5:$J$274, 0))="",
    INDEX(Labels!$H$5:$H$274, MATCH('Results show'!K15, Labels!$J$5:$J$274, 0))=""
  ), "",
  INDEX(Labels!$G$5:$G$274, MATCH('Results show'!K15, Labels!$J$5:$J$274, 0)) &amp; "/" &amp; INDEX(Labels!$H$5:$H$274, MATCH('Results show'!K15, Labels!$J$5:$J$274, 0))
  ),
"")</f>
        <v/>
      </c>
      <c r="S47" s="56" t="str">
        <f>IFERROR(
  IF(AND(
    INDEX(Labels!$G$5:$G$274, MATCH('Results show'!L17, Labels!$J$5:$J$274, 0))="",
    INDEX(Labels!$H$5:$H$274, MATCH('Results show'!L17, Labels!$J$5:$J$274, 0))=""
  ), "",
  INDEX(Labels!$G$5:$G$274, MATCH('Results show'!L17, Labels!$J$5:$J$274, 0)) &amp; "/" &amp; INDEX(Labels!$H$5:$H$274, MATCH('Results show'!L17, Labels!$J$5:$J$274, 0))
  ),
"")</f>
        <v/>
      </c>
      <c r="T47" s="56" t="str">
        <f>IFERROR(
  IF(AND(
    INDEX(Labels!$G$5:$G$274, MATCH('Results show'!N18, Labels!$J$5:$J$274, 0))="",
    INDEX(Labels!$H$5:$H$274, MATCH('Results show'!N18, Labels!$J$5:$J$274, 0))=""
  ), "",
  INDEX(Labels!$G$5:$G$274, MATCH('Results show'!N18, Labels!$J$5:$J$274, 0)) &amp; "/" &amp; INDEX(Labels!$H$5:$H$274, MATCH('Results show'!N18, Labels!$J$5:$J$274, 0))
  ),
"")</f>
        <v/>
      </c>
    </row>
    <row r="48" spans="1:20" hidden="1" x14ac:dyDescent="0.55000000000000004">
      <c r="H48" s="109" t="str" cm="1">
        <f t="array" ref="H48">IF(MOD(ROW()-10,3)=0, IF(INDEX('Results show'!B:B,(ROW()-10)/3+3)=0,"", INDEX('Results show'!B:B,(ROW()-10)/3+3)), "")</f>
        <v/>
      </c>
      <c r="I48" s="110" t="str" cm="1">
        <f t="array" ref="I48">IF(MOD(ROW()-10,3)=0, IF(INDEX('Results show'!C:C,(ROW()-10)/3+3)=0,"", INDEX('Results show'!C:C,(ROW()-10)/3+3)), "")</f>
        <v/>
      </c>
      <c r="J48" s="57"/>
      <c r="K48" s="111" t="str">
        <f>IFERROR(
  IF(_xlfn.TEXTJOIN(", ", TRUE, INDEX(Labels!$K$5:$Q$274, MATCH('Results show'!D15, Labels!$J$5:$J$274, 0), 0))="", "",
  _xlfn.TEXTJOIN(", ", TRUE, INDEX(Labels!$K$5:$Q$274, MATCH('Results show'!D15, Labels!$J$5:$J$274, 0), 0))
  ),
"")</f>
        <v/>
      </c>
      <c r="L48" s="111" t="str">
        <f>IFERROR(
  IF(_xlfn.TEXTJOIN(", ", TRUE, INDEX(Labels!$K$5:$Q$274, MATCH('Results show'!E15, Labels!$J$5:$J$274, 0), 0))="", "",
  _xlfn.TEXTJOIN(", ", TRUE, INDEX(Labels!$K$5:$Q$274, MATCH('Results show'!E15, Labels!$J$5:$J$274, 0), 0))
  ),
"")</f>
        <v/>
      </c>
      <c r="M48" s="111" t="str">
        <f>IFERROR(
  IF(_xlfn.TEXTJOIN(", ", TRUE, INDEX(Labels!$K$5:$Q$274, MATCH('Results show'!F15, Labels!$J$5:$J$274, 0), 0))="", "",
  _xlfn.TEXTJOIN(", ", TRUE, INDEX(Labels!$K$5:$Q$274, MATCH('Results show'!F15, Labels!$J$5:$J$274, 0), 0))
  ),
"")</f>
        <v/>
      </c>
      <c r="N48" s="111" t="str">
        <f>IFERROR(
  IF(_xlfn.TEXTJOIN(", ", TRUE, INDEX(Labels!$K$5:$Q$274, MATCH('Results show'!G15, Labels!$J$5:$J$274, 0), 0))="", "",
  _xlfn.TEXTJOIN(", ", TRUE, INDEX(Labels!$K$5:$Q$274, MATCH('Results show'!G15, Labels!$J$5:$J$274, 0), 0))
  ),
"")</f>
        <v/>
      </c>
      <c r="O48" s="111" t="str">
        <f>IFERROR(
  IF(_xlfn.TEXTJOIN(", ", TRUE, INDEX(Labels!$K$5:$Q$274, MATCH('Results show'!H15, Labels!$J$5:$J$274, 0), 0))="", "",
  _xlfn.TEXTJOIN(", ", TRUE, INDEX(Labels!$K$5:$Q$274, MATCH('Results show'!H15, Labels!$J$5:$J$274, 0), 0))
  ),
"")</f>
        <v/>
      </c>
      <c r="P48" s="111" t="str">
        <f>IFERROR(
  IF(_xlfn.TEXTJOIN(", ", TRUE, INDEX(Labels!$K$5:$Q$274, MATCH('Results show'!I15, Labels!$J$5:$J$274, 0), 0))="", "",
  _xlfn.TEXTJOIN(", ", TRUE, INDEX(Labels!$K$5:$Q$274, MATCH('Results show'!I15, Labels!$J$5:$J$274, 0), 0))
  ),
"")</f>
        <v/>
      </c>
      <c r="Q48" s="111" t="str">
        <f>IFERROR(
  IF(_xlfn.TEXTJOIN(", ", TRUE, INDEX(Labels!$K$5:$Q$274, MATCH('Results show'!J15, Labels!$J$5:$J$274, 0), 0))="", "",
  _xlfn.TEXTJOIN(", ", TRUE, INDEX(Labels!$K$5:$Q$274, MATCH('Results show'!J15, Labels!$J$5:$J$274, 0), 0))
  ),
"")</f>
        <v/>
      </c>
      <c r="R48" s="112" t="str">
        <f>IFERROR(
  IF(_xlfn.TEXTJOIN(", ", TRUE, INDEX(Labels!$K$5:$Q$274, MATCH('Results show'!K15, Labels!$J$5:$J$274, 0), 0))="", "",
  _xlfn.TEXTJOIN(", ", TRUE, INDEX(Labels!$K$5:$Q$274, MATCH('Results show'!K15, Labels!$J$5:$J$274, 0), 0))
  ),
"")</f>
        <v/>
      </c>
      <c r="S48" s="56" t="str">
        <f>IFERROR(
  IF(_xlfn.TEXTJOIN(", ", TRUE, INDEX(Labels!$K$5:$Q$274, MATCH('Results show'!L17, Labels!$J$5:$J$274, 0), 0))="", "",
  _xlfn.TEXTJOIN(", ", TRUE, INDEX(Labels!$K$5:$Q$274, MATCH('Results show'!L17, Labels!$J$5:$J$274, 0), 0))
  ),
"")</f>
        <v/>
      </c>
      <c r="T48" s="56" t="str">
        <f>IFERROR(
  IF(_xlfn.TEXTJOIN(", ", TRUE, INDEX(Labels!$K$5:$Q$274, MATCH('Results show'!N18, Labels!$J$5:$J$274, 0), 0))="", "",
  _xlfn.TEXTJOIN(", ", TRUE, INDEX(Labels!$K$5:$Q$274, MATCH('Results show'!N18, Labels!$J$5:$J$274, 0), 0))
  ),
"")</f>
        <v/>
      </c>
    </row>
    <row r="49" spans="1:20" s="14" customFormat="1" x14ac:dyDescent="0.55000000000000004">
      <c r="A49" s="52"/>
      <c r="B49" s="52"/>
      <c r="C49" s="53"/>
      <c r="D49" s="52"/>
      <c r="E49" s="52"/>
      <c r="F49" s="52"/>
      <c r="H49" s="109" t="str" cm="1">
        <f t="array" ref="H49">IF(MOD(ROW()-10,3)=0, IF(INDEX('Results show'!B:B,(ROW()-10)/3+3)=0,"", INDEX('Results show'!B:B,(ROW()-10)/3+3)), "")</f>
        <v/>
      </c>
      <c r="I49" s="110" t="str" cm="1">
        <f t="array" ref="I49">IF(MOD(ROW()-10,3)=0, IF(INDEX('Results show'!C:C,(ROW()-10)/3+3)=0,"", INDEX('Results show'!C:C,(ROW()-10)/3+3)), "")</f>
        <v/>
      </c>
      <c r="J49" s="119"/>
      <c r="K49" s="120" t="str">
        <f>IFERROR(IF(INDEX(Labels!$D$5:$D$274, MATCH('Results show'!D16, Labels!$J$5:$J$274, 0))="", "", INDEX(Labels!$D$5:$D$274, MATCH('Results show'!D16, Labels!$J$5:$J$274, 0))), "")</f>
        <v/>
      </c>
      <c r="L49" s="120" t="str">
        <f>IFERROR(IF(INDEX(Labels!$D$5:$D$274, MATCH('Results show'!E16, Labels!$J$5:$J$274, 0))="", "", INDEX(Labels!$D$5:$D$274, MATCH('Results show'!E16, Labels!$J$5:$J$274, 0))), "")</f>
        <v/>
      </c>
      <c r="M49" s="120" t="str">
        <f>IFERROR(IF(INDEX(Labels!$D$5:$D$274, MATCH('Results show'!F16, Labels!$J$5:$J$274, 0))="", "", INDEX(Labels!$D$5:$D$274, MATCH('Results show'!F16, Labels!$J$5:$J$274, 0))), "")</f>
        <v/>
      </c>
      <c r="N49" s="120" t="str">
        <f>IFERROR(IF(INDEX(Labels!$D$5:$D$274, MATCH('Results show'!G16, Labels!$J$5:$J$274, 0))="", "", INDEX(Labels!$D$5:$D$274, MATCH('Results show'!G16, Labels!$J$5:$J$274, 0))), "")</f>
        <v/>
      </c>
      <c r="O49" s="120" t="str">
        <f>IFERROR(IF(INDEX(Labels!$D$5:$D$274, MATCH('Results show'!H16, Labels!$J$5:$J$274, 0))="", "", INDEX(Labels!$D$5:$D$274, MATCH('Results show'!H16, Labels!$J$5:$J$274, 0))), "")</f>
        <v/>
      </c>
      <c r="P49" s="120" t="str">
        <f>IFERROR(IF(INDEX(Labels!$D$5:$D$274, MATCH('Results show'!I16, Labels!$J$5:$J$274, 0))="", "", INDEX(Labels!$D$5:$D$274, MATCH('Results show'!I16, Labels!$J$5:$J$274, 0))), "")</f>
        <v/>
      </c>
      <c r="Q49" s="120" t="str">
        <f>IFERROR(IF(INDEX(Labels!$D$5:$D$274, MATCH('Results show'!J16, Labels!$J$5:$J$274, 0))="", "", INDEX(Labels!$D$5:$D$274, MATCH('Results show'!J16, Labels!$J$5:$J$274, 0))), "")</f>
        <v/>
      </c>
      <c r="R49" s="121" t="str">
        <f>IFERROR(IF(INDEX(Labels!$D$5:$D$274, MATCH('Results show'!K16, Labels!$J$5:$J$274, 0))="", "", INDEX(Labels!$D$5:$D$274, MATCH('Results show'!K16, Labels!$J$5:$J$274, 0))), "")</f>
        <v/>
      </c>
      <c r="S49" s="78" t="str">
        <f>IFERROR(IF(INDEX(Labels!$D$5:$D$274, MATCH('Results show'!L18, Labels!$J$5:$J$274, 0))="", "", INDEX(Labels!$D$5:$D$274, MATCH('Results show'!L18, Labels!$J$5:$J$274, 0))), "")</f>
        <v/>
      </c>
      <c r="T49" s="78" t="str">
        <f>IFERROR(IF(INDEX(Labels!$D$5:$D$274, MATCH('Results show'!N19, Labels!$J$5:$J$274, 0))="", "", INDEX(Labels!$D$5:$D$274, MATCH('Results show'!N19, Labels!$J$5:$J$274, 0))), "")</f>
        <v/>
      </c>
    </row>
    <row r="50" spans="1:20" hidden="1" x14ac:dyDescent="0.55000000000000004">
      <c r="H50" s="109" t="str" cm="1">
        <f t="array" ref="H50">IF(MOD(ROW()-10,3)=0, IF(INDEX('Results show'!B:B,(ROW()-10)/3+3)=0,"", INDEX('Results show'!B:B,(ROW()-10)/3+3)), "")</f>
        <v/>
      </c>
      <c r="I50" s="110" t="str" cm="1">
        <f t="array" ref="I50">IF(MOD(ROW()-10,3)=0, IF(INDEX('Results show'!C:C,(ROW()-10)/3+3)=0,"", INDEX('Results show'!C:C,(ROW()-10)/3+3)), "")</f>
        <v/>
      </c>
      <c r="J50" s="57"/>
      <c r="K50" s="111" t="str">
        <f>IFERROR(
  IF(AND(
    INDEX(Labels!$G$5:$G$274, MATCH('Results show'!D16, Labels!$J$5:$J$274, 0))="",
    INDEX(Labels!$H$5:$H$274, MATCH('Results show'!D16, Labels!$J$5:$J$274, 0))=""
  ), "",
  INDEX(Labels!$G$5:$G$274, MATCH('Results show'!D16, Labels!$J$5:$J$274, 0)) &amp; "/" &amp; INDEX(Labels!$H$5:$H$274, MATCH('Results show'!D16, Labels!$J$5:$J$274, 0))
  ),
"")</f>
        <v/>
      </c>
      <c r="L50" s="111" t="str">
        <f>IFERROR(
  IF(AND(
    INDEX(Labels!$G$5:$G$274, MATCH('Results show'!E16, Labels!$J$5:$J$274, 0))="",
    INDEX(Labels!$H$5:$H$274, MATCH('Results show'!E16, Labels!$J$5:$J$274, 0))=""
  ), "",
  INDEX(Labels!$G$5:$G$274, MATCH('Results show'!E16, Labels!$J$5:$J$274, 0)) &amp; "/" &amp; INDEX(Labels!$H$5:$H$274, MATCH('Results show'!E16, Labels!$J$5:$J$274, 0))
  ),
"")</f>
        <v/>
      </c>
      <c r="M50" s="111" t="str">
        <f>IFERROR(
  IF(AND(
    INDEX(Labels!$G$5:$G$274, MATCH('Results show'!F16, Labels!$J$5:$J$274, 0))="",
    INDEX(Labels!$H$5:$H$274, MATCH('Results show'!F16, Labels!$J$5:$J$274, 0))=""
  ), "",
  INDEX(Labels!$G$5:$G$274, MATCH('Results show'!F16, Labels!$J$5:$J$274, 0)) &amp; "/" &amp; INDEX(Labels!$H$5:$H$274, MATCH('Results show'!F16, Labels!$J$5:$J$274, 0))
  ),
"")</f>
        <v/>
      </c>
      <c r="N50" s="111" t="str">
        <f>IFERROR(
  IF(AND(
    INDEX(Labels!$G$5:$G$274, MATCH('Results show'!G16, Labels!$J$5:$J$274, 0))="",
    INDEX(Labels!$H$5:$H$274, MATCH('Results show'!G16, Labels!$J$5:$J$274, 0))=""
  ), "",
  INDEX(Labels!$G$5:$G$274, MATCH('Results show'!G16, Labels!$J$5:$J$274, 0)) &amp; "/" &amp; INDEX(Labels!$H$5:$H$274, MATCH('Results show'!G16, Labels!$J$5:$J$274, 0))
  ),
"")</f>
        <v/>
      </c>
      <c r="O50" s="111" t="str">
        <f>IFERROR(
  IF(AND(
    INDEX(Labels!$G$5:$G$274, MATCH('Results show'!H16, Labels!$J$5:$J$274, 0))="",
    INDEX(Labels!$H$5:$H$274, MATCH('Results show'!H16, Labels!$J$5:$J$274, 0))=""
  ), "",
  INDEX(Labels!$G$5:$G$274, MATCH('Results show'!H16, Labels!$J$5:$J$274, 0)) &amp; "/" &amp; INDEX(Labels!$H$5:$H$274, MATCH('Results show'!H16, Labels!$J$5:$J$274, 0))
  ),
"")</f>
        <v/>
      </c>
      <c r="P50" s="111" t="str">
        <f>IFERROR(
  IF(AND(
    INDEX(Labels!$G$5:$G$274, MATCH('Results show'!I16, Labels!$J$5:$J$274, 0))="",
    INDEX(Labels!$H$5:$H$274, MATCH('Results show'!I16, Labels!$J$5:$J$274, 0))=""
  ), "",
  INDEX(Labels!$G$5:$G$274, MATCH('Results show'!I16, Labels!$J$5:$J$274, 0)) &amp; "/" &amp; INDEX(Labels!$H$5:$H$274, MATCH('Results show'!I16, Labels!$J$5:$J$274, 0))
  ),
"")</f>
        <v/>
      </c>
      <c r="Q50" s="111" t="str">
        <f>IFERROR(
  IF(AND(
    INDEX(Labels!$G$5:$G$274, MATCH('Results show'!J16, Labels!$J$5:$J$274, 0))="",
    INDEX(Labels!$H$5:$H$274, MATCH('Results show'!J16, Labels!$J$5:$J$274, 0))=""
  ), "",
  INDEX(Labels!$G$5:$G$274, MATCH('Results show'!J16, Labels!$J$5:$J$274, 0)) &amp; "/" &amp; INDEX(Labels!$H$5:$H$274, MATCH('Results show'!J16, Labels!$J$5:$J$274, 0))
  ),
"")</f>
        <v/>
      </c>
      <c r="R50" s="112" t="str">
        <f>IFERROR(
  IF(AND(
    INDEX(Labels!$G$5:$G$274, MATCH('Results show'!K16, Labels!$J$5:$J$274, 0))="",
    INDEX(Labels!$H$5:$H$274, MATCH('Results show'!K16, Labels!$J$5:$J$274, 0))=""
  ), "",
  INDEX(Labels!$G$5:$G$274, MATCH('Results show'!K16, Labels!$J$5:$J$274, 0)) &amp; "/" &amp; INDEX(Labels!$H$5:$H$274, MATCH('Results show'!K16, Labels!$J$5:$J$274, 0))
  ),
"")</f>
        <v/>
      </c>
      <c r="S50" s="56" t="str">
        <f>IFERROR(
  IF(AND(
    INDEX(Labels!$G$5:$G$274, MATCH('Results show'!L18, Labels!$J$5:$J$274, 0))="",
    INDEX(Labels!$H$5:$H$274, MATCH('Results show'!L18, Labels!$J$5:$J$274, 0))=""
  ), "",
  INDEX(Labels!$G$5:$G$274, MATCH('Results show'!L18, Labels!$J$5:$J$274, 0)) &amp; "/" &amp; INDEX(Labels!$H$5:$H$274, MATCH('Results show'!L18, Labels!$J$5:$J$274, 0))
  ),
"")</f>
        <v/>
      </c>
      <c r="T50" s="56" t="str">
        <f>IFERROR(
  IF(AND(
    INDEX(Labels!$G$5:$G$274, MATCH('Results show'!N19, Labels!$J$5:$J$274, 0))="",
    INDEX(Labels!$H$5:$H$274, MATCH('Results show'!N19, Labels!$J$5:$J$274, 0))=""
  ), "",
  INDEX(Labels!$G$5:$G$274, MATCH('Results show'!N19, Labels!$J$5:$J$274, 0)) &amp; "/" &amp; INDEX(Labels!$H$5:$H$274, MATCH('Results show'!N19, Labels!$J$5:$J$274, 0))
  ),
"")</f>
        <v/>
      </c>
    </row>
    <row r="51" spans="1:20" hidden="1" x14ac:dyDescent="0.55000000000000004">
      <c r="H51" s="109" t="str" cm="1">
        <f t="array" ref="H51">IF(MOD(ROW()-10,3)=0, IF(INDEX('Results show'!B:B,(ROW()-10)/3+3)=0,"", INDEX('Results show'!B:B,(ROW()-10)/3+3)), "")</f>
        <v/>
      </c>
      <c r="I51" s="110" t="str" cm="1">
        <f t="array" ref="I51">IF(MOD(ROW()-10,3)=0, IF(INDEX('Results show'!C:C,(ROW()-10)/3+3)=0,"", INDEX('Results show'!C:C,(ROW()-10)/3+3)), "")</f>
        <v/>
      </c>
      <c r="J51" s="57"/>
      <c r="K51" s="111" t="str">
        <f>IFERROR(
  IF(_xlfn.TEXTJOIN(", ", TRUE, INDEX(Labels!$K$5:$Q$274, MATCH('Results show'!D16, Labels!$J$5:$J$274, 0), 0))="", "",
  _xlfn.TEXTJOIN(", ", TRUE, INDEX(Labels!$K$5:$Q$274, MATCH('Results show'!D16, Labels!$J$5:$J$274, 0), 0))
  ),
"")</f>
        <v/>
      </c>
      <c r="L51" s="111" t="str">
        <f>IFERROR(
  IF(_xlfn.TEXTJOIN(", ", TRUE, INDEX(Labels!$K$5:$Q$274, MATCH('Results show'!E16, Labels!$J$5:$J$274, 0), 0))="", "",
  _xlfn.TEXTJOIN(", ", TRUE, INDEX(Labels!$K$5:$Q$274, MATCH('Results show'!E16, Labels!$J$5:$J$274, 0), 0))
  ),
"")</f>
        <v/>
      </c>
      <c r="M51" s="111" t="str">
        <f>IFERROR(
  IF(_xlfn.TEXTJOIN(", ", TRUE, INDEX(Labels!$K$5:$Q$274, MATCH('Results show'!F16, Labels!$J$5:$J$274, 0), 0))="", "",
  _xlfn.TEXTJOIN(", ", TRUE, INDEX(Labels!$K$5:$Q$274, MATCH('Results show'!F16, Labels!$J$5:$J$274, 0), 0))
  ),
"")</f>
        <v/>
      </c>
      <c r="N51" s="111" t="str">
        <f>IFERROR(
  IF(_xlfn.TEXTJOIN(", ", TRUE, INDEX(Labels!$K$5:$Q$274, MATCH('Results show'!G16, Labels!$J$5:$J$274, 0), 0))="", "",
  _xlfn.TEXTJOIN(", ", TRUE, INDEX(Labels!$K$5:$Q$274, MATCH('Results show'!G16, Labels!$J$5:$J$274, 0), 0))
  ),
"")</f>
        <v/>
      </c>
      <c r="O51" s="111" t="str">
        <f>IFERROR(
  IF(_xlfn.TEXTJOIN(", ", TRUE, INDEX(Labels!$K$5:$Q$274, MATCH('Results show'!H16, Labels!$J$5:$J$274, 0), 0))="", "",
  _xlfn.TEXTJOIN(", ", TRUE, INDEX(Labels!$K$5:$Q$274, MATCH('Results show'!H16, Labels!$J$5:$J$274, 0), 0))
  ),
"")</f>
        <v/>
      </c>
      <c r="P51" s="111" t="str">
        <f>IFERROR(
  IF(_xlfn.TEXTJOIN(", ", TRUE, INDEX(Labels!$K$5:$Q$274, MATCH('Results show'!I16, Labels!$J$5:$J$274, 0), 0))="", "",
  _xlfn.TEXTJOIN(", ", TRUE, INDEX(Labels!$K$5:$Q$274, MATCH('Results show'!I16, Labels!$J$5:$J$274, 0), 0))
  ),
"")</f>
        <v/>
      </c>
      <c r="Q51" s="111" t="str">
        <f>IFERROR(
  IF(_xlfn.TEXTJOIN(", ", TRUE, INDEX(Labels!$K$5:$Q$274, MATCH('Results show'!J16, Labels!$J$5:$J$274, 0), 0))="", "",
  _xlfn.TEXTJOIN(", ", TRUE, INDEX(Labels!$K$5:$Q$274, MATCH('Results show'!J16, Labels!$J$5:$J$274, 0), 0))
  ),
"")</f>
        <v/>
      </c>
      <c r="R51" s="112" t="str">
        <f>IFERROR(
  IF(_xlfn.TEXTJOIN(", ", TRUE, INDEX(Labels!$K$5:$Q$274, MATCH('Results show'!K16, Labels!$J$5:$J$274, 0), 0))="", "",
  _xlfn.TEXTJOIN(", ", TRUE, INDEX(Labels!$K$5:$Q$274, MATCH('Results show'!K16, Labels!$J$5:$J$274, 0), 0))
  ),
"")</f>
        <v/>
      </c>
      <c r="S51" s="56" t="str">
        <f>IFERROR(
  IF(_xlfn.TEXTJOIN(", ", TRUE, INDEX(Labels!$K$5:$Q$274, MATCH('Results show'!L18, Labels!$J$5:$J$274, 0), 0))="", "",
  _xlfn.TEXTJOIN(", ", TRUE, INDEX(Labels!$K$5:$Q$274, MATCH('Results show'!L18, Labels!$J$5:$J$274, 0), 0))
  ),
"")</f>
        <v/>
      </c>
      <c r="T51" s="56" t="str">
        <f>IFERROR(
  IF(_xlfn.TEXTJOIN(", ", TRUE, INDEX(Labels!$K$5:$Q$274, MATCH('Results show'!N19, Labels!$J$5:$J$274, 0), 0))="", "",
  _xlfn.TEXTJOIN(", ", TRUE, INDEX(Labels!$K$5:$Q$274, MATCH('Results show'!N19, Labels!$J$5:$J$274, 0), 0))
  ),
"")</f>
        <v/>
      </c>
    </row>
    <row r="52" spans="1:20" s="14" customFormat="1" x14ac:dyDescent="0.55000000000000004">
      <c r="A52" s="52"/>
      <c r="B52" s="52"/>
      <c r="C52" s="53"/>
      <c r="D52" s="52"/>
      <c r="E52" s="52"/>
      <c r="F52" s="52"/>
      <c r="H52" s="109" t="str" cm="1">
        <f t="array" ref="H52">IF(MOD(ROW()-10,3)=0, IF(INDEX('Results show'!B:B,(ROW()-10)/3+3)=0,"", INDEX('Results show'!B:B,(ROW()-10)/3+3)), "")</f>
        <v/>
      </c>
      <c r="I52" s="110" t="str" cm="1">
        <f t="array" ref="I52">IF(MOD(ROW()-10,3)=0, IF(INDEX('Results show'!C:C,(ROW()-10)/3+3)=0,"", INDEX('Results show'!C:C,(ROW()-10)/3+3)), "")</f>
        <v/>
      </c>
      <c r="J52" s="119"/>
      <c r="K52" s="120" t="str">
        <f>IFERROR(IF(INDEX(Labels!$D$5:$D$274, MATCH('Results show'!D17, Labels!$J$5:$J$274, 0))="", "", INDEX(Labels!$D$5:$D$274, MATCH('Results show'!D17, Labels!$J$5:$J$274, 0))), "")</f>
        <v/>
      </c>
      <c r="L52" s="120" t="str">
        <f>IFERROR(IF(INDEX(Labels!$D$5:$D$274, MATCH('Results show'!E17, Labels!$J$5:$J$274, 0))="", "", INDEX(Labels!$D$5:$D$274, MATCH('Results show'!E17, Labels!$J$5:$J$274, 0))), "")</f>
        <v/>
      </c>
      <c r="M52" s="120" t="str">
        <f>IFERROR(IF(INDEX(Labels!$D$5:$D$274, MATCH('Results show'!F17, Labels!$J$5:$J$274, 0))="", "", INDEX(Labels!$D$5:$D$274, MATCH('Results show'!F17, Labels!$J$5:$J$274, 0))), "")</f>
        <v/>
      </c>
      <c r="N52" s="120" t="str">
        <f>IFERROR(IF(INDEX(Labels!$D$5:$D$274, MATCH('Results show'!G17, Labels!$J$5:$J$274, 0))="", "", INDEX(Labels!$D$5:$D$274, MATCH('Results show'!G17, Labels!$J$5:$J$274, 0))), "")</f>
        <v/>
      </c>
      <c r="O52" s="120" t="str">
        <f>IFERROR(IF(INDEX(Labels!$D$5:$D$274, MATCH('Results show'!H17, Labels!$J$5:$J$274, 0))="", "", INDEX(Labels!$D$5:$D$274, MATCH('Results show'!H17, Labels!$J$5:$J$274, 0))), "")</f>
        <v/>
      </c>
      <c r="P52" s="120" t="str">
        <f>IFERROR(IF(INDEX(Labels!$D$5:$D$274, MATCH('Results show'!I17, Labels!$J$5:$J$274, 0))="", "", INDEX(Labels!$D$5:$D$274, MATCH('Results show'!I17, Labels!$J$5:$J$274, 0))), "")</f>
        <v/>
      </c>
      <c r="Q52" s="120" t="str">
        <f>IFERROR(IF(INDEX(Labels!$D$5:$D$274, MATCH('Results show'!J17, Labels!$J$5:$J$274, 0))="", "", INDEX(Labels!$D$5:$D$274, MATCH('Results show'!J17, Labels!$J$5:$J$274, 0))), "")</f>
        <v/>
      </c>
      <c r="R52" s="121" t="str">
        <f>IFERROR(IF(INDEX(Labels!$D$5:$D$274, MATCH('Results show'!K17, Labels!$J$5:$J$274, 0))="", "", INDEX(Labels!$D$5:$D$274, MATCH('Results show'!K17, Labels!$J$5:$J$274, 0))), "")</f>
        <v/>
      </c>
      <c r="S52" s="78" t="str">
        <f>IFERROR(IF(INDEX(Labels!$D$5:$D$274, MATCH('Results show'!L19, Labels!$J$5:$J$274, 0))="", "", INDEX(Labels!$D$5:$D$274, MATCH('Results show'!L19, Labels!$J$5:$J$274, 0))), "")</f>
        <v/>
      </c>
      <c r="T52" s="78" t="str">
        <f>IFERROR(IF(INDEX(Labels!$D$5:$D$274, MATCH('Results show'!N20, Labels!$J$5:$J$274, 0))="", "", INDEX(Labels!$D$5:$D$274, MATCH('Results show'!N20, Labels!$J$5:$J$274, 0))), "")</f>
        <v/>
      </c>
    </row>
    <row r="53" spans="1:20" hidden="1" x14ac:dyDescent="0.55000000000000004">
      <c r="H53" s="109" t="str" cm="1">
        <f t="array" ref="H53">IF(MOD(ROW()-10,3)=0, IF(INDEX('Results show'!B:B,(ROW()-10)/3+3)=0,"", INDEX('Results show'!B:B,(ROW()-10)/3+3)), "")</f>
        <v/>
      </c>
      <c r="I53" s="110" t="str" cm="1">
        <f t="array" ref="I53">IF(MOD(ROW()-10,3)=0, IF(INDEX('Results show'!C:C,(ROW()-10)/3+3)=0,"", INDEX('Results show'!C:C,(ROW()-10)/3+3)), "")</f>
        <v/>
      </c>
      <c r="J53" s="57"/>
      <c r="K53" s="111" t="str">
        <f>IFERROR(
  IF(AND(
    INDEX(Labels!$G$5:$G$274, MATCH('Results show'!D17, Labels!$J$5:$J$274, 0))="",
    INDEX(Labels!$H$5:$H$274, MATCH('Results show'!D17, Labels!$J$5:$J$274, 0))=""
  ), "",
  INDEX(Labels!$G$5:$G$274, MATCH('Results show'!D17, Labels!$J$5:$J$274, 0)) &amp; "/" &amp; INDEX(Labels!$H$5:$H$274, MATCH('Results show'!D17, Labels!$J$5:$J$274, 0))
  ),
"")</f>
        <v/>
      </c>
      <c r="L53" s="111" t="str">
        <f>IFERROR(
  IF(AND(
    INDEX(Labels!$G$5:$G$274, MATCH('Results show'!E17, Labels!$J$5:$J$274, 0))="",
    INDEX(Labels!$H$5:$H$274, MATCH('Results show'!E17, Labels!$J$5:$J$274, 0))=""
  ), "",
  INDEX(Labels!$G$5:$G$274, MATCH('Results show'!E17, Labels!$J$5:$J$274, 0)) &amp; "/" &amp; INDEX(Labels!$H$5:$H$274, MATCH('Results show'!E17, Labels!$J$5:$J$274, 0))
  ),
"")</f>
        <v/>
      </c>
      <c r="M53" s="111" t="str">
        <f>IFERROR(
  IF(AND(
    INDEX(Labels!$G$5:$G$274, MATCH('Results show'!F17, Labels!$J$5:$J$274, 0))="",
    INDEX(Labels!$H$5:$H$274, MATCH('Results show'!F17, Labels!$J$5:$J$274, 0))=""
  ), "",
  INDEX(Labels!$G$5:$G$274, MATCH('Results show'!F17, Labels!$J$5:$J$274, 0)) &amp; "/" &amp; INDEX(Labels!$H$5:$H$274, MATCH('Results show'!F17, Labels!$J$5:$J$274, 0))
  ),
"")</f>
        <v/>
      </c>
      <c r="N53" s="111" t="str">
        <f>IFERROR(
  IF(AND(
    INDEX(Labels!$G$5:$G$274, MATCH('Results show'!G17, Labels!$J$5:$J$274, 0))="",
    INDEX(Labels!$H$5:$H$274, MATCH('Results show'!G17, Labels!$J$5:$J$274, 0))=""
  ), "",
  INDEX(Labels!$G$5:$G$274, MATCH('Results show'!G17, Labels!$J$5:$J$274, 0)) &amp; "/" &amp; INDEX(Labels!$H$5:$H$274, MATCH('Results show'!G17, Labels!$J$5:$J$274, 0))
  ),
"")</f>
        <v/>
      </c>
      <c r="O53" s="111" t="str">
        <f>IFERROR(
  IF(AND(
    INDEX(Labels!$G$5:$G$274, MATCH('Results show'!H17, Labels!$J$5:$J$274, 0))="",
    INDEX(Labels!$H$5:$H$274, MATCH('Results show'!H17, Labels!$J$5:$J$274, 0))=""
  ), "",
  INDEX(Labels!$G$5:$G$274, MATCH('Results show'!H17, Labels!$J$5:$J$274, 0)) &amp; "/" &amp; INDEX(Labels!$H$5:$H$274, MATCH('Results show'!H17, Labels!$J$5:$J$274, 0))
  ),
"")</f>
        <v/>
      </c>
      <c r="P53" s="111" t="str">
        <f>IFERROR(
  IF(AND(
    INDEX(Labels!$G$5:$G$274, MATCH('Results show'!I17, Labels!$J$5:$J$274, 0))="",
    INDEX(Labels!$H$5:$H$274, MATCH('Results show'!I17, Labels!$J$5:$J$274, 0))=""
  ), "",
  INDEX(Labels!$G$5:$G$274, MATCH('Results show'!I17, Labels!$J$5:$J$274, 0)) &amp; "/" &amp; INDEX(Labels!$H$5:$H$274, MATCH('Results show'!I17, Labels!$J$5:$J$274, 0))
  ),
"")</f>
        <v/>
      </c>
      <c r="Q53" s="111" t="str">
        <f>IFERROR(
  IF(AND(
    INDEX(Labels!$G$5:$G$274, MATCH('Results show'!J17, Labels!$J$5:$J$274, 0))="",
    INDEX(Labels!$H$5:$H$274, MATCH('Results show'!J17, Labels!$J$5:$J$274, 0))=""
  ), "",
  INDEX(Labels!$G$5:$G$274, MATCH('Results show'!J17, Labels!$J$5:$J$274, 0)) &amp; "/" &amp; INDEX(Labels!$H$5:$H$274, MATCH('Results show'!J17, Labels!$J$5:$J$274, 0))
  ),
"")</f>
        <v/>
      </c>
      <c r="R53" s="112" t="str">
        <f>IFERROR(
  IF(AND(
    INDEX(Labels!$G$5:$G$274, MATCH('Results show'!K17, Labels!$J$5:$J$274, 0))="",
    INDEX(Labels!$H$5:$H$274, MATCH('Results show'!K17, Labels!$J$5:$J$274, 0))=""
  ), "",
  INDEX(Labels!$G$5:$G$274, MATCH('Results show'!K17, Labels!$J$5:$J$274, 0)) &amp; "/" &amp; INDEX(Labels!$H$5:$H$274, MATCH('Results show'!K17, Labels!$J$5:$J$274, 0))
  ),
"")</f>
        <v/>
      </c>
      <c r="S53" s="56" t="str">
        <f>IFERROR(
  IF(AND(
    INDEX(Labels!$G$5:$G$274, MATCH('Results show'!L19, Labels!$J$5:$J$274, 0))="",
    INDEX(Labels!$H$5:$H$274, MATCH('Results show'!L19, Labels!$J$5:$J$274, 0))=""
  ), "",
  INDEX(Labels!$G$5:$G$274, MATCH('Results show'!L19, Labels!$J$5:$J$274, 0)) &amp; "/" &amp; INDEX(Labels!$H$5:$H$274, MATCH('Results show'!L19, Labels!$J$5:$J$274, 0))
  ),
"")</f>
        <v/>
      </c>
      <c r="T53" s="56" t="str">
        <f>IFERROR(
  IF(AND(
    INDEX(Labels!$G$5:$G$274, MATCH('Results show'!N20, Labels!$J$5:$J$274, 0))="",
    INDEX(Labels!$H$5:$H$274, MATCH('Results show'!N20, Labels!$J$5:$J$274, 0))=""
  ), "",
  INDEX(Labels!$G$5:$G$274, MATCH('Results show'!N20, Labels!$J$5:$J$274, 0)) &amp; "/" &amp; INDEX(Labels!$H$5:$H$274, MATCH('Results show'!N20, Labels!$J$5:$J$274, 0))
  ),
"")</f>
        <v/>
      </c>
    </row>
    <row r="54" spans="1:20" hidden="1" x14ac:dyDescent="0.55000000000000004">
      <c r="H54" s="109" t="str" cm="1">
        <f t="array" ref="H54">IF(MOD(ROW()-10,3)=0, IF(INDEX('Results show'!B:B,(ROW()-10)/3+3)=0,"", INDEX('Results show'!B:B,(ROW()-10)/3+3)), "")</f>
        <v/>
      </c>
      <c r="I54" s="110" t="str" cm="1">
        <f t="array" ref="I54">IF(MOD(ROW()-10,3)=0, IF(INDEX('Results show'!C:C,(ROW()-10)/3+3)=0,"", INDEX('Results show'!C:C,(ROW()-10)/3+3)), "")</f>
        <v/>
      </c>
      <c r="J54" s="57"/>
      <c r="K54" s="111" t="str">
        <f>IFERROR(
  IF(_xlfn.TEXTJOIN(", ", TRUE, INDEX(Labels!$K$5:$Q$274, MATCH('Results show'!D17, Labels!$J$5:$J$274, 0), 0))="", "",
  _xlfn.TEXTJOIN(", ", TRUE, INDEX(Labels!$K$5:$Q$274, MATCH('Results show'!D17, Labels!$J$5:$J$274, 0), 0))
  ),
"")</f>
        <v/>
      </c>
      <c r="L54" s="111" t="str">
        <f>IFERROR(
  IF(_xlfn.TEXTJOIN(", ", TRUE, INDEX(Labels!$K$5:$Q$274, MATCH('Results show'!E17, Labels!$J$5:$J$274, 0), 0))="", "",
  _xlfn.TEXTJOIN(", ", TRUE, INDEX(Labels!$K$5:$Q$274, MATCH('Results show'!E17, Labels!$J$5:$J$274, 0), 0))
  ),
"")</f>
        <v/>
      </c>
      <c r="M54" s="111" t="str">
        <f>IFERROR(
  IF(_xlfn.TEXTJOIN(", ", TRUE, INDEX(Labels!$K$5:$Q$274, MATCH('Results show'!F17, Labels!$J$5:$J$274, 0), 0))="", "",
  _xlfn.TEXTJOIN(", ", TRUE, INDEX(Labels!$K$5:$Q$274, MATCH('Results show'!F17, Labels!$J$5:$J$274, 0), 0))
  ),
"")</f>
        <v/>
      </c>
      <c r="N54" s="111" t="str">
        <f>IFERROR(
  IF(_xlfn.TEXTJOIN(", ", TRUE, INDEX(Labels!$K$5:$Q$274, MATCH('Results show'!G17, Labels!$J$5:$J$274, 0), 0))="", "",
  _xlfn.TEXTJOIN(", ", TRUE, INDEX(Labels!$K$5:$Q$274, MATCH('Results show'!G17, Labels!$J$5:$J$274, 0), 0))
  ),
"")</f>
        <v/>
      </c>
      <c r="O54" s="111" t="str">
        <f>IFERROR(
  IF(_xlfn.TEXTJOIN(", ", TRUE, INDEX(Labels!$K$5:$Q$274, MATCH('Results show'!H17, Labels!$J$5:$J$274, 0), 0))="", "",
  _xlfn.TEXTJOIN(", ", TRUE, INDEX(Labels!$K$5:$Q$274, MATCH('Results show'!H17, Labels!$J$5:$J$274, 0), 0))
  ),
"")</f>
        <v/>
      </c>
      <c r="P54" s="111" t="str">
        <f>IFERROR(
  IF(_xlfn.TEXTJOIN(", ", TRUE, INDEX(Labels!$K$5:$Q$274, MATCH('Results show'!I17, Labels!$J$5:$J$274, 0), 0))="", "",
  _xlfn.TEXTJOIN(", ", TRUE, INDEX(Labels!$K$5:$Q$274, MATCH('Results show'!I17, Labels!$J$5:$J$274, 0), 0))
  ),
"")</f>
        <v/>
      </c>
      <c r="Q54" s="111" t="str">
        <f>IFERROR(
  IF(_xlfn.TEXTJOIN(", ", TRUE, INDEX(Labels!$K$5:$Q$274, MATCH('Results show'!J17, Labels!$J$5:$J$274, 0), 0))="", "",
  _xlfn.TEXTJOIN(", ", TRUE, INDEX(Labels!$K$5:$Q$274, MATCH('Results show'!J17, Labels!$J$5:$J$274, 0), 0))
  ),
"")</f>
        <v/>
      </c>
      <c r="R54" s="112" t="str">
        <f>IFERROR(
  IF(_xlfn.TEXTJOIN(", ", TRUE, INDEX(Labels!$K$5:$Q$274, MATCH('Results show'!K17, Labels!$J$5:$J$274, 0), 0))="", "",
  _xlfn.TEXTJOIN(", ", TRUE, INDEX(Labels!$K$5:$Q$274, MATCH('Results show'!K17, Labels!$J$5:$J$274, 0), 0))
  ),
"")</f>
        <v/>
      </c>
      <c r="S54" s="56" t="str">
        <f>IFERROR(
  IF(_xlfn.TEXTJOIN(", ", TRUE, INDEX(Labels!$K$5:$Q$274, MATCH('Results show'!L19, Labels!$J$5:$J$274, 0), 0))="", "",
  _xlfn.TEXTJOIN(", ", TRUE, INDEX(Labels!$K$5:$Q$274, MATCH('Results show'!L19, Labels!$J$5:$J$274, 0), 0))
  ),
"")</f>
        <v/>
      </c>
      <c r="T54" s="56" t="str">
        <f>IFERROR(
  IF(_xlfn.TEXTJOIN(", ", TRUE, INDEX(Labels!$K$5:$Q$274, MATCH('Results show'!N20, Labels!$J$5:$J$274, 0), 0))="", "",
  _xlfn.TEXTJOIN(", ", TRUE, INDEX(Labels!$K$5:$Q$274, MATCH('Results show'!N20, Labels!$J$5:$J$274, 0), 0))
  ),
"")</f>
        <v/>
      </c>
    </row>
    <row r="55" spans="1:20" x14ac:dyDescent="0.55000000000000004">
      <c r="H55" s="109" t="str" cm="1">
        <f t="array" ref="H55">IF(MOD(ROW()-10,3)=0, IF(INDEX('Results show'!B:B,(ROW()-10)/3+3)=0,"", INDEX('Results show'!B:B,(ROW()-10)/3+3)), "")</f>
        <v/>
      </c>
      <c r="I55" s="110" t="str" cm="1">
        <f t="array" ref="I55">IF(MOD(ROW()-10,3)=0, IF(INDEX('Results show'!C:C,(ROW()-10)/3+3)=0,"", INDEX('Results show'!C:C,(ROW()-10)/3+3)), "")</f>
        <v/>
      </c>
      <c r="J55" s="119"/>
      <c r="K55" s="120" t="str">
        <f>IFERROR(IF(INDEX(Labels!$D$5:$D$274, MATCH('Results show'!D18, Labels!$J$5:$J$274, 0))="", "", INDEX(Labels!$D$5:$D$274, MATCH('Results show'!D18, Labels!$J$5:$J$274, 0))), "")</f>
        <v/>
      </c>
      <c r="L55" s="120" t="str">
        <f>IFERROR(IF(INDEX(Labels!$D$5:$D$274, MATCH('Results show'!E18, Labels!$J$5:$J$274, 0))="", "", INDEX(Labels!$D$5:$D$274, MATCH('Results show'!E18, Labels!$J$5:$J$274, 0))), "")</f>
        <v/>
      </c>
      <c r="M55" s="120" t="str">
        <f>IFERROR(IF(INDEX(Labels!$D$5:$D$274, MATCH('Results show'!F18, Labels!$J$5:$J$274, 0))="", "", INDEX(Labels!$D$5:$D$274, MATCH('Results show'!F18, Labels!$J$5:$J$274, 0))), "")</f>
        <v/>
      </c>
      <c r="N55" s="120" t="str">
        <f>IFERROR(IF(INDEX(Labels!$D$5:$D$274, MATCH('Results show'!G18, Labels!$J$5:$J$274, 0))="", "", INDEX(Labels!$D$5:$D$274, MATCH('Results show'!G18, Labels!$J$5:$J$274, 0))), "")</f>
        <v/>
      </c>
      <c r="O55" s="120" t="str">
        <f>IFERROR(IF(INDEX(Labels!$D$5:$D$274, MATCH('Results show'!H18, Labels!$J$5:$J$274, 0))="", "", INDEX(Labels!$D$5:$D$274, MATCH('Results show'!H18, Labels!$J$5:$J$274, 0))), "")</f>
        <v/>
      </c>
      <c r="P55" s="120" t="str">
        <f>IFERROR(IF(INDEX(Labels!$D$5:$D$274, MATCH('Results show'!I18, Labels!$J$5:$J$274, 0))="", "", INDEX(Labels!$D$5:$D$274, MATCH('Results show'!I18, Labels!$J$5:$J$274, 0))), "")</f>
        <v/>
      </c>
      <c r="Q55" s="120" t="str">
        <f>IFERROR(IF(INDEX(Labels!$D$5:$D$274, MATCH('Results show'!J18, Labels!$J$5:$J$274, 0))="", "", INDEX(Labels!$D$5:$D$274, MATCH('Results show'!J18, Labels!$J$5:$J$274, 0))), "")</f>
        <v/>
      </c>
      <c r="R55" s="121" t="str">
        <f>IFERROR(IF(INDEX(Labels!$D$5:$D$274, MATCH('Results show'!K18, Labels!$J$5:$J$274, 0))="", "", INDEX(Labels!$D$5:$D$274, MATCH('Results show'!K18, Labels!$J$5:$J$274, 0))), "")</f>
        <v/>
      </c>
      <c r="S55" s="56" t="str">
        <f>IFERROR(IF(INDEX(Labels!$D$5:$D$274, MATCH('Results show'!L20, Labels!$J$5:$J$274, 0))="", "", INDEX(Labels!$D$5:$D$274, MATCH('Results show'!L20, Labels!$J$5:$J$274, 0))), "")</f>
        <v/>
      </c>
      <c r="T55" s="56" t="str">
        <f>IFERROR(IF(INDEX(Labels!$D$5:$D$274, MATCH('Results show'!M20, Labels!$J$5:$J$274, 0))="", "", INDEX(Labels!$D$5:$D$274, MATCH('Results show'!M20, Labels!$J$5:$J$274, 0))), "")</f>
        <v/>
      </c>
    </row>
    <row r="56" spans="1:20" hidden="1" x14ac:dyDescent="0.55000000000000004">
      <c r="H56" s="109" t="str" cm="1">
        <f t="array" ref="H56">IF(MOD(ROW()-10,3)=0, IF(INDEX('Results show'!B:B,(ROW()-10)/3+3)=0,"", INDEX('Results show'!B:B,(ROW()-10)/3+3)), "")</f>
        <v/>
      </c>
      <c r="I56" s="110" t="str" cm="1">
        <f t="array" ref="I56">IF(MOD(ROW()-10,3)=0, IF(INDEX('Results show'!C:C,(ROW()-10)/3+3)=0,"", INDEX('Results show'!C:C,(ROW()-10)/3+3)), "")</f>
        <v/>
      </c>
      <c r="J56" s="57"/>
      <c r="K56" s="111" t="str">
        <f>IFERROR(
  IF(AND(
    INDEX(Labels!$G$5:$G$274, MATCH('Results show'!D18, Labels!$J$5:$J$274, 0))="",
    INDEX(Labels!$H$5:$H$274, MATCH('Results show'!D18, Labels!$J$5:$J$274, 0))=""
  ), "",
  INDEX(Labels!$G$5:$G$274, MATCH('Results show'!D18, Labels!$J$5:$J$274, 0)) &amp; "/" &amp; INDEX(Labels!$H$5:$H$274, MATCH('Results show'!D18, Labels!$J$5:$J$274, 0))
  ),
"")</f>
        <v/>
      </c>
      <c r="L56" s="111" t="str">
        <f>IFERROR(
  IF(AND(
    INDEX(Labels!$G$5:$G$274, MATCH('Results show'!E18, Labels!$J$5:$J$274, 0))="",
    INDEX(Labels!$H$5:$H$274, MATCH('Results show'!E18, Labels!$J$5:$J$274, 0))=""
  ), "",
  INDEX(Labels!$G$5:$G$274, MATCH('Results show'!E18, Labels!$J$5:$J$274, 0)) &amp; "/" &amp; INDEX(Labels!$H$5:$H$274, MATCH('Results show'!E18, Labels!$J$5:$J$274, 0))
  ),
"")</f>
        <v/>
      </c>
      <c r="M56" s="111" t="str">
        <f>IFERROR(
  IF(AND(
    INDEX(Labels!$G$5:$G$274, MATCH('Results show'!F18, Labels!$J$5:$J$274, 0))="",
    INDEX(Labels!$H$5:$H$274, MATCH('Results show'!F18, Labels!$J$5:$J$274, 0))=""
  ), "",
  INDEX(Labels!$G$5:$G$274, MATCH('Results show'!F18, Labels!$J$5:$J$274, 0)) &amp; "/" &amp; INDEX(Labels!$H$5:$H$274, MATCH('Results show'!F18, Labels!$J$5:$J$274, 0))
  ),
"")</f>
        <v/>
      </c>
      <c r="N56" s="111" t="str">
        <f>IFERROR(
  IF(AND(
    INDEX(Labels!$G$5:$G$274, MATCH('Results show'!G18, Labels!$J$5:$J$274, 0))="",
    INDEX(Labels!$H$5:$H$274, MATCH('Results show'!G18, Labels!$J$5:$J$274, 0))=""
  ), "",
  INDEX(Labels!$G$5:$G$274, MATCH('Results show'!G18, Labels!$J$5:$J$274, 0)) &amp; "/" &amp; INDEX(Labels!$H$5:$H$274, MATCH('Results show'!G18, Labels!$J$5:$J$274, 0))
  ),
"")</f>
        <v/>
      </c>
      <c r="O56" s="111" t="str">
        <f>IFERROR(
  IF(AND(
    INDEX(Labels!$G$5:$G$274, MATCH('Results show'!H18, Labels!$J$5:$J$274, 0))="",
    INDEX(Labels!$H$5:$H$274, MATCH('Results show'!H18, Labels!$J$5:$J$274, 0))=""
  ), "",
  INDEX(Labels!$G$5:$G$274, MATCH('Results show'!H18, Labels!$J$5:$J$274, 0)) &amp; "/" &amp; INDEX(Labels!$H$5:$H$274, MATCH('Results show'!H18, Labels!$J$5:$J$274, 0))
  ),
"")</f>
        <v/>
      </c>
      <c r="P56" s="111" t="str">
        <f>IFERROR(
  IF(AND(
    INDEX(Labels!$G$5:$G$274, MATCH('Results show'!I18, Labels!$J$5:$J$274, 0))="",
    INDEX(Labels!$H$5:$H$274, MATCH('Results show'!I18, Labels!$J$5:$J$274, 0))=""
  ), "",
  INDEX(Labels!$G$5:$G$274, MATCH('Results show'!I18, Labels!$J$5:$J$274, 0)) &amp; "/" &amp; INDEX(Labels!$H$5:$H$274, MATCH('Results show'!I18, Labels!$J$5:$J$274, 0))
  ),
"")</f>
        <v/>
      </c>
      <c r="Q56" s="111" t="str">
        <f>IFERROR(
  IF(AND(
    INDEX(Labels!$G$5:$G$274, MATCH('Results show'!J18, Labels!$J$5:$J$274, 0))="",
    INDEX(Labels!$H$5:$H$274, MATCH('Results show'!J18, Labels!$J$5:$J$274, 0))=""
  ), "",
  INDEX(Labels!$G$5:$G$274, MATCH('Results show'!J18, Labels!$J$5:$J$274, 0)) &amp; "/" &amp; INDEX(Labels!$H$5:$H$274, MATCH('Results show'!J18, Labels!$J$5:$J$274, 0))
  ),
"")</f>
        <v/>
      </c>
      <c r="R56" s="112" t="str">
        <f>IFERROR(
  IF(AND(
    INDEX(Labels!$G$5:$G$274, MATCH('Results show'!K18, Labels!$J$5:$J$274, 0))="",
    INDEX(Labels!$H$5:$H$274, MATCH('Results show'!K18, Labels!$J$5:$J$274, 0))=""
  ), "",
  INDEX(Labels!$G$5:$G$274, MATCH('Results show'!K18, Labels!$J$5:$J$274, 0)) &amp; "/" &amp; INDEX(Labels!$H$5:$H$274, MATCH('Results show'!K18, Labels!$J$5:$J$274, 0))
  ),
"")</f>
        <v/>
      </c>
      <c r="S56" s="56" t="str">
        <f>IFERROR(
  IF(AND(
    INDEX(Labels!$G$5:$G$274, MATCH('Results show'!L20, Labels!$J$5:$J$274, 0))="",
    INDEX(Labels!$H$5:$H$274, MATCH('Results show'!L20, Labels!$J$5:$J$274, 0))=""
  ), "",
  INDEX(Labels!$G$5:$G$274, MATCH('Results show'!L20, Labels!$J$5:$J$274, 0)) &amp; "/" &amp; INDEX(Labels!$H$5:$H$274, MATCH('Results show'!L20, Labels!$J$5:$J$274, 0))
  ),
"")</f>
        <v/>
      </c>
      <c r="T56" s="56" t="str">
        <f>IFERROR(
  IF(AND(
    INDEX(Labels!$G$5:$G$274, MATCH('Results show'!M20, Labels!$J$5:$J$274, 0))="",
    INDEX(Labels!$H$5:$H$274, MATCH('Results show'!M20, Labels!$J$5:$J$274, 0))=""
  ), "",
  INDEX(Labels!$G$5:$G$274, MATCH('Results show'!M20, Labels!$J$5:$J$274, 0)) &amp; "/" &amp; INDEX(Labels!$H$5:$H$274, MATCH('Results show'!M20, Labels!$J$5:$J$274, 0))
  ),
"")</f>
        <v/>
      </c>
    </row>
    <row r="57" spans="1:20" hidden="1" x14ac:dyDescent="0.55000000000000004">
      <c r="H57" s="109" t="str" cm="1">
        <f t="array" ref="H57">IF(MOD(ROW()-10,3)=0, IF(INDEX('Results show'!B:B,(ROW()-10)/3+3)=0,"", INDEX('Results show'!B:B,(ROW()-10)/3+3)), "")</f>
        <v/>
      </c>
      <c r="I57" s="110" t="str" cm="1">
        <f t="array" ref="I57">IF(MOD(ROW()-10,3)=0, IF(INDEX('Results show'!C:C,(ROW()-10)/3+3)=0,"", INDEX('Results show'!C:C,(ROW()-10)/3+3)), "")</f>
        <v/>
      </c>
      <c r="J57" s="57"/>
      <c r="K57" s="111" t="str">
        <f>IFERROR(
  IF(_xlfn.TEXTJOIN(", ", TRUE, INDEX(Labels!$K$5:$Q$274, MATCH('Results show'!D18, Labels!$J$5:$J$274, 0), 0))="", "",
  _xlfn.TEXTJOIN(", ", TRUE, INDEX(Labels!$K$5:$Q$274, MATCH('Results show'!D18, Labels!$J$5:$J$274, 0), 0))
  ),
"")</f>
        <v/>
      </c>
      <c r="L57" s="111" t="str">
        <f>IFERROR(
  IF(_xlfn.TEXTJOIN(", ", TRUE, INDEX(Labels!$K$5:$Q$274, MATCH('Results show'!E18, Labels!$J$5:$J$274, 0), 0))="", "",
  _xlfn.TEXTJOIN(", ", TRUE, INDEX(Labels!$K$5:$Q$274, MATCH('Results show'!E18, Labels!$J$5:$J$274, 0), 0))
  ),
"")</f>
        <v/>
      </c>
      <c r="M57" s="111" t="str">
        <f>IFERROR(
  IF(_xlfn.TEXTJOIN(", ", TRUE, INDEX(Labels!$K$5:$Q$274, MATCH('Results show'!F18, Labels!$J$5:$J$274, 0), 0))="", "",
  _xlfn.TEXTJOIN(", ", TRUE, INDEX(Labels!$K$5:$Q$274, MATCH('Results show'!F18, Labels!$J$5:$J$274, 0), 0))
  ),
"")</f>
        <v/>
      </c>
      <c r="N57" s="111" t="str">
        <f>IFERROR(
  IF(_xlfn.TEXTJOIN(", ", TRUE, INDEX(Labels!$K$5:$Q$274, MATCH('Results show'!G18, Labels!$J$5:$J$274, 0), 0))="", "",
  _xlfn.TEXTJOIN(", ", TRUE, INDEX(Labels!$K$5:$Q$274, MATCH('Results show'!G18, Labels!$J$5:$J$274, 0), 0))
  ),
"")</f>
        <v/>
      </c>
      <c r="O57" s="111" t="str">
        <f>IFERROR(
  IF(_xlfn.TEXTJOIN(", ", TRUE, INDEX(Labels!$K$5:$Q$274, MATCH('Results show'!H18, Labels!$J$5:$J$274, 0), 0))="", "",
  _xlfn.TEXTJOIN(", ", TRUE, INDEX(Labels!$K$5:$Q$274, MATCH('Results show'!H18, Labels!$J$5:$J$274, 0), 0))
  ),
"")</f>
        <v/>
      </c>
      <c r="P57" s="111" t="str">
        <f>IFERROR(
  IF(_xlfn.TEXTJOIN(", ", TRUE, INDEX(Labels!$K$5:$Q$274, MATCH('Results show'!I18, Labels!$J$5:$J$274, 0), 0))="", "",
  _xlfn.TEXTJOIN(", ", TRUE, INDEX(Labels!$K$5:$Q$274, MATCH('Results show'!I18, Labels!$J$5:$J$274, 0), 0))
  ),
"")</f>
        <v/>
      </c>
      <c r="Q57" s="111" t="str">
        <f>IFERROR(
  IF(_xlfn.TEXTJOIN(", ", TRUE, INDEX(Labels!$K$5:$Q$274, MATCH('Results show'!J18, Labels!$J$5:$J$274, 0), 0))="", "",
  _xlfn.TEXTJOIN(", ", TRUE, INDEX(Labels!$K$5:$Q$274, MATCH('Results show'!J18, Labels!$J$5:$J$274, 0), 0))
  ),
"")</f>
        <v/>
      </c>
      <c r="R57" s="112" t="str">
        <f>IFERROR(
  IF(_xlfn.TEXTJOIN(", ", TRUE, INDEX(Labels!$K$5:$Q$274, MATCH('Results show'!K18, Labels!$J$5:$J$274, 0), 0))="", "",
  _xlfn.TEXTJOIN(", ", TRUE, INDEX(Labels!$K$5:$Q$274, MATCH('Results show'!K18, Labels!$J$5:$J$274, 0), 0))
  ),
"")</f>
        <v/>
      </c>
      <c r="S57" s="56" t="str">
        <f>IFERROR(
  IF(_xlfn.TEXTJOIN(", ", TRUE, INDEX(Labels!$K$5:$Q$274, MATCH('Results show'!L20, Labels!$J$5:$J$274, 0), 0))="", "",
  _xlfn.TEXTJOIN(", ", TRUE, INDEX(Labels!$K$5:$Q$274, MATCH('Results show'!L20, Labels!$J$5:$J$274, 0), 0))
  ),
"")</f>
        <v/>
      </c>
      <c r="T57" s="56" t="str">
        <f>IFERROR(
  IF(_xlfn.TEXTJOIN(", ", TRUE, INDEX(Labels!$K$5:$Q$274, MATCH('Results show'!M20, Labels!$J$5:$J$274, 0), 0))="", "",
  _xlfn.TEXTJOIN(", ", TRUE, INDEX(Labels!$K$5:$Q$274, MATCH('Results show'!M20, Labels!$J$5:$J$274, 0), 0))
  ),
"")</f>
        <v/>
      </c>
    </row>
    <row r="58" spans="1:20" x14ac:dyDescent="0.55000000000000004">
      <c r="H58" s="109" t="str" cm="1">
        <f t="array" ref="H58">IF(MOD(ROW()-10,3)=0, IF(INDEX('Results show'!B:B,(ROW()-10)/3+3)=0,"", INDEX('Results show'!B:B,(ROW()-10)/3+3)), "")</f>
        <v/>
      </c>
      <c r="I58" s="110" t="str" cm="1">
        <f t="array" ref="I58">IF(MOD(ROW()-10,3)=0, IF(INDEX('Results show'!C:C,(ROW()-10)/3+3)=0,"", INDEX('Results show'!C:C,(ROW()-10)/3+3)), "")</f>
        <v/>
      </c>
      <c r="J58" s="119"/>
      <c r="K58" s="120" t="str">
        <f>IFERROR(IF(INDEX(Labels!$D$5:$D$274, MATCH('Results show'!D19, Labels!$J$5:$J$274, 0))="", "", INDEX(Labels!$D$5:$D$274, MATCH('Results show'!D19, Labels!$J$5:$J$274, 0))), "")</f>
        <v/>
      </c>
      <c r="L58" s="120" t="str">
        <f>IFERROR(IF(INDEX(Labels!$D$5:$D$274, MATCH('Results show'!E19, Labels!$J$5:$J$274, 0))="", "", INDEX(Labels!$D$5:$D$274, MATCH('Results show'!E19, Labels!$J$5:$J$274, 0))), "")</f>
        <v/>
      </c>
      <c r="M58" s="120" t="str">
        <f>IFERROR(IF(INDEX(Labels!$D$5:$D$274, MATCH('Results show'!F19, Labels!$J$5:$J$274, 0))="", "", INDEX(Labels!$D$5:$D$274, MATCH('Results show'!F19, Labels!$J$5:$J$274, 0))), "")</f>
        <v/>
      </c>
      <c r="N58" s="120" t="str">
        <f>IFERROR(IF(INDEX(Labels!$D$5:$D$274, MATCH('Results show'!G19, Labels!$J$5:$J$274, 0))="", "", INDEX(Labels!$D$5:$D$274, MATCH('Results show'!G19, Labels!$J$5:$J$274, 0))), "")</f>
        <v/>
      </c>
      <c r="O58" s="120" t="str">
        <f>IFERROR(IF(INDEX(Labels!$D$5:$D$274, MATCH('Results show'!H19, Labels!$J$5:$J$274, 0))="", "", INDEX(Labels!$D$5:$D$274, MATCH('Results show'!H19, Labels!$J$5:$J$274, 0))), "")</f>
        <v/>
      </c>
      <c r="P58" s="120" t="str">
        <f>IFERROR(IF(INDEX(Labels!$D$5:$D$274, MATCH('Results show'!I19, Labels!$J$5:$J$274, 0))="", "", INDEX(Labels!$D$5:$D$274, MATCH('Results show'!I19, Labels!$J$5:$J$274, 0))), "")</f>
        <v/>
      </c>
      <c r="Q58" s="120" t="str">
        <f>IFERROR(IF(INDEX(Labels!$D$5:$D$274, MATCH('Results show'!J19, Labels!$J$5:$J$274, 0))="", "", INDEX(Labels!$D$5:$D$274, MATCH('Results show'!J19, Labels!$J$5:$J$274, 0))), "")</f>
        <v/>
      </c>
      <c r="R58" s="121" t="str">
        <f>IFERROR(IF(INDEX(Labels!$D$5:$D$274, MATCH('Results show'!K19, Labels!$J$5:$J$274, 0))="", "", INDEX(Labels!$D$5:$D$274, MATCH('Results show'!K19, Labels!$J$5:$J$274, 0))), "")</f>
        <v/>
      </c>
    </row>
    <row r="59" spans="1:20" hidden="1" x14ac:dyDescent="0.55000000000000004">
      <c r="H59" s="109" t="str" cm="1">
        <f t="array" ref="H59">IF(MOD(ROW()-10,3)=0, IF(INDEX('Results show'!B:B,(ROW()-10)/3+3)=0,"", INDEX('Results show'!B:B,(ROW()-10)/3+3)), "")</f>
        <v/>
      </c>
      <c r="I59" s="110" t="str" cm="1">
        <f t="array" ref="I59">IF(MOD(ROW()-10,3)=0, IF(INDEX('Results show'!C:C,(ROW()-10)/3+3)=0,"", INDEX('Results show'!C:C,(ROW()-10)/3+3)), "")</f>
        <v/>
      </c>
      <c r="J59" s="57"/>
      <c r="K59" s="111" t="str">
        <f>IFERROR(
  IF(AND(
    INDEX(Labels!$G$5:$G$274, MATCH('Results show'!D19, Labels!$J$5:$J$274, 0))="",
    INDEX(Labels!$H$5:$H$274, MATCH('Results show'!D19, Labels!$J$5:$J$274, 0))=""
  ), "",
  INDEX(Labels!$G$5:$G$274, MATCH('Results show'!D19, Labels!$J$5:$J$274, 0)) &amp; "/" &amp; INDEX(Labels!$H$5:$H$274, MATCH('Results show'!D19, Labels!$J$5:$J$274, 0))
  ),
"")</f>
        <v/>
      </c>
      <c r="L59" s="111" t="str">
        <f>IFERROR(
  IF(AND(
    INDEX(Labels!$G$5:$G$274, MATCH('Results show'!E19, Labels!$J$5:$J$274, 0))="",
    INDEX(Labels!$H$5:$H$274, MATCH('Results show'!E19, Labels!$J$5:$J$274, 0))=""
  ), "",
  INDEX(Labels!$G$5:$G$274, MATCH('Results show'!E19, Labels!$J$5:$J$274, 0)) &amp; "/" &amp; INDEX(Labels!$H$5:$H$274, MATCH('Results show'!E19, Labels!$J$5:$J$274, 0))
  ),
"")</f>
        <v/>
      </c>
      <c r="M59" s="111" t="str">
        <f>IFERROR(
  IF(AND(
    INDEX(Labels!$G$5:$G$274, MATCH('Results show'!F19, Labels!$J$5:$J$274, 0))="",
    INDEX(Labels!$H$5:$H$274, MATCH('Results show'!F19, Labels!$J$5:$J$274, 0))=""
  ), "",
  INDEX(Labels!$G$5:$G$274, MATCH('Results show'!F19, Labels!$J$5:$J$274, 0)) &amp; "/" &amp; INDEX(Labels!$H$5:$H$274, MATCH('Results show'!F19, Labels!$J$5:$J$274, 0))
  ),
"")</f>
        <v/>
      </c>
      <c r="N59" s="111" t="str">
        <f>IFERROR(
  IF(AND(
    INDEX(Labels!$G$5:$G$274, MATCH('Results show'!G19, Labels!$J$5:$J$274, 0))="",
    INDEX(Labels!$H$5:$H$274, MATCH('Results show'!G19, Labels!$J$5:$J$274, 0))=""
  ), "",
  INDEX(Labels!$G$5:$G$274, MATCH('Results show'!G19, Labels!$J$5:$J$274, 0)) &amp; "/" &amp; INDEX(Labels!$H$5:$H$274, MATCH('Results show'!G19, Labels!$J$5:$J$274, 0))
  ),
"")</f>
        <v/>
      </c>
      <c r="O59" s="111" t="str">
        <f>IFERROR(
  IF(AND(
    INDEX(Labels!$G$5:$G$274, MATCH('Results show'!H19, Labels!$J$5:$J$274, 0))="",
    INDEX(Labels!$H$5:$H$274, MATCH('Results show'!H19, Labels!$J$5:$J$274, 0))=""
  ), "",
  INDEX(Labels!$G$5:$G$274, MATCH('Results show'!H19, Labels!$J$5:$J$274, 0)) &amp; "/" &amp; INDEX(Labels!$H$5:$H$274, MATCH('Results show'!H19, Labels!$J$5:$J$274, 0))
  ),
"")</f>
        <v/>
      </c>
      <c r="P59" s="111" t="str">
        <f>IFERROR(
  IF(AND(
    INDEX(Labels!$G$5:$G$274, MATCH('Results show'!I19, Labels!$J$5:$J$274, 0))="",
    INDEX(Labels!$H$5:$H$274, MATCH('Results show'!I19, Labels!$J$5:$J$274, 0))=""
  ), "",
  INDEX(Labels!$G$5:$G$274, MATCH('Results show'!I19, Labels!$J$5:$J$274, 0)) &amp; "/" &amp; INDEX(Labels!$H$5:$H$274, MATCH('Results show'!I19, Labels!$J$5:$J$274, 0))
  ),
"")</f>
        <v/>
      </c>
      <c r="Q59" s="111" t="str">
        <f>IFERROR(
  IF(AND(
    INDEX(Labels!$G$5:$G$274, MATCH('Results show'!J19, Labels!$J$5:$J$274, 0))="",
    INDEX(Labels!$H$5:$H$274, MATCH('Results show'!J19, Labels!$J$5:$J$274, 0))=""
  ), "",
  INDEX(Labels!$G$5:$G$274, MATCH('Results show'!J19, Labels!$J$5:$J$274, 0)) &amp; "/" &amp; INDEX(Labels!$H$5:$H$274, MATCH('Results show'!J19, Labels!$J$5:$J$274, 0))
  ),
"")</f>
        <v/>
      </c>
      <c r="R59" s="112" t="str">
        <f>IFERROR(
  IF(AND(
    INDEX(Labels!$G$5:$G$274, MATCH('Results show'!K19, Labels!$J$5:$J$274, 0))="",
    INDEX(Labels!$H$5:$H$274, MATCH('Results show'!K19, Labels!$J$5:$J$274, 0))=""
  ), "",
  INDEX(Labels!$G$5:$G$274, MATCH('Results show'!K19, Labels!$J$5:$J$274, 0)) &amp; "/" &amp; INDEX(Labels!$H$5:$H$274, MATCH('Results show'!K19, Labels!$J$5:$J$274, 0))
  ),
"")</f>
        <v/>
      </c>
    </row>
    <row r="60" spans="1:20" hidden="1" x14ac:dyDescent="0.55000000000000004">
      <c r="H60" s="109" t="str" cm="1">
        <f t="array" ref="H60">IF(MOD(ROW()-10,3)=0, IF(INDEX('Results show'!B:B,(ROW()-10)/3+3)=0,"", INDEX('Results show'!B:B,(ROW()-10)/3+3)), "")</f>
        <v/>
      </c>
      <c r="I60" s="110" t="str" cm="1">
        <f t="array" ref="I60">IF(MOD(ROW()-10,3)=0, IF(INDEX('Results show'!C:C,(ROW()-10)/3+3)=0,"", INDEX('Results show'!C:C,(ROW()-10)/3+3)), "")</f>
        <v/>
      </c>
      <c r="J60" s="57"/>
      <c r="K60" s="111" t="str">
        <f>IFERROR(
  IF(_xlfn.TEXTJOIN(", ", TRUE, INDEX(Labels!$K$5:$Q$274, MATCH('Results show'!D19, Labels!$J$5:$J$274, 0), 0))="", "",
  _xlfn.TEXTJOIN(", ", TRUE, INDEX(Labels!$K$5:$Q$274, MATCH('Results show'!D19, Labels!$J$5:$J$274, 0), 0))
  ),
"")</f>
        <v/>
      </c>
      <c r="L60" s="111" t="str">
        <f>IFERROR(
  IF(_xlfn.TEXTJOIN(", ", TRUE, INDEX(Labels!$K$5:$Q$274, MATCH('Results show'!E19, Labels!$J$5:$J$274, 0), 0))="", "",
  _xlfn.TEXTJOIN(", ", TRUE, INDEX(Labels!$K$5:$Q$274, MATCH('Results show'!E19, Labels!$J$5:$J$274, 0), 0))
  ),
"")</f>
        <v/>
      </c>
      <c r="M60" s="111" t="str">
        <f>IFERROR(
  IF(_xlfn.TEXTJOIN(", ", TRUE, INDEX(Labels!$K$5:$Q$274, MATCH('Results show'!F19, Labels!$J$5:$J$274, 0), 0))="", "",
  _xlfn.TEXTJOIN(", ", TRUE, INDEX(Labels!$K$5:$Q$274, MATCH('Results show'!F19, Labels!$J$5:$J$274, 0), 0))
  ),
"")</f>
        <v/>
      </c>
      <c r="N60" s="111" t="str">
        <f>IFERROR(
  IF(_xlfn.TEXTJOIN(", ", TRUE, INDEX(Labels!$K$5:$Q$274, MATCH('Results show'!G19, Labels!$J$5:$J$274, 0), 0))="", "",
  _xlfn.TEXTJOIN(", ", TRUE, INDEX(Labels!$K$5:$Q$274, MATCH('Results show'!G19, Labels!$J$5:$J$274, 0), 0))
  ),
"")</f>
        <v/>
      </c>
      <c r="O60" s="111" t="str">
        <f>IFERROR(
  IF(_xlfn.TEXTJOIN(", ", TRUE, INDEX(Labels!$K$5:$Q$274, MATCH('Results show'!H19, Labels!$J$5:$J$274, 0), 0))="", "",
  _xlfn.TEXTJOIN(", ", TRUE, INDEX(Labels!$K$5:$Q$274, MATCH('Results show'!H19, Labels!$J$5:$J$274, 0), 0))
  ),
"")</f>
        <v/>
      </c>
      <c r="P60" s="111" t="str">
        <f>IFERROR(
  IF(_xlfn.TEXTJOIN(", ", TRUE, INDEX(Labels!$K$5:$Q$274, MATCH('Results show'!I19, Labels!$J$5:$J$274, 0), 0))="", "",
  _xlfn.TEXTJOIN(", ", TRUE, INDEX(Labels!$K$5:$Q$274, MATCH('Results show'!I19, Labels!$J$5:$J$274, 0), 0))
  ),
"")</f>
        <v/>
      </c>
      <c r="Q60" s="111" t="str">
        <f>IFERROR(
  IF(_xlfn.TEXTJOIN(", ", TRUE, INDEX(Labels!$K$5:$Q$274, MATCH('Results show'!J19, Labels!$J$5:$J$274, 0), 0))="", "",
  _xlfn.TEXTJOIN(", ", TRUE, INDEX(Labels!$K$5:$Q$274, MATCH('Results show'!J19, Labels!$J$5:$J$274, 0), 0))
  ),
"")</f>
        <v/>
      </c>
      <c r="R60" s="112" t="str">
        <f>IFERROR(
  IF(_xlfn.TEXTJOIN(", ", TRUE, INDEX(Labels!$K$5:$Q$274, MATCH('Results show'!K19, Labels!$J$5:$J$274, 0), 0))="", "",
  _xlfn.TEXTJOIN(", ", TRUE, INDEX(Labels!$K$5:$Q$274, MATCH('Results show'!K19, Labels!$J$5:$J$274, 0), 0))
  ),
"")</f>
        <v/>
      </c>
    </row>
    <row r="61" spans="1:20" x14ac:dyDescent="0.55000000000000004">
      <c r="H61" s="109" t="str" cm="1">
        <f t="array" ref="H61">IF(MOD(ROW()-10,3)=0, IF(INDEX('Results show'!B:B,(ROW()-10)/3+3)=0,"", INDEX('Results show'!B:B,(ROW()-10)/3+3)), "")</f>
        <v/>
      </c>
      <c r="I61" s="110" t="str" cm="1">
        <f t="array" ref="I61">IF(MOD(ROW()-10,3)=0, IF(INDEX('Results show'!C:C,(ROW()-10)/3+3)=0,"", INDEX('Results show'!C:C,(ROW()-10)/3+3)), "")</f>
        <v/>
      </c>
      <c r="J61" s="57"/>
      <c r="K61" s="120" t="str">
        <f>IFERROR(IF(INDEX(Labels!$D$5:$D$274, MATCH('Results show'!D20, Labels!$J$5:$J$274, 0))="", "", INDEX(Labels!$D$5:$D$274, MATCH('Results show'!D20, Labels!$J$5:$J$274, 0))), "")</f>
        <v/>
      </c>
      <c r="L61" s="111" t="str">
        <f>IFERROR(IF(INDEX(Labels!$D$5:$D$274, MATCH('Results show'!E20, Labels!$J$5:$J$274, 0))="", "", INDEX(Labels!$D$5:$D$274, MATCH('Results show'!E20, Labels!$J$5:$J$274, 0))), "")</f>
        <v/>
      </c>
      <c r="M61" s="111" t="str">
        <f>IFERROR(IF(INDEX(Labels!$D$5:$D$274, MATCH('Results show'!F20, Labels!$J$5:$J$274, 0))="", "", INDEX(Labels!$D$5:$D$274, MATCH('Results show'!F20, Labels!$J$5:$J$274, 0))), "")</f>
        <v/>
      </c>
      <c r="N61" s="111" t="str">
        <f>IFERROR(IF(INDEX(Labels!$D$5:$D$274, MATCH('Results show'!G20, Labels!$J$5:$J$274, 0))="", "", INDEX(Labels!$D$5:$D$274, MATCH('Results show'!G20, Labels!$J$5:$J$274, 0))), "")</f>
        <v/>
      </c>
      <c r="O61" s="111" t="str">
        <f>IFERROR(IF(INDEX(Labels!$D$5:$D$274, MATCH('Results show'!H20, Labels!$J$5:$J$274, 0))="", "", INDEX(Labels!$D$5:$D$274, MATCH('Results show'!H20, Labels!$J$5:$J$274, 0))), "")</f>
        <v/>
      </c>
      <c r="P61" s="111" t="str">
        <f>IFERROR(IF(INDEX(Labels!$D$5:$D$274, MATCH('Results show'!I20, Labels!$J$5:$J$274, 0))="", "", INDEX(Labels!$D$5:$D$274, MATCH('Results show'!I20, Labels!$J$5:$J$274, 0))), "")</f>
        <v/>
      </c>
      <c r="Q61" s="111" t="str">
        <f>IFERROR(IF(INDEX(Labels!$D$5:$D$274, MATCH('Results show'!J20, Labels!$J$5:$J$274, 0))="", "", INDEX(Labels!$D$5:$D$274, MATCH('Results show'!J20, Labels!$J$5:$J$274, 0))), "")</f>
        <v/>
      </c>
      <c r="R61" s="112" t="str">
        <f>IFERROR(IF(INDEX(Labels!$D$5:$D$274, MATCH('Results show'!K20, Labels!$J$5:$J$274, 0))="", "", INDEX(Labels!$D$5:$D$274, MATCH('Results show'!K20, Labels!$J$5:$J$274, 0))), "")</f>
        <v/>
      </c>
    </row>
    <row r="62" spans="1:20" hidden="1" x14ac:dyDescent="0.55000000000000004">
      <c r="H62" s="109" t="str" cm="1">
        <f t="array" ref="H62">IF(MOD(ROW()-10,3)=0, IF(INDEX('Results show'!B:B,(ROW()-10)/3+3)=0,"", INDEX('Results show'!B:B,(ROW()-10)/3+3)), "")</f>
        <v/>
      </c>
      <c r="I62" s="110" t="str" cm="1">
        <f t="array" ref="I62">IF(MOD(ROW()-10,3)=0, IF(INDEX('Results show'!C:C,(ROW()-10)/3+3)=0,"", INDEX('Results show'!C:C,(ROW()-10)/3+3)), "")</f>
        <v/>
      </c>
      <c r="J62" s="57"/>
      <c r="K62" s="120" t="str">
        <f>IFERROR(
  IF(AND(
    INDEX(Labels!$G$5:$G$274, MATCH('Results show'!D20, Labels!$J$5:$J$274, 0))="",
    INDEX(Labels!$H$5:$H$274, MATCH('Results show'!D20, Labels!$J$5:$J$274, 0))=""
  ), "",
  INDEX(Labels!$G$5:$G$274, MATCH('Results show'!D20, Labels!$J$5:$J$274, 0)) &amp; "/" &amp; INDEX(Labels!$H$5:$H$274, MATCH('Results show'!D20, Labels!$J$5:$J$274, 0))
  ),
"")</f>
        <v/>
      </c>
      <c r="L62" s="111" t="str">
        <f>IFERROR(
  IF(AND(
    INDEX(Labels!$G$5:$G$274, MATCH('Results show'!E20, Labels!$J$5:$J$274, 0))="",
    INDEX(Labels!$H$5:$H$274, MATCH('Results show'!E20, Labels!$J$5:$J$274, 0))=""
  ), "",
  INDEX(Labels!$G$5:$G$274, MATCH('Results show'!E20, Labels!$J$5:$J$274, 0)) &amp; "/" &amp; INDEX(Labels!$H$5:$H$274, MATCH('Results show'!E20, Labels!$J$5:$J$274, 0))
  ),
"")</f>
        <v/>
      </c>
      <c r="M62" s="111" t="str">
        <f>IFERROR(
  IF(AND(
    INDEX(Labels!$G$5:$G$274, MATCH('Results show'!F20, Labels!$J$5:$J$274, 0))="",
    INDEX(Labels!$H$5:$H$274, MATCH('Results show'!F20, Labels!$J$5:$J$274, 0))=""
  ), "",
  INDEX(Labels!$G$5:$G$274, MATCH('Results show'!F20, Labels!$J$5:$J$274, 0)) &amp; "/" &amp; INDEX(Labels!$H$5:$H$274, MATCH('Results show'!F20, Labels!$J$5:$J$274, 0))
  ),
"")</f>
        <v/>
      </c>
      <c r="N62" s="111" t="str">
        <f>IFERROR(
  IF(AND(
    INDEX(Labels!$G$5:$G$274, MATCH('Results show'!G20, Labels!$J$5:$J$274, 0))="",
    INDEX(Labels!$H$5:$H$274, MATCH('Results show'!G20, Labels!$J$5:$J$274, 0))=""
  ), "",
  INDEX(Labels!$G$5:$G$274, MATCH('Results show'!G20, Labels!$J$5:$J$274, 0)) &amp; "/" &amp; INDEX(Labels!$H$5:$H$274, MATCH('Results show'!G20, Labels!$J$5:$J$274, 0))
  ),
"")</f>
        <v/>
      </c>
      <c r="O62" s="111" t="str">
        <f>IFERROR(
  IF(AND(
    INDEX(Labels!$G$5:$G$274, MATCH('Results show'!H20, Labels!$J$5:$J$274, 0))="",
    INDEX(Labels!$H$5:$H$274, MATCH('Results show'!H20, Labels!$J$5:$J$274, 0))=""
  ), "",
  INDEX(Labels!$G$5:$G$274, MATCH('Results show'!H20, Labels!$J$5:$J$274, 0)) &amp; "/" &amp; INDEX(Labels!$H$5:$H$274, MATCH('Results show'!H20, Labels!$J$5:$J$274, 0))
  ),
"")</f>
        <v/>
      </c>
      <c r="P62" s="111" t="str">
        <f>IFERROR(
  IF(AND(
    INDEX(Labels!$G$5:$G$274, MATCH('Results show'!I20, Labels!$J$5:$J$274, 0))="",
    INDEX(Labels!$H$5:$H$274, MATCH('Results show'!I20, Labels!$J$5:$J$274, 0))=""
  ), "",
  INDEX(Labels!$G$5:$G$274, MATCH('Results show'!I20, Labels!$J$5:$J$274, 0)) &amp; "/" &amp; INDEX(Labels!$H$5:$H$274, MATCH('Results show'!I20, Labels!$J$5:$J$274, 0))
  ),
"")</f>
        <v/>
      </c>
      <c r="Q62" s="111" t="str">
        <f>IFERROR(
  IF(AND(
    INDEX(Labels!$G$5:$G$274, MATCH('Results show'!J20, Labels!$J$5:$J$274, 0))="",
    INDEX(Labels!$H$5:$H$274, MATCH('Results show'!J20, Labels!$J$5:$J$274, 0))=""
  ), "",
  INDEX(Labels!$G$5:$G$274, MATCH('Results show'!J20, Labels!$J$5:$J$274, 0)) &amp; "/" &amp; INDEX(Labels!$H$5:$H$274, MATCH('Results show'!J20, Labels!$J$5:$J$274, 0))
  ),
"")</f>
        <v/>
      </c>
      <c r="R62" s="112" t="str">
        <f>IFERROR(
  IF(AND(
    INDEX(Labels!$G$5:$G$274, MATCH('Results show'!K20, Labels!$J$5:$J$274, 0))="",
    INDEX(Labels!$H$5:$H$274, MATCH('Results show'!K20, Labels!$J$5:$J$274, 0))=""
  ), "",
  INDEX(Labels!$G$5:$G$274, MATCH('Results show'!K20, Labels!$J$5:$J$274, 0)) &amp; "/" &amp; INDEX(Labels!$H$5:$H$274, MATCH('Results show'!K20, Labels!$J$5:$J$274, 0))
  ),
"")</f>
        <v/>
      </c>
    </row>
    <row r="63" spans="1:20" hidden="1" x14ac:dyDescent="0.55000000000000004">
      <c r="H63" s="109"/>
      <c r="I63" s="123"/>
      <c r="J63" s="57"/>
      <c r="K63" s="120"/>
      <c r="L63" s="124"/>
      <c r="M63" s="124"/>
      <c r="N63" s="124"/>
      <c r="O63" s="124"/>
      <c r="P63" s="124"/>
      <c r="Q63" s="124"/>
      <c r="R63" s="125"/>
    </row>
    <row r="64" spans="1:20" ht="14.7" thickBot="1" x14ac:dyDescent="0.6">
      <c r="H64" s="126"/>
      <c r="I64" s="127"/>
      <c r="J64" s="128"/>
      <c r="K64" s="129"/>
      <c r="L64" s="130"/>
      <c r="M64" s="130"/>
      <c r="N64" s="130"/>
      <c r="O64" s="130"/>
      <c r="P64" s="130"/>
      <c r="Q64" s="130"/>
      <c r="R64" s="131"/>
    </row>
    <row r="68" spans="9:9" x14ac:dyDescent="0.55000000000000004">
      <c r="I68" s="55">
        <v>19.459459459459456</v>
      </c>
    </row>
  </sheetData>
  <sheetProtection algorithmName="SHA-512" hashValue="0q1rCr9axLa2sURi+oW8mJ0ryu+9Kg8niszkh+z/2HUSfT8AA8p9MEz4VHw/8riYsduAYT5u0mhRuy3WM8OIhw==" saltValue="kJcgNvA+IRWFqu34elakEA==" spinCount="100000" sheet="1" scenarios="1"/>
  <mergeCells count="7">
    <mergeCell ref="B11:B12"/>
    <mergeCell ref="C31:D31"/>
    <mergeCell ref="H2:M3"/>
    <mergeCell ref="K9:L9"/>
    <mergeCell ref="M9:N9"/>
    <mergeCell ref="K8:M8"/>
    <mergeCell ref="J4:P6"/>
  </mergeCells>
  <phoneticPr fontId="4" type="noConversion"/>
  <conditionalFormatting sqref="K10:R122">
    <cfRule type="expression" dxfId="3" priority="2">
      <formula>OR(   K10=$C$9,   AND(ROW(K10)&gt;ROW($K$10), INDEX($K$10:$R$33, ROW(K10)-ROW($K$10), COLUMN(K10)-COLUMN($K$10)+1)=$C$9),   AND(ROW(K10)&lt;ROW($K$33), INDEX($K$10:$R$33, ROW(K10)-ROW($K$10)+2, COLUMN(K10)-COLUMN($K$10)+1)=$C$9) )</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tn_11_12">
              <controlPr defaultSize="0" print="0" autoFill="0" autoPict="0" macro="[0]!ToggleRows_11_12">
                <anchor moveWithCells="1" sizeWithCells="1">
                  <from>
                    <xdr:col>9</xdr:col>
                    <xdr:colOff>19050</xdr:colOff>
                    <xdr:row>9</xdr:row>
                    <xdr:rowOff>19050</xdr:rowOff>
                  </from>
                  <to>
                    <xdr:col>9</xdr:col>
                    <xdr:colOff>182880</xdr:colOff>
                    <xdr:row>9</xdr:row>
                    <xdr:rowOff>171450</xdr:rowOff>
                  </to>
                </anchor>
              </controlPr>
            </control>
          </mc:Choice>
        </mc:AlternateContent>
        <mc:AlternateContent xmlns:mc="http://schemas.openxmlformats.org/markup-compatibility/2006">
          <mc:Choice Requires="x14">
            <control shapeId="2055" r:id="rId5" name="btn_17_18">
              <controlPr defaultSize="0" print="0" autoFill="0" autoPict="0" macro="[0]!ToggleRows_17_18">
                <anchor moveWithCells="1" sizeWithCells="1">
                  <from>
                    <xdr:col>9</xdr:col>
                    <xdr:colOff>19050</xdr:colOff>
                    <xdr:row>15</xdr:row>
                    <xdr:rowOff>19050</xdr:rowOff>
                  </from>
                  <to>
                    <xdr:col>9</xdr:col>
                    <xdr:colOff>182880</xdr:colOff>
                    <xdr:row>15</xdr:row>
                    <xdr:rowOff>152400</xdr:rowOff>
                  </to>
                </anchor>
              </controlPr>
            </control>
          </mc:Choice>
        </mc:AlternateContent>
        <mc:AlternateContent xmlns:mc="http://schemas.openxmlformats.org/markup-compatibility/2006">
          <mc:Choice Requires="x14">
            <control shapeId="2056" r:id="rId6" name="btn_20_21">
              <controlPr defaultSize="0" print="0" autoFill="0" autoPict="0" macro="[0]!ToggleRows_20_21">
                <anchor moveWithCells="1" sizeWithCells="1">
                  <from>
                    <xdr:col>9</xdr:col>
                    <xdr:colOff>19050</xdr:colOff>
                    <xdr:row>18</xdr:row>
                    <xdr:rowOff>19050</xdr:rowOff>
                  </from>
                  <to>
                    <xdr:col>9</xdr:col>
                    <xdr:colOff>182880</xdr:colOff>
                    <xdr:row>18</xdr:row>
                    <xdr:rowOff>342900</xdr:rowOff>
                  </to>
                </anchor>
              </controlPr>
            </control>
          </mc:Choice>
        </mc:AlternateContent>
        <mc:AlternateContent xmlns:mc="http://schemas.openxmlformats.org/markup-compatibility/2006">
          <mc:Choice Requires="x14">
            <control shapeId="2057" r:id="rId7" name="btn_23_24">
              <controlPr defaultSize="0" print="0" autoFill="0" autoPict="0" macro="[0]!ToggleRows_23_24">
                <anchor moveWithCells="1" sizeWithCells="1">
                  <from>
                    <xdr:col>9</xdr:col>
                    <xdr:colOff>19050</xdr:colOff>
                    <xdr:row>21</xdr:row>
                    <xdr:rowOff>19050</xdr:rowOff>
                  </from>
                  <to>
                    <xdr:col>9</xdr:col>
                    <xdr:colOff>182880</xdr:colOff>
                    <xdr:row>21</xdr:row>
                    <xdr:rowOff>152400</xdr:rowOff>
                  </to>
                </anchor>
              </controlPr>
            </control>
          </mc:Choice>
        </mc:AlternateContent>
        <mc:AlternateContent xmlns:mc="http://schemas.openxmlformats.org/markup-compatibility/2006">
          <mc:Choice Requires="x14">
            <control shapeId="2058" r:id="rId8" name="btn_26_27">
              <controlPr defaultSize="0" print="0" autoFill="0" autoPict="0" macro="[0]!ToggleRows_26_27">
                <anchor moveWithCells="1" sizeWithCells="1">
                  <from>
                    <xdr:col>9</xdr:col>
                    <xdr:colOff>19050</xdr:colOff>
                    <xdr:row>24</xdr:row>
                    <xdr:rowOff>19050</xdr:rowOff>
                  </from>
                  <to>
                    <xdr:col>9</xdr:col>
                    <xdr:colOff>182880</xdr:colOff>
                    <xdr:row>24</xdr:row>
                    <xdr:rowOff>342900</xdr:rowOff>
                  </to>
                </anchor>
              </controlPr>
            </control>
          </mc:Choice>
        </mc:AlternateContent>
        <mc:AlternateContent xmlns:mc="http://schemas.openxmlformats.org/markup-compatibility/2006">
          <mc:Choice Requires="x14">
            <control shapeId="2059" r:id="rId9" name="btn_29_30">
              <controlPr defaultSize="0" print="0" autoFill="0" autoPict="0" macro="[0]!ToggleRows_29_30">
                <anchor moveWithCells="1" sizeWithCells="1">
                  <from>
                    <xdr:col>9</xdr:col>
                    <xdr:colOff>19050</xdr:colOff>
                    <xdr:row>27</xdr:row>
                    <xdr:rowOff>19050</xdr:rowOff>
                  </from>
                  <to>
                    <xdr:col>9</xdr:col>
                    <xdr:colOff>182880</xdr:colOff>
                    <xdr:row>27</xdr:row>
                    <xdr:rowOff>152400</xdr:rowOff>
                  </to>
                </anchor>
              </controlPr>
            </control>
          </mc:Choice>
        </mc:AlternateContent>
        <mc:AlternateContent xmlns:mc="http://schemas.openxmlformats.org/markup-compatibility/2006">
          <mc:Choice Requires="x14">
            <control shapeId="2060" r:id="rId10" name="btn_32_33">
              <controlPr defaultSize="0" print="0" autoFill="0" autoPict="0" macro="[0]!ToggleRows_32_33">
                <anchor moveWithCells="1" sizeWithCells="1">
                  <from>
                    <xdr:col>9</xdr:col>
                    <xdr:colOff>19050</xdr:colOff>
                    <xdr:row>30</xdr:row>
                    <xdr:rowOff>19050</xdr:rowOff>
                  </from>
                  <to>
                    <xdr:col>9</xdr:col>
                    <xdr:colOff>182880</xdr:colOff>
                    <xdr:row>30</xdr:row>
                    <xdr:rowOff>152400</xdr:rowOff>
                  </to>
                </anchor>
              </controlPr>
            </control>
          </mc:Choice>
        </mc:AlternateContent>
        <mc:AlternateContent xmlns:mc="http://schemas.openxmlformats.org/markup-compatibility/2006">
          <mc:Choice Requires="x14">
            <control shapeId="2061" r:id="rId11" name="btn_35_36">
              <controlPr defaultSize="0" print="0" autoFill="0" autoPict="0" macro="[0]!ToggleRows_35_36">
                <anchor moveWithCells="1" sizeWithCells="1">
                  <from>
                    <xdr:col>9</xdr:col>
                    <xdr:colOff>19050</xdr:colOff>
                    <xdr:row>33</xdr:row>
                    <xdr:rowOff>19050</xdr:rowOff>
                  </from>
                  <to>
                    <xdr:col>9</xdr:col>
                    <xdr:colOff>182880</xdr:colOff>
                    <xdr:row>33</xdr:row>
                    <xdr:rowOff>152400</xdr:rowOff>
                  </to>
                </anchor>
              </controlPr>
            </control>
          </mc:Choice>
        </mc:AlternateContent>
        <mc:AlternateContent xmlns:mc="http://schemas.openxmlformats.org/markup-compatibility/2006">
          <mc:Choice Requires="x14">
            <control shapeId="2062" r:id="rId12" name="btn_38_39">
              <controlPr defaultSize="0" print="0" autoFill="0" autoPict="0" macro="[0]!ToggleRows_38_39">
                <anchor moveWithCells="1" sizeWithCells="1">
                  <from>
                    <xdr:col>9</xdr:col>
                    <xdr:colOff>19050</xdr:colOff>
                    <xdr:row>36</xdr:row>
                    <xdr:rowOff>19050</xdr:rowOff>
                  </from>
                  <to>
                    <xdr:col>9</xdr:col>
                    <xdr:colOff>182880</xdr:colOff>
                    <xdr:row>36</xdr:row>
                    <xdr:rowOff>342900</xdr:rowOff>
                  </to>
                </anchor>
              </controlPr>
            </control>
          </mc:Choice>
        </mc:AlternateContent>
        <mc:AlternateContent xmlns:mc="http://schemas.openxmlformats.org/markup-compatibility/2006">
          <mc:Choice Requires="x14">
            <control shapeId="2063" r:id="rId13" name="btn_41_42">
              <controlPr defaultSize="0" print="0" autoFill="0" autoPict="0" macro="[0]!ToggleRows_41_42">
                <anchor moveWithCells="1" sizeWithCells="1">
                  <from>
                    <xdr:col>9</xdr:col>
                    <xdr:colOff>19050</xdr:colOff>
                    <xdr:row>39</xdr:row>
                    <xdr:rowOff>19050</xdr:rowOff>
                  </from>
                  <to>
                    <xdr:col>9</xdr:col>
                    <xdr:colOff>182880</xdr:colOff>
                    <xdr:row>39</xdr:row>
                    <xdr:rowOff>152400</xdr:rowOff>
                  </to>
                </anchor>
              </controlPr>
            </control>
          </mc:Choice>
        </mc:AlternateContent>
        <mc:AlternateContent xmlns:mc="http://schemas.openxmlformats.org/markup-compatibility/2006">
          <mc:Choice Requires="x14">
            <control shapeId="2064" r:id="rId14" name="btn_44_45">
              <controlPr defaultSize="0" print="0" autoFill="0" autoPict="0" macro="[0]!ToggleRows_44_45">
                <anchor moveWithCells="1" sizeWithCells="1">
                  <from>
                    <xdr:col>9</xdr:col>
                    <xdr:colOff>19050</xdr:colOff>
                    <xdr:row>42</xdr:row>
                    <xdr:rowOff>19050</xdr:rowOff>
                  </from>
                  <to>
                    <xdr:col>9</xdr:col>
                    <xdr:colOff>182880</xdr:colOff>
                    <xdr:row>42</xdr:row>
                    <xdr:rowOff>152400</xdr:rowOff>
                  </to>
                </anchor>
              </controlPr>
            </control>
          </mc:Choice>
        </mc:AlternateContent>
        <mc:AlternateContent xmlns:mc="http://schemas.openxmlformats.org/markup-compatibility/2006">
          <mc:Choice Requires="x14">
            <control shapeId="2065" r:id="rId15" name="btn_47_48">
              <controlPr defaultSize="0" print="0" autoFill="0" autoPict="0" macro="[0]!ToggleRows_47_48">
                <anchor moveWithCells="1" sizeWithCells="1">
                  <from>
                    <xdr:col>9</xdr:col>
                    <xdr:colOff>19050</xdr:colOff>
                    <xdr:row>45</xdr:row>
                    <xdr:rowOff>19050</xdr:rowOff>
                  </from>
                  <to>
                    <xdr:col>9</xdr:col>
                    <xdr:colOff>182880</xdr:colOff>
                    <xdr:row>45</xdr:row>
                    <xdr:rowOff>152400</xdr:rowOff>
                  </to>
                </anchor>
              </controlPr>
            </control>
          </mc:Choice>
        </mc:AlternateContent>
        <mc:AlternateContent xmlns:mc="http://schemas.openxmlformats.org/markup-compatibility/2006">
          <mc:Choice Requires="x14">
            <control shapeId="2066" r:id="rId16" name="btn_50_51">
              <controlPr defaultSize="0" print="0" autoFill="0" autoPict="0" macro="[0]!ToggleRows_50_51">
                <anchor moveWithCells="1" sizeWithCells="1">
                  <from>
                    <xdr:col>9</xdr:col>
                    <xdr:colOff>19050</xdr:colOff>
                    <xdr:row>48</xdr:row>
                    <xdr:rowOff>19050</xdr:rowOff>
                  </from>
                  <to>
                    <xdr:col>9</xdr:col>
                    <xdr:colOff>182880</xdr:colOff>
                    <xdr:row>48</xdr:row>
                    <xdr:rowOff>152400</xdr:rowOff>
                  </to>
                </anchor>
              </controlPr>
            </control>
          </mc:Choice>
        </mc:AlternateContent>
        <mc:AlternateContent xmlns:mc="http://schemas.openxmlformats.org/markup-compatibility/2006">
          <mc:Choice Requires="x14">
            <control shapeId="2067" r:id="rId17" name="btn_53_54">
              <controlPr defaultSize="0" print="0" autoFill="0" autoPict="0" macro="[0]!ToggleRows_53_54">
                <anchor moveWithCells="1" sizeWithCells="1">
                  <from>
                    <xdr:col>9</xdr:col>
                    <xdr:colOff>19050</xdr:colOff>
                    <xdr:row>51</xdr:row>
                    <xdr:rowOff>19050</xdr:rowOff>
                  </from>
                  <to>
                    <xdr:col>9</xdr:col>
                    <xdr:colOff>182880</xdr:colOff>
                    <xdr:row>51</xdr:row>
                    <xdr:rowOff>152400</xdr:rowOff>
                  </to>
                </anchor>
              </controlPr>
            </control>
          </mc:Choice>
        </mc:AlternateContent>
        <mc:AlternateContent xmlns:mc="http://schemas.openxmlformats.org/markup-compatibility/2006">
          <mc:Choice Requires="x14">
            <control shapeId="2068" r:id="rId18" name="btn_56_57">
              <controlPr defaultSize="0" print="0" autoFill="0" autoPict="0" macro="[0]!ToggleRows_56_57">
                <anchor moveWithCells="1" sizeWithCells="1">
                  <from>
                    <xdr:col>9</xdr:col>
                    <xdr:colOff>19050</xdr:colOff>
                    <xdr:row>54</xdr:row>
                    <xdr:rowOff>19050</xdr:rowOff>
                  </from>
                  <to>
                    <xdr:col>9</xdr:col>
                    <xdr:colOff>182880</xdr:colOff>
                    <xdr:row>54</xdr:row>
                    <xdr:rowOff>152400</xdr:rowOff>
                  </to>
                </anchor>
              </controlPr>
            </control>
          </mc:Choice>
        </mc:AlternateContent>
        <mc:AlternateContent xmlns:mc="http://schemas.openxmlformats.org/markup-compatibility/2006">
          <mc:Choice Requires="x14">
            <control shapeId="2069" r:id="rId19" name="Button 21">
              <controlPr defaultSize="0" print="0" autoFill="0" autoPict="0" macro="[0]!ToggleRows_11_12">
                <anchor moveWithCells="1" sizeWithCells="1">
                  <from>
                    <xdr:col>9</xdr:col>
                    <xdr:colOff>19050</xdr:colOff>
                    <xdr:row>9</xdr:row>
                    <xdr:rowOff>19050</xdr:rowOff>
                  </from>
                  <to>
                    <xdr:col>9</xdr:col>
                    <xdr:colOff>182880</xdr:colOff>
                    <xdr:row>9</xdr:row>
                    <xdr:rowOff>171450</xdr:rowOff>
                  </to>
                </anchor>
              </controlPr>
            </control>
          </mc:Choice>
        </mc:AlternateContent>
        <mc:AlternateContent xmlns:mc="http://schemas.openxmlformats.org/markup-compatibility/2006">
          <mc:Choice Requires="x14">
            <control shapeId="2071" r:id="rId20" name="Button 23">
              <controlPr defaultSize="0" print="0" autoFill="0" autoPict="0" macro="[0]!ToggleRows_17_18">
                <anchor moveWithCells="1" sizeWithCells="1">
                  <from>
                    <xdr:col>9</xdr:col>
                    <xdr:colOff>19050</xdr:colOff>
                    <xdr:row>15</xdr:row>
                    <xdr:rowOff>19050</xdr:rowOff>
                  </from>
                  <to>
                    <xdr:col>9</xdr:col>
                    <xdr:colOff>182880</xdr:colOff>
                    <xdr:row>15</xdr:row>
                    <xdr:rowOff>152400</xdr:rowOff>
                  </to>
                </anchor>
              </controlPr>
            </control>
          </mc:Choice>
        </mc:AlternateContent>
        <mc:AlternateContent xmlns:mc="http://schemas.openxmlformats.org/markup-compatibility/2006">
          <mc:Choice Requires="x14">
            <control shapeId="2072" r:id="rId21" name="Button 24">
              <controlPr defaultSize="0" print="0" autoFill="0" autoPict="0" macro="[0]!ToggleRows_20_21">
                <anchor moveWithCells="1" sizeWithCells="1">
                  <from>
                    <xdr:col>9</xdr:col>
                    <xdr:colOff>19050</xdr:colOff>
                    <xdr:row>18</xdr:row>
                    <xdr:rowOff>19050</xdr:rowOff>
                  </from>
                  <to>
                    <xdr:col>9</xdr:col>
                    <xdr:colOff>182880</xdr:colOff>
                    <xdr:row>18</xdr:row>
                    <xdr:rowOff>342900</xdr:rowOff>
                  </to>
                </anchor>
              </controlPr>
            </control>
          </mc:Choice>
        </mc:AlternateContent>
        <mc:AlternateContent xmlns:mc="http://schemas.openxmlformats.org/markup-compatibility/2006">
          <mc:Choice Requires="x14">
            <control shapeId="2073" r:id="rId22" name="Button 25">
              <controlPr defaultSize="0" print="0" autoFill="0" autoPict="0" macro="[0]!ToggleRows_23_24">
                <anchor moveWithCells="1" sizeWithCells="1">
                  <from>
                    <xdr:col>9</xdr:col>
                    <xdr:colOff>19050</xdr:colOff>
                    <xdr:row>21</xdr:row>
                    <xdr:rowOff>19050</xdr:rowOff>
                  </from>
                  <to>
                    <xdr:col>9</xdr:col>
                    <xdr:colOff>182880</xdr:colOff>
                    <xdr:row>21</xdr:row>
                    <xdr:rowOff>152400</xdr:rowOff>
                  </to>
                </anchor>
              </controlPr>
            </control>
          </mc:Choice>
        </mc:AlternateContent>
        <mc:AlternateContent xmlns:mc="http://schemas.openxmlformats.org/markup-compatibility/2006">
          <mc:Choice Requires="x14">
            <control shapeId="2074" r:id="rId23" name="Button 26">
              <controlPr defaultSize="0" print="0" autoFill="0" autoPict="0" macro="[0]!ToggleRows_26_27">
                <anchor moveWithCells="1" sizeWithCells="1">
                  <from>
                    <xdr:col>9</xdr:col>
                    <xdr:colOff>19050</xdr:colOff>
                    <xdr:row>24</xdr:row>
                    <xdr:rowOff>19050</xdr:rowOff>
                  </from>
                  <to>
                    <xdr:col>9</xdr:col>
                    <xdr:colOff>182880</xdr:colOff>
                    <xdr:row>24</xdr:row>
                    <xdr:rowOff>342900</xdr:rowOff>
                  </to>
                </anchor>
              </controlPr>
            </control>
          </mc:Choice>
        </mc:AlternateContent>
        <mc:AlternateContent xmlns:mc="http://schemas.openxmlformats.org/markup-compatibility/2006">
          <mc:Choice Requires="x14">
            <control shapeId="2075" r:id="rId24" name="Button 27">
              <controlPr defaultSize="0" print="0" autoFill="0" autoPict="0" macro="[0]!ToggleRows_29_30">
                <anchor moveWithCells="1" sizeWithCells="1">
                  <from>
                    <xdr:col>9</xdr:col>
                    <xdr:colOff>19050</xdr:colOff>
                    <xdr:row>27</xdr:row>
                    <xdr:rowOff>19050</xdr:rowOff>
                  </from>
                  <to>
                    <xdr:col>9</xdr:col>
                    <xdr:colOff>182880</xdr:colOff>
                    <xdr:row>27</xdr:row>
                    <xdr:rowOff>152400</xdr:rowOff>
                  </to>
                </anchor>
              </controlPr>
            </control>
          </mc:Choice>
        </mc:AlternateContent>
        <mc:AlternateContent xmlns:mc="http://schemas.openxmlformats.org/markup-compatibility/2006">
          <mc:Choice Requires="x14">
            <control shapeId="2076" r:id="rId25" name="Button 28">
              <controlPr defaultSize="0" print="0" autoFill="0" autoPict="0" macro="[0]!ToggleRows_32_33">
                <anchor moveWithCells="1" sizeWithCells="1">
                  <from>
                    <xdr:col>9</xdr:col>
                    <xdr:colOff>19050</xdr:colOff>
                    <xdr:row>30</xdr:row>
                    <xdr:rowOff>19050</xdr:rowOff>
                  </from>
                  <to>
                    <xdr:col>9</xdr:col>
                    <xdr:colOff>182880</xdr:colOff>
                    <xdr:row>30</xdr:row>
                    <xdr:rowOff>152400</xdr:rowOff>
                  </to>
                </anchor>
              </controlPr>
            </control>
          </mc:Choice>
        </mc:AlternateContent>
        <mc:AlternateContent xmlns:mc="http://schemas.openxmlformats.org/markup-compatibility/2006">
          <mc:Choice Requires="x14">
            <control shapeId="2077" r:id="rId26" name="Button 29">
              <controlPr defaultSize="0" print="0" autoFill="0" autoPict="0" macro="[0]!ToggleRows_35_36">
                <anchor moveWithCells="1" sizeWithCells="1">
                  <from>
                    <xdr:col>9</xdr:col>
                    <xdr:colOff>19050</xdr:colOff>
                    <xdr:row>33</xdr:row>
                    <xdr:rowOff>19050</xdr:rowOff>
                  </from>
                  <to>
                    <xdr:col>9</xdr:col>
                    <xdr:colOff>182880</xdr:colOff>
                    <xdr:row>33</xdr:row>
                    <xdr:rowOff>152400</xdr:rowOff>
                  </to>
                </anchor>
              </controlPr>
            </control>
          </mc:Choice>
        </mc:AlternateContent>
        <mc:AlternateContent xmlns:mc="http://schemas.openxmlformats.org/markup-compatibility/2006">
          <mc:Choice Requires="x14">
            <control shapeId="2078" r:id="rId27" name="Button 30">
              <controlPr defaultSize="0" print="0" autoFill="0" autoPict="0" macro="[0]!ToggleRows_38_39">
                <anchor moveWithCells="1" sizeWithCells="1">
                  <from>
                    <xdr:col>9</xdr:col>
                    <xdr:colOff>19050</xdr:colOff>
                    <xdr:row>36</xdr:row>
                    <xdr:rowOff>19050</xdr:rowOff>
                  </from>
                  <to>
                    <xdr:col>9</xdr:col>
                    <xdr:colOff>182880</xdr:colOff>
                    <xdr:row>36</xdr:row>
                    <xdr:rowOff>342900</xdr:rowOff>
                  </to>
                </anchor>
              </controlPr>
            </control>
          </mc:Choice>
        </mc:AlternateContent>
        <mc:AlternateContent xmlns:mc="http://schemas.openxmlformats.org/markup-compatibility/2006">
          <mc:Choice Requires="x14">
            <control shapeId="2079" r:id="rId28" name="Button 31">
              <controlPr defaultSize="0" print="0" autoFill="0" autoPict="0" macro="[0]!ToggleRows_41_42">
                <anchor moveWithCells="1" sizeWithCells="1">
                  <from>
                    <xdr:col>9</xdr:col>
                    <xdr:colOff>19050</xdr:colOff>
                    <xdr:row>39</xdr:row>
                    <xdr:rowOff>19050</xdr:rowOff>
                  </from>
                  <to>
                    <xdr:col>9</xdr:col>
                    <xdr:colOff>182880</xdr:colOff>
                    <xdr:row>39</xdr:row>
                    <xdr:rowOff>152400</xdr:rowOff>
                  </to>
                </anchor>
              </controlPr>
            </control>
          </mc:Choice>
        </mc:AlternateContent>
        <mc:AlternateContent xmlns:mc="http://schemas.openxmlformats.org/markup-compatibility/2006">
          <mc:Choice Requires="x14">
            <control shapeId="2080" r:id="rId29" name="Button 32">
              <controlPr defaultSize="0" print="0" autoFill="0" autoPict="0" macro="[0]!ToggleRows_44_45">
                <anchor moveWithCells="1" sizeWithCells="1">
                  <from>
                    <xdr:col>9</xdr:col>
                    <xdr:colOff>19050</xdr:colOff>
                    <xdr:row>42</xdr:row>
                    <xdr:rowOff>19050</xdr:rowOff>
                  </from>
                  <to>
                    <xdr:col>9</xdr:col>
                    <xdr:colOff>182880</xdr:colOff>
                    <xdr:row>42</xdr:row>
                    <xdr:rowOff>152400</xdr:rowOff>
                  </to>
                </anchor>
              </controlPr>
            </control>
          </mc:Choice>
        </mc:AlternateContent>
        <mc:AlternateContent xmlns:mc="http://schemas.openxmlformats.org/markup-compatibility/2006">
          <mc:Choice Requires="x14">
            <control shapeId="2081" r:id="rId30" name="Button 33">
              <controlPr defaultSize="0" print="0" autoFill="0" autoPict="0" macro="[0]!ToggleRows_47_48">
                <anchor moveWithCells="1" sizeWithCells="1">
                  <from>
                    <xdr:col>9</xdr:col>
                    <xdr:colOff>19050</xdr:colOff>
                    <xdr:row>45</xdr:row>
                    <xdr:rowOff>19050</xdr:rowOff>
                  </from>
                  <to>
                    <xdr:col>9</xdr:col>
                    <xdr:colOff>182880</xdr:colOff>
                    <xdr:row>45</xdr:row>
                    <xdr:rowOff>152400</xdr:rowOff>
                  </to>
                </anchor>
              </controlPr>
            </control>
          </mc:Choice>
        </mc:AlternateContent>
        <mc:AlternateContent xmlns:mc="http://schemas.openxmlformats.org/markup-compatibility/2006">
          <mc:Choice Requires="x14">
            <control shapeId="2082" r:id="rId31" name="Button 34">
              <controlPr defaultSize="0" print="0" autoFill="0" autoPict="0" macro="[0]!ToggleRows_50_51">
                <anchor moveWithCells="1" sizeWithCells="1">
                  <from>
                    <xdr:col>9</xdr:col>
                    <xdr:colOff>19050</xdr:colOff>
                    <xdr:row>48</xdr:row>
                    <xdr:rowOff>19050</xdr:rowOff>
                  </from>
                  <to>
                    <xdr:col>9</xdr:col>
                    <xdr:colOff>182880</xdr:colOff>
                    <xdr:row>48</xdr:row>
                    <xdr:rowOff>152400</xdr:rowOff>
                  </to>
                </anchor>
              </controlPr>
            </control>
          </mc:Choice>
        </mc:AlternateContent>
        <mc:AlternateContent xmlns:mc="http://schemas.openxmlformats.org/markup-compatibility/2006">
          <mc:Choice Requires="x14">
            <control shapeId="2083" r:id="rId32" name="Button 35">
              <controlPr defaultSize="0" print="0" autoFill="0" autoPict="0" macro="[0]!ToggleRows_53_54">
                <anchor moveWithCells="1" sizeWithCells="1">
                  <from>
                    <xdr:col>9</xdr:col>
                    <xdr:colOff>19050</xdr:colOff>
                    <xdr:row>51</xdr:row>
                    <xdr:rowOff>19050</xdr:rowOff>
                  </from>
                  <to>
                    <xdr:col>9</xdr:col>
                    <xdr:colOff>182880</xdr:colOff>
                    <xdr:row>51</xdr:row>
                    <xdr:rowOff>152400</xdr:rowOff>
                  </to>
                </anchor>
              </controlPr>
            </control>
          </mc:Choice>
        </mc:AlternateContent>
        <mc:AlternateContent xmlns:mc="http://schemas.openxmlformats.org/markup-compatibility/2006">
          <mc:Choice Requires="x14">
            <control shapeId="2084" r:id="rId33" name="Button 36">
              <controlPr defaultSize="0" print="0" autoFill="0" autoPict="0" macro="[0]!ToggleRows_56_57">
                <anchor moveWithCells="1" sizeWithCells="1">
                  <from>
                    <xdr:col>9</xdr:col>
                    <xdr:colOff>19050</xdr:colOff>
                    <xdr:row>54</xdr:row>
                    <xdr:rowOff>19050</xdr:rowOff>
                  </from>
                  <to>
                    <xdr:col>9</xdr:col>
                    <xdr:colOff>182880</xdr:colOff>
                    <xdr:row>54</xdr:row>
                    <xdr:rowOff>152400</xdr:rowOff>
                  </to>
                </anchor>
              </controlPr>
            </control>
          </mc:Choice>
        </mc:AlternateContent>
        <mc:AlternateContent xmlns:mc="http://schemas.openxmlformats.org/markup-compatibility/2006">
          <mc:Choice Requires="x14">
            <control shapeId="2085" r:id="rId34" name="Button 37">
              <controlPr defaultSize="0" print="0" autoFill="0" autoPict="0" macro="[0]!ToggleRows_11_12">
                <anchor moveWithCells="1" sizeWithCells="1">
                  <from>
                    <xdr:col>9</xdr:col>
                    <xdr:colOff>19050</xdr:colOff>
                    <xdr:row>9</xdr:row>
                    <xdr:rowOff>19050</xdr:rowOff>
                  </from>
                  <to>
                    <xdr:col>9</xdr:col>
                    <xdr:colOff>182880</xdr:colOff>
                    <xdr:row>9</xdr:row>
                    <xdr:rowOff>171450</xdr:rowOff>
                  </to>
                </anchor>
              </controlPr>
            </control>
          </mc:Choice>
        </mc:AlternateContent>
        <mc:AlternateContent xmlns:mc="http://schemas.openxmlformats.org/markup-compatibility/2006">
          <mc:Choice Requires="x14">
            <control shapeId="2087" r:id="rId35" name="Button 39">
              <controlPr defaultSize="0" print="0" autoFill="0" autoPict="0" macro="[0]!ToggleRows_17_18">
                <anchor moveWithCells="1" sizeWithCells="1">
                  <from>
                    <xdr:col>9</xdr:col>
                    <xdr:colOff>19050</xdr:colOff>
                    <xdr:row>15</xdr:row>
                    <xdr:rowOff>19050</xdr:rowOff>
                  </from>
                  <to>
                    <xdr:col>9</xdr:col>
                    <xdr:colOff>182880</xdr:colOff>
                    <xdr:row>15</xdr:row>
                    <xdr:rowOff>152400</xdr:rowOff>
                  </to>
                </anchor>
              </controlPr>
            </control>
          </mc:Choice>
        </mc:AlternateContent>
        <mc:AlternateContent xmlns:mc="http://schemas.openxmlformats.org/markup-compatibility/2006">
          <mc:Choice Requires="x14">
            <control shapeId="2088" r:id="rId36" name="Button 40">
              <controlPr defaultSize="0" print="0" autoFill="0" autoPict="0" macro="[0]!ToggleRows_20_21">
                <anchor moveWithCells="1" sizeWithCells="1">
                  <from>
                    <xdr:col>9</xdr:col>
                    <xdr:colOff>19050</xdr:colOff>
                    <xdr:row>18</xdr:row>
                    <xdr:rowOff>19050</xdr:rowOff>
                  </from>
                  <to>
                    <xdr:col>9</xdr:col>
                    <xdr:colOff>182880</xdr:colOff>
                    <xdr:row>18</xdr:row>
                    <xdr:rowOff>342900</xdr:rowOff>
                  </to>
                </anchor>
              </controlPr>
            </control>
          </mc:Choice>
        </mc:AlternateContent>
        <mc:AlternateContent xmlns:mc="http://schemas.openxmlformats.org/markup-compatibility/2006">
          <mc:Choice Requires="x14">
            <control shapeId="2089" r:id="rId37" name="Button 41">
              <controlPr defaultSize="0" print="0" autoFill="0" autoPict="0" macro="[0]!ToggleRows_23_24">
                <anchor moveWithCells="1" sizeWithCells="1">
                  <from>
                    <xdr:col>9</xdr:col>
                    <xdr:colOff>19050</xdr:colOff>
                    <xdr:row>21</xdr:row>
                    <xdr:rowOff>19050</xdr:rowOff>
                  </from>
                  <to>
                    <xdr:col>9</xdr:col>
                    <xdr:colOff>182880</xdr:colOff>
                    <xdr:row>21</xdr:row>
                    <xdr:rowOff>152400</xdr:rowOff>
                  </to>
                </anchor>
              </controlPr>
            </control>
          </mc:Choice>
        </mc:AlternateContent>
        <mc:AlternateContent xmlns:mc="http://schemas.openxmlformats.org/markup-compatibility/2006">
          <mc:Choice Requires="x14">
            <control shapeId="2090" r:id="rId38" name="Button 42">
              <controlPr defaultSize="0" print="0" autoFill="0" autoPict="0" macro="[0]!ToggleRows_26_27">
                <anchor moveWithCells="1" sizeWithCells="1">
                  <from>
                    <xdr:col>9</xdr:col>
                    <xdr:colOff>19050</xdr:colOff>
                    <xdr:row>24</xdr:row>
                    <xdr:rowOff>19050</xdr:rowOff>
                  </from>
                  <to>
                    <xdr:col>9</xdr:col>
                    <xdr:colOff>182880</xdr:colOff>
                    <xdr:row>24</xdr:row>
                    <xdr:rowOff>342900</xdr:rowOff>
                  </to>
                </anchor>
              </controlPr>
            </control>
          </mc:Choice>
        </mc:AlternateContent>
        <mc:AlternateContent xmlns:mc="http://schemas.openxmlformats.org/markup-compatibility/2006">
          <mc:Choice Requires="x14">
            <control shapeId="2091" r:id="rId39" name="Button 43">
              <controlPr defaultSize="0" print="0" autoFill="0" autoPict="0" macro="[0]!ToggleRows_29_30">
                <anchor moveWithCells="1" sizeWithCells="1">
                  <from>
                    <xdr:col>9</xdr:col>
                    <xdr:colOff>19050</xdr:colOff>
                    <xdr:row>27</xdr:row>
                    <xdr:rowOff>19050</xdr:rowOff>
                  </from>
                  <to>
                    <xdr:col>9</xdr:col>
                    <xdr:colOff>182880</xdr:colOff>
                    <xdr:row>27</xdr:row>
                    <xdr:rowOff>152400</xdr:rowOff>
                  </to>
                </anchor>
              </controlPr>
            </control>
          </mc:Choice>
        </mc:AlternateContent>
        <mc:AlternateContent xmlns:mc="http://schemas.openxmlformats.org/markup-compatibility/2006">
          <mc:Choice Requires="x14">
            <control shapeId="2092" r:id="rId40" name="Button 44">
              <controlPr defaultSize="0" print="0" autoFill="0" autoPict="0" macro="[0]!ToggleRows_32_33">
                <anchor moveWithCells="1" sizeWithCells="1">
                  <from>
                    <xdr:col>9</xdr:col>
                    <xdr:colOff>19050</xdr:colOff>
                    <xdr:row>30</xdr:row>
                    <xdr:rowOff>19050</xdr:rowOff>
                  </from>
                  <to>
                    <xdr:col>9</xdr:col>
                    <xdr:colOff>182880</xdr:colOff>
                    <xdr:row>30</xdr:row>
                    <xdr:rowOff>152400</xdr:rowOff>
                  </to>
                </anchor>
              </controlPr>
            </control>
          </mc:Choice>
        </mc:AlternateContent>
        <mc:AlternateContent xmlns:mc="http://schemas.openxmlformats.org/markup-compatibility/2006">
          <mc:Choice Requires="x14">
            <control shapeId="2093" r:id="rId41" name="Button 45">
              <controlPr defaultSize="0" print="0" autoFill="0" autoPict="0" macro="[0]!ToggleRows_35_36">
                <anchor moveWithCells="1" sizeWithCells="1">
                  <from>
                    <xdr:col>9</xdr:col>
                    <xdr:colOff>19050</xdr:colOff>
                    <xdr:row>33</xdr:row>
                    <xdr:rowOff>19050</xdr:rowOff>
                  </from>
                  <to>
                    <xdr:col>9</xdr:col>
                    <xdr:colOff>182880</xdr:colOff>
                    <xdr:row>33</xdr:row>
                    <xdr:rowOff>152400</xdr:rowOff>
                  </to>
                </anchor>
              </controlPr>
            </control>
          </mc:Choice>
        </mc:AlternateContent>
        <mc:AlternateContent xmlns:mc="http://schemas.openxmlformats.org/markup-compatibility/2006">
          <mc:Choice Requires="x14">
            <control shapeId="2094" r:id="rId42" name="Button 46">
              <controlPr defaultSize="0" print="0" autoFill="0" autoPict="0" macro="[0]!ToggleRows_38_39">
                <anchor moveWithCells="1" sizeWithCells="1">
                  <from>
                    <xdr:col>9</xdr:col>
                    <xdr:colOff>19050</xdr:colOff>
                    <xdr:row>36</xdr:row>
                    <xdr:rowOff>19050</xdr:rowOff>
                  </from>
                  <to>
                    <xdr:col>9</xdr:col>
                    <xdr:colOff>182880</xdr:colOff>
                    <xdr:row>36</xdr:row>
                    <xdr:rowOff>342900</xdr:rowOff>
                  </to>
                </anchor>
              </controlPr>
            </control>
          </mc:Choice>
        </mc:AlternateContent>
        <mc:AlternateContent xmlns:mc="http://schemas.openxmlformats.org/markup-compatibility/2006">
          <mc:Choice Requires="x14">
            <control shapeId="2095" r:id="rId43" name="Button 47">
              <controlPr defaultSize="0" print="0" autoFill="0" autoPict="0" macro="[0]!ToggleRows_41_42">
                <anchor moveWithCells="1" sizeWithCells="1">
                  <from>
                    <xdr:col>9</xdr:col>
                    <xdr:colOff>19050</xdr:colOff>
                    <xdr:row>39</xdr:row>
                    <xdr:rowOff>19050</xdr:rowOff>
                  </from>
                  <to>
                    <xdr:col>9</xdr:col>
                    <xdr:colOff>182880</xdr:colOff>
                    <xdr:row>39</xdr:row>
                    <xdr:rowOff>152400</xdr:rowOff>
                  </to>
                </anchor>
              </controlPr>
            </control>
          </mc:Choice>
        </mc:AlternateContent>
        <mc:AlternateContent xmlns:mc="http://schemas.openxmlformats.org/markup-compatibility/2006">
          <mc:Choice Requires="x14">
            <control shapeId="2096" r:id="rId44" name="Button 48">
              <controlPr defaultSize="0" print="0" autoFill="0" autoPict="0" macro="[0]!ToggleRows_44_45">
                <anchor moveWithCells="1" sizeWithCells="1">
                  <from>
                    <xdr:col>9</xdr:col>
                    <xdr:colOff>19050</xdr:colOff>
                    <xdr:row>42</xdr:row>
                    <xdr:rowOff>19050</xdr:rowOff>
                  </from>
                  <to>
                    <xdr:col>9</xdr:col>
                    <xdr:colOff>182880</xdr:colOff>
                    <xdr:row>42</xdr:row>
                    <xdr:rowOff>152400</xdr:rowOff>
                  </to>
                </anchor>
              </controlPr>
            </control>
          </mc:Choice>
        </mc:AlternateContent>
        <mc:AlternateContent xmlns:mc="http://schemas.openxmlformats.org/markup-compatibility/2006">
          <mc:Choice Requires="x14">
            <control shapeId="2097" r:id="rId45" name="Button 49">
              <controlPr defaultSize="0" print="0" autoFill="0" autoPict="0" macro="[0]!ToggleRows_47_48">
                <anchor moveWithCells="1" sizeWithCells="1">
                  <from>
                    <xdr:col>9</xdr:col>
                    <xdr:colOff>19050</xdr:colOff>
                    <xdr:row>45</xdr:row>
                    <xdr:rowOff>19050</xdr:rowOff>
                  </from>
                  <to>
                    <xdr:col>9</xdr:col>
                    <xdr:colOff>182880</xdr:colOff>
                    <xdr:row>45</xdr:row>
                    <xdr:rowOff>152400</xdr:rowOff>
                  </to>
                </anchor>
              </controlPr>
            </control>
          </mc:Choice>
        </mc:AlternateContent>
        <mc:AlternateContent xmlns:mc="http://schemas.openxmlformats.org/markup-compatibility/2006">
          <mc:Choice Requires="x14">
            <control shapeId="2098" r:id="rId46" name="Button 50">
              <controlPr defaultSize="0" print="0" autoFill="0" autoPict="0" macro="[0]!ToggleRows_50_51">
                <anchor moveWithCells="1" sizeWithCells="1">
                  <from>
                    <xdr:col>9</xdr:col>
                    <xdr:colOff>19050</xdr:colOff>
                    <xdr:row>48</xdr:row>
                    <xdr:rowOff>19050</xdr:rowOff>
                  </from>
                  <to>
                    <xdr:col>9</xdr:col>
                    <xdr:colOff>182880</xdr:colOff>
                    <xdr:row>48</xdr:row>
                    <xdr:rowOff>152400</xdr:rowOff>
                  </to>
                </anchor>
              </controlPr>
            </control>
          </mc:Choice>
        </mc:AlternateContent>
        <mc:AlternateContent xmlns:mc="http://schemas.openxmlformats.org/markup-compatibility/2006">
          <mc:Choice Requires="x14">
            <control shapeId="2099" r:id="rId47" name="Button 51">
              <controlPr defaultSize="0" print="0" autoFill="0" autoPict="0" macro="[0]!ToggleRows_53_54">
                <anchor moveWithCells="1" sizeWithCells="1">
                  <from>
                    <xdr:col>9</xdr:col>
                    <xdr:colOff>19050</xdr:colOff>
                    <xdr:row>51</xdr:row>
                    <xdr:rowOff>19050</xdr:rowOff>
                  </from>
                  <to>
                    <xdr:col>9</xdr:col>
                    <xdr:colOff>182880</xdr:colOff>
                    <xdr:row>51</xdr:row>
                    <xdr:rowOff>152400</xdr:rowOff>
                  </to>
                </anchor>
              </controlPr>
            </control>
          </mc:Choice>
        </mc:AlternateContent>
        <mc:AlternateContent xmlns:mc="http://schemas.openxmlformats.org/markup-compatibility/2006">
          <mc:Choice Requires="x14">
            <control shapeId="2100" r:id="rId48" name="Button 52">
              <controlPr defaultSize="0" print="0" autoFill="0" autoPict="0" macro="[0]!ToggleRows_56_57">
                <anchor moveWithCells="1" sizeWithCells="1">
                  <from>
                    <xdr:col>9</xdr:col>
                    <xdr:colOff>19050</xdr:colOff>
                    <xdr:row>54</xdr:row>
                    <xdr:rowOff>19050</xdr:rowOff>
                  </from>
                  <to>
                    <xdr:col>9</xdr:col>
                    <xdr:colOff>182880</xdr:colOff>
                    <xdr:row>54</xdr:row>
                    <xdr:rowOff>152400</xdr:rowOff>
                  </to>
                </anchor>
              </controlPr>
            </control>
          </mc:Choice>
        </mc:AlternateContent>
        <mc:AlternateContent xmlns:mc="http://schemas.openxmlformats.org/markup-compatibility/2006">
          <mc:Choice Requires="x14">
            <control shapeId="2101" r:id="rId49" name="btn_59_60">
              <controlPr defaultSize="0" print="0" autoFill="0" autoPict="0" macro="[0]!ToggleRows_59_60">
                <anchor moveWithCells="1" sizeWithCells="1">
                  <from>
                    <xdr:col>9</xdr:col>
                    <xdr:colOff>19050</xdr:colOff>
                    <xdr:row>57</xdr:row>
                    <xdr:rowOff>19050</xdr:rowOff>
                  </from>
                  <to>
                    <xdr:col>9</xdr:col>
                    <xdr:colOff>182880</xdr:colOff>
                    <xdr:row>57</xdr:row>
                    <xdr:rowOff>152400</xdr:rowOff>
                  </to>
                </anchor>
              </controlPr>
            </control>
          </mc:Choice>
        </mc:AlternateContent>
        <mc:AlternateContent xmlns:mc="http://schemas.openxmlformats.org/markup-compatibility/2006">
          <mc:Choice Requires="x14">
            <control shapeId="2102" r:id="rId50" name="btn_62_63">
              <controlPr defaultSize="0" print="0" autoFill="0" autoPict="0" macro="[0]!ToggleRows_62_63">
                <anchor moveWithCells="1" sizeWithCells="1">
                  <from>
                    <xdr:col>9</xdr:col>
                    <xdr:colOff>19050</xdr:colOff>
                    <xdr:row>60</xdr:row>
                    <xdr:rowOff>19050</xdr:rowOff>
                  </from>
                  <to>
                    <xdr:col>9</xdr:col>
                    <xdr:colOff>182880</xdr:colOff>
                    <xdr:row>60</xdr:row>
                    <xdr:rowOff>152400</xdr:rowOff>
                  </to>
                </anchor>
              </controlPr>
            </control>
          </mc:Choice>
        </mc:AlternateContent>
        <mc:AlternateContent xmlns:mc="http://schemas.openxmlformats.org/markup-compatibility/2006">
          <mc:Choice Requires="x14">
            <control shapeId="2103" r:id="rId51" name="Button 55">
              <controlPr defaultSize="0" print="0" autoFill="0" autoPict="0" macro="[0]!ToggleRows_11_12">
                <anchor moveWithCells="1" sizeWithCells="1">
                  <from>
                    <xdr:col>9</xdr:col>
                    <xdr:colOff>19050</xdr:colOff>
                    <xdr:row>9</xdr:row>
                    <xdr:rowOff>19050</xdr:rowOff>
                  </from>
                  <to>
                    <xdr:col>9</xdr:col>
                    <xdr:colOff>182880</xdr:colOff>
                    <xdr:row>9</xdr:row>
                    <xdr:rowOff>171450</xdr:rowOff>
                  </to>
                </anchor>
              </controlPr>
            </control>
          </mc:Choice>
        </mc:AlternateContent>
        <mc:AlternateContent xmlns:mc="http://schemas.openxmlformats.org/markup-compatibility/2006">
          <mc:Choice Requires="x14">
            <control shapeId="2105" r:id="rId52" name="Button 57">
              <controlPr defaultSize="0" print="0" autoFill="0" autoPict="0" macro="[0]!ToggleRows_17_18">
                <anchor moveWithCells="1" sizeWithCells="1">
                  <from>
                    <xdr:col>9</xdr:col>
                    <xdr:colOff>19050</xdr:colOff>
                    <xdr:row>15</xdr:row>
                    <xdr:rowOff>19050</xdr:rowOff>
                  </from>
                  <to>
                    <xdr:col>9</xdr:col>
                    <xdr:colOff>182880</xdr:colOff>
                    <xdr:row>15</xdr:row>
                    <xdr:rowOff>152400</xdr:rowOff>
                  </to>
                </anchor>
              </controlPr>
            </control>
          </mc:Choice>
        </mc:AlternateContent>
        <mc:AlternateContent xmlns:mc="http://schemas.openxmlformats.org/markup-compatibility/2006">
          <mc:Choice Requires="x14">
            <control shapeId="2106" r:id="rId53" name="Button 58">
              <controlPr defaultSize="0" print="0" autoFill="0" autoPict="0" macro="[0]!ToggleRows_20_21">
                <anchor moveWithCells="1" sizeWithCells="1">
                  <from>
                    <xdr:col>9</xdr:col>
                    <xdr:colOff>19050</xdr:colOff>
                    <xdr:row>18</xdr:row>
                    <xdr:rowOff>19050</xdr:rowOff>
                  </from>
                  <to>
                    <xdr:col>9</xdr:col>
                    <xdr:colOff>182880</xdr:colOff>
                    <xdr:row>18</xdr:row>
                    <xdr:rowOff>342900</xdr:rowOff>
                  </to>
                </anchor>
              </controlPr>
            </control>
          </mc:Choice>
        </mc:AlternateContent>
        <mc:AlternateContent xmlns:mc="http://schemas.openxmlformats.org/markup-compatibility/2006">
          <mc:Choice Requires="x14">
            <control shapeId="2107" r:id="rId54" name="Button 59">
              <controlPr defaultSize="0" print="0" autoFill="0" autoPict="0" macro="[0]!ToggleRows_23_24">
                <anchor moveWithCells="1" sizeWithCells="1">
                  <from>
                    <xdr:col>9</xdr:col>
                    <xdr:colOff>19050</xdr:colOff>
                    <xdr:row>21</xdr:row>
                    <xdr:rowOff>19050</xdr:rowOff>
                  </from>
                  <to>
                    <xdr:col>9</xdr:col>
                    <xdr:colOff>182880</xdr:colOff>
                    <xdr:row>21</xdr:row>
                    <xdr:rowOff>152400</xdr:rowOff>
                  </to>
                </anchor>
              </controlPr>
            </control>
          </mc:Choice>
        </mc:AlternateContent>
        <mc:AlternateContent xmlns:mc="http://schemas.openxmlformats.org/markup-compatibility/2006">
          <mc:Choice Requires="x14">
            <control shapeId="2108" r:id="rId55" name="Button 60">
              <controlPr defaultSize="0" print="0" autoFill="0" autoPict="0" macro="[0]!ToggleRows_26_27">
                <anchor moveWithCells="1" sizeWithCells="1">
                  <from>
                    <xdr:col>9</xdr:col>
                    <xdr:colOff>19050</xdr:colOff>
                    <xdr:row>24</xdr:row>
                    <xdr:rowOff>19050</xdr:rowOff>
                  </from>
                  <to>
                    <xdr:col>9</xdr:col>
                    <xdr:colOff>182880</xdr:colOff>
                    <xdr:row>24</xdr:row>
                    <xdr:rowOff>342900</xdr:rowOff>
                  </to>
                </anchor>
              </controlPr>
            </control>
          </mc:Choice>
        </mc:AlternateContent>
        <mc:AlternateContent xmlns:mc="http://schemas.openxmlformats.org/markup-compatibility/2006">
          <mc:Choice Requires="x14">
            <control shapeId="2109" r:id="rId56" name="Button 61">
              <controlPr defaultSize="0" print="0" autoFill="0" autoPict="0" macro="[0]!ToggleRows_29_30">
                <anchor moveWithCells="1" sizeWithCells="1">
                  <from>
                    <xdr:col>9</xdr:col>
                    <xdr:colOff>19050</xdr:colOff>
                    <xdr:row>27</xdr:row>
                    <xdr:rowOff>19050</xdr:rowOff>
                  </from>
                  <to>
                    <xdr:col>9</xdr:col>
                    <xdr:colOff>182880</xdr:colOff>
                    <xdr:row>27</xdr:row>
                    <xdr:rowOff>152400</xdr:rowOff>
                  </to>
                </anchor>
              </controlPr>
            </control>
          </mc:Choice>
        </mc:AlternateContent>
        <mc:AlternateContent xmlns:mc="http://schemas.openxmlformats.org/markup-compatibility/2006">
          <mc:Choice Requires="x14">
            <control shapeId="2110" r:id="rId57" name="Button 62">
              <controlPr defaultSize="0" print="0" autoFill="0" autoPict="0" macro="[0]!ToggleRows_32_33">
                <anchor moveWithCells="1" sizeWithCells="1">
                  <from>
                    <xdr:col>9</xdr:col>
                    <xdr:colOff>19050</xdr:colOff>
                    <xdr:row>30</xdr:row>
                    <xdr:rowOff>19050</xdr:rowOff>
                  </from>
                  <to>
                    <xdr:col>9</xdr:col>
                    <xdr:colOff>182880</xdr:colOff>
                    <xdr:row>30</xdr:row>
                    <xdr:rowOff>152400</xdr:rowOff>
                  </to>
                </anchor>
              </controlPr>
            </control>
          </mc:Choice>
        </mc:AlternateContent>
        <mc:AlternateContent xmlns:mc="http://schemas.openxmlformats.org/markup-compatibility/2006">
          <mc:Choice Requires="x14">
            <control shapeId="2111" r:id="rId58" name="Button 63">
              <controlPr defaultSize="0" print="0" autoFill="0" autoPict="0" macro="[0]!ToggleRows_35_36">
                <anchor moveWithCells="1" sizeWithCells="1">
                  <from>
                    <xdr:col>9</xdr:col>
                    <xdr:colOff>19050</xdr:colOff>
                    <xdr:row>33</xdr:row>
                    <xdr:rowOff>19050</xdr:rowOff>
                  </from>
                  <to>
                    <xdr:col>9</xdr:col>
                    <xdr:colOff>182880</xdr:colOff>
                    <xdr:row>33</xdr:row>
                    <xdr:rowOff>152400</xdr:rowOff>
                  </to>
                </anchor>
              </controlPr>
            </control>
          </mc:Choice>
        </mc:AlternateContent>
        <mc:AlternateContent xmlns:mc="http://schemas.openxmlformats.org/markup-compatibility/2006">
          <mc:Choice Requires="x14">
            <control shapeId="2112" r:id="rId59" name="Button 64">
              <controlPr defaultSize="0" print="0" autoFill="0" autoPict="0" macro="[0]!ToggleRows_38_39">
                <anchor moveWithCells="1" sizeWithCells="1">
                  <from>
                    <xdr:col>9</xdr:col>
                    <xdr:colOff>19050</xdr:colOff>
                    <xdr:row>36</xdr:row>
                    <xdr:rowOff>19050</xdr:rowOff>
                  </from>
                  <to>
                    <xdr:col>9</xdr:col>
                    <xdr:colOff>182880</xdr:colOff>
                    <xdr:row>36</xdr:row>
                    <xdr:rowOff>342900</xdr:rowOff>
                  </to>
                </anchor>
              </controlPr>
            </control>
          </mc:Choice>
        </mc:AlternateContent>
        <mc:AlternateContent xmlns:mc="http://schemas.openxmlformats.org/markup-compatibility/2006">
          <mc:Choice Requires="x14">
            <control shapeId="2113" r:id="rId60" name="Button 65">
              <controlPr defaultSize="0" print="0" autoFill="0" autoPict="0" macro="[0]!ToggleRows_41_42">
                <anchor moveWithCells="1" sizeWithCells="1">
                  <from>
                    <xdr:col>9</xdr:col>
                    <xdr:colOff>19050</xdr:colOff>
                    <xdr:row>39</xdr:row>
                    <xdr:rowOff>19050</xdr:rowOff>
                  </from>
                  <to>
                    <xdr:col>9</xdr:col>
                    <xdr:colOff>182880</xdr:colOff>
                    <xdr:row>39</xdr:row>
                    <xdr:rowOff>152400</xdr:rowOff>
                  </to>
                </anchor>
              </controlPr>
            </control>
          </mc:Choice>
        </mc:AlternateContent>
        <mc:AlternateContent xmlns:mc="http://schemas.openxmlformats.org/markup-compatibility/2006">
          <mc:Choice Requires="x14">
            <control shapeId="2114" r:id="rId61" name="Button 66">
              <controlPr defaultSize="0" print="0" autoFill="0" autoPict="0" macro="[0]!ToggleRows_44_45">
                <anchor moveWithCells="1" sizeWithCells="1">
                  <from>
                    <xdr:col>9</xdr:col>
                    <xdr:colOff>19050</xdr:colOff>
                    <xdr:row>42</xdr:row>
                    <xdr:rowOff>19050</xdr:rowOff>
                  </from>
                  <to>
                    <xdr:col>9</xdr:col>
                    <xdr:colOff>182880</xdr:colOff>
                    <xdr:row>42</xdr:row>
                    <xdr:rowOff>152400</xdr:rowOff>
                  </to>
                </anchor>
              </controlPr>
            </control>
          </mc:Choice>
        </mc:AlternateContent>
        <mc:AlternateContent xmlns:mc="http://schemas.openxmlformats.org/markup-compatibility/2006">
          <mc:Choice Requires="x14">
            <control shapeId="2115" r:id="rId62" name="Button 67">
              <controlPr defaultSize="0" print="0" autoFill="0" autoPict="0" macro="[0]!ToggleRows_47_48">
                <anchor moveWithCells="1" sizeWithCells="1">
                  <from>
                    <xdr:col>9</xdr:col>
                    <xdr:colOff>19050</xdr:colOff>
                    <xdr:row>45</xdr:row>
                    <xdr:rowOff>19050</xdr:rowOff>
                  </from>
                  <to>
                    <xdr:col>9</xdr:col>
                    <xdr:colOff>182880</xdr:colOff>
                    <xdr:row>45</xdr:row>
                    <xdr:rowOff>152400</xdr:rowOff>
                  </to>
                </anchor>
              </controlPr>
            </control>
          </mc:Choice>
        </mc:AlternateContent>
        <mc:AlternateContent xmlns:mc="http://schemas.openxmlformats.org/markup-compatibility/2006">
          <mc:Choice Requires="x14">
            <control shapeId="2116" r:id="rId63" name="Button 68">
              <controlPr defaultSize="0" print="0" autoFill="0" autoPict="0" macro="[0]!ToggleRows_50_51">
                <anchor moveWithCells="1" sizeWithCells="1">
                  <from>
                    <xdr:col>9</xdr:col>
                    <xdr:colOff>19050</xdr:colOff>
                    <xdr:row>48</xdr:row>
                    <xdr:rowOff>19050</xdr:rowOff>
                  </from>
                  <to>
                    <xdr:col>9</xdr:col>
                    <xdr:colOff>182880</xdr:colOff>
                    <xdr:row>48</xdr:row>
                    <xdr:rowOff>152400</xdr:rowOff>
                  </to>
                </anchor>
              </controlPr>
            </control>
          </mc:Choice>
        </mc:AlternateContent>
        <mc:AlternateContent xmlns:mc="http://schemas.openxmlformats.org/markup-compatibility/2006">
          <mc:Choice Requires="x14">
            <control shapeId="2117" r:id="rId64" name="Button 69">
              <controlPr defaultSize="0" print="0" autoFill="0" autoPict="0" macro="[0]!ToggleRows_53_54">
                <anchor moveWithCells="1" sizeWithCells="1">
                  <from>
                    <xdr:col>9</xdr:col>
                    <xdr:colOff>19050</xdr:colOff>
                    <xdr:row>51</xdr:row>
                    <xdr:rowOff>19050</xdr:rowOff>
                  </from>
                  <to>
                    <xdr:col>9</xdr:col>
                    <xdr:colOff>182880</xdr:colOff>
                    <xdr:row>51</xdr:row>
                    <xdr:rowOff>152400</xdr:rowOff>
                  </to>
                </anchor>
              </controlPr>
            </control>
          </mc:Choice>
        </mc:AlternateContent>
        <mc:AlternateContent xmlns:mc="http://schemas.openxmlformats.org/markup-compatibility/2006">
          <mc:Choice Requires="x14">
            <control shapeId="2118" r:id="rId65" name="Button 70">
              <controlPr defaultSize="0" print="0" autoFill="0" autoPict="0" macro="[0]!ToggleRows_56_57">
                <anchor moveWithCells="1" sizeWithCells="1">
                  <from>
                    <xdr:col>9</xdr:col>
                    <xdr:colOff>19050</xdr:colOff>
                    <xdr:row>54</xdr:row>
                    <xdr:rowOff>19050</xdr:rowOff>
                  </from>
                  <to>
                    <xdr:col>9</xdr:col>
                    <xdr:colOff>182880</xdr:colOff>
                    <xdr:row>54</xdr:row>
                    <xdr:rowOff>152400</xdr:rowOff>
                  </to>
                </anchor>
              </controlPr>
            </control>
          </mc:Choice>
        </mc:AlternateContent>
        <mc:AlternateContent xmlns:mc="http://schemas.openxmlformats.org/markup-compatibility/2006">
          <mc:Choice Requires="x14">
            <control shapeId="2119" r:id="rId66" name="Button 71">
              <controlPr defaultSize="0" print="0" autoFill="0" autoPict="0" macro="[0]!ToggleRows_59_60">
                <anchor moveWithCells="1" sizeWithCells="1">
                  <from>
                    <xdr:col>9</xdr:col>
                    <xdr:colOff>19050</xdr:colOff>
                    <xdr:row>57</xdr:row>
                    <xdr:rowOff>19050</xdr:rowOff>
                  </from>
                  <to>
                    <xdr:col>9</xdr:col>
                    <xdr:colOff>182880</xdr:colOff>
                    <xdr:row>57</xdr:row>
                    <xdr:rowOff>152400</xdr:rowOff>
                  </to>
                </anchor>
              </controlPr>
            </control>
          </mc:Choice>
        </mc:AlternateContent>
        <mc:AlternateContent xmlns:mc="http://schemas.openxmlformats.org/markup-compatibility/2006">
          <mc:Choice Requires="x14">
            <control shapeId="2120" r:id="rId67" name="Button 72">
              <controlPr defaultSize="0" print="0" autoFill="0" autoPict="0" macro="[0]!ToggleRows_62_63">
                <anchor moveWithCells="1" sizeWithCells="1">
                  <from>
                    <xdr:col>9</xdr:col>
                    <xdr:colOff>19050</xdr:colOff>
                    <xdr:row>60</xdr:row>
                    <xdr:rowOff>19050</xdr:rowOff>
                  </from>
                  <to>
                    <xdr:col>9</xdr:col>
                    <xdr:colOff>182880</xdr:colOff>
                    <xdr:row>60</xdr:row>
                    <xdr:rowOff>152400</xdr:rowOff>
                  </to>
                </anchor>
              </controlPr>
            </control>
          </mc:Choice>
        </mc:AlternateContent>
        <mc:AlternateContent xmlns:mc="http://schemas.openxmlformats.org/markup-compatibility/2006">
          <mc:Choice Requires="x14">
            <control shapeId="2122" r:id="rId68" name="Button 74">
              <controlPr defaultSize="0" print="0" autoFill="0" autoPict="0" macro="[0]!ToggleAllRowPairs">
                <anchor moveWithCells="1" sizeWithCells="1">
                  <from>
                    <xdr:col>9</xdr:col>
                    <xdr:colOff>11430</xdr:colOff>
                    <xdr:row>8</xdr:row>
                    <xdr:rowOff>49530</xdr:rowOff>
                  </from>
                  <to>
                    <xdr:col>9</xdr:col>
                    <xdr:colOff>171450</xdr:colOff>
                    <xdr:row>8</xdr:row>
                    <xdr:rowOff>201930</xdr:rowOff>
                  </to>
                </anchor>
              </controlPr>
            </control>
          </mc:Choice>
        </mc:AlternateContent>
        <mc:AlternateContent xmlns:mc="http://schemas.openxmlformats.org/markup-compatibility/2006">
          <mc:Choice Requires="x14">
            <control shapeId="2124" r:id="rId69" name="Button 76">
              <controlPr defaultSize="0" print="0" autoFill="0" autoPict="0" macro="[0]!ToggleAllRowPairs">
                <anchor moveWithCells="1" sizeWithCells="1">
                  <from>
                    <xdr:col>2</xdr:col>
                    <xdr:colOff>106680</xdr:colOff>
                    <xdr:row>28</xdr:row>
                    <xdr:rowOff>0</xdr:rowOff>
                  </from>
                  <to>
                    <xdr:col>2</xdr:col>
                    <xdr:colOff>266700</xdr:colOff>
                    <xdr:row>30</xdr:row>
                    <xdr:rowOff>152400</xdr:rowOff>
                  </to>
                </anchor>
              </controlPr>
            </control>
          </mc:Choice>
        </mc:AlternateContent>
        <mc:AlternateContent xmlns:mc="http://schemas.openxmlformats.org/markup-compatibility/2006">
          <mc:Choice Requires="x14">
            <control shapeId="2054" r:id="rId70" name="btn_14_15">
              <controlPr defaultSize="0" print="0" autoFill="0" autoPict="0" macro="[0]!ToggleRows_14_15">
                <anchor moveWithCells="1" sizeWithCells="1">
                  <from>
                    <xdr:col>9</xdr:col>
                    <xdr:colOff>19050</xdr:colOff>
                    <xdr:row>12</xdr:row>
                    <xdr:rowOff>19050</xdr:rowOff>
                  </from>
                  <to>
                    <xdr:col>9</xdr:col>
                    <xdr:colOff>182880</xdr:colOff>
                    <xdr:row>12</xdr:row>
                    <xdr:rowOff>152400</xdr:rowOff>
                  </to>
                </anchor>
              </controlPr>
            </control>
          </mc:Choice>
        </mc:AlternateContent>
        <mc:AlternateContent xmlns:mc="http://schemas.openxmlformats.org/markup-compatibility/2006">
          <mc:Choice Requires="x14">
            <control shapeId="2070" r:id="rId71" name="Button 22">
              <controlPr defaultSize="0" print="0" autoFill="0" autoPict="0" macro="[0]!ToggleRows_14_15">
                <anchor moveWithCells="1" sizeWithCells="1">
                  <from>
                    <xdr:col>9</xdr:col>
                    <xdr:colOff>19050</xdr:colOff>
                    <xdr:row>12</xdr:row>
                    <xdr:rowOff>19050</xdr:rowOff>
                  </from>
                  <to>
                    <xdr:col>9</xdr:col>
                    <xdr:colOff>182880</xdr:colOff>
                    <xdr:row>12</xdr:row>
                    <xdr:rowOff>152400</xdr:rowOff>
                  </to>
                </anchor>
              </controlPr>
            </control>
          </mc:Choice>
        </mc:AlternateContent>
        <mc:AlternateContent xmlns:mc="http://schemas.openxmlformats.org/markup-compatibility/2006">
          <mc:Choice Requires="x14">
            <control shapeId="2086" r:id="rId72" name="Button 38">
              <controlPr defaultSize="0" print="0" autoFill="0" autoPict="0" macro="[0]!ToggleRows_14_15">
                <anchor moveWithCells="1" sizeWithCells="1">
                  <from>
                    <xdr:col>9</xdr:col>
                    <xdr:colOff>19050</xdr:colOff>
                    <xdr:row>12</xdr:row>
                    <xdr:rowOff>19050</xdr:rowOff>
                  </from>
                  <to>
                    <xdr:col>9</xdr:col>
                    <xdr:colOff>182880</xdr:colOff>
                    <xdr:row>12</xdr:row>
                    <xdr:rowOff>152400</xdr:rowOff>
                  </to>
                </anchor>
              </controlPr>
            </control>
          </mc:Choice>
        </mc:AlternateContent>
        <mc:AlternateContent xmlns:mc="http://schemas.openxmlformats.org/markup-compatibility/2006">
          <mc:Choice Requires="x14">
            <control shapeId="2104" r:id="rId73" name="Button 56">
              <controlPr defaultSize="0" print="0" autoFill="0" autoPict="0" macro="[0]!ToggleRows_14_15">
                <anchor moveWithCells="1" sizeWithCells="1">
                  <from>
                    <xdr:col>9</xdr:col>
                    <xdr:colOff>19050</xdr:colOff>
                    <xdr:row>12</xdr:row>
                    <xdr:rowOff>19050</xdr:rowOff>
                  </from>
                  <to>
                    <xdr:col>9</xdr:col>
                    <xdr:colOff>182880</xdr:colOff>
                    <xdr:row>12</xdr:row>
                    <xdr:rowOff>152400</xdr:rowOff>
                  </to>
                </anchor>
              </controlPr>
            </control>
          </mc:Choice>
        </mc:AlternateContent>
        <mc:AlternateContent xmlns:mc="http://schemas.openxmlformats.org/markup-compatibility/2006">
          <mc:Choice Requires="x14">
            <control shapeId="2052" r:id="rId74" name="Scroll Bar 4">
              <controlPr defaultSize="0" autoPict="0" macro="[0]!ScrollBar4_Change">
                <anchor moveWithCells="1">
                  <from>
                    <xdr:col>2</xdr:col>
                    <xdr:colOff>11430</xdr:colOff>
                    <xdr:row>4</xdr:row>
                    <xdr:rowOff>361950</xdr:rowOff>
                  </from>
                  <to>
                    <xdr:col>5</xdr:col>
                    <xdr:colOff>0</xdr:colOff>
                    <xdr:row>6</xdr:row>
                    <xdr:rowOff>11430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B2A1A2F6-1E71-444D-B7B2-E4C3B6840137}">
          <x14:formula1>
            <xm:f>Choices!$B$3:$B$30</xm:f>
          </x14:formula1>
          <xm:sqref>C4</xm:sqref>
        </x14:dataValidation>
        <x14:dataValidation type="list" allowBlank="1" showInputMessage="1" showErrorMessage="1" xr:uid="{C324CDE6-F5ED-4E80-AB4E-1B4F43472A01}">
          <x14:formula1>
            <xm:f>Choices!$E$3:$E$16</xm:f>
          </x14:formula1>
          <xm:sqref>C7</xm:sqref>
        </x14:dataValidation>
        <x14:dataValidation type="list" allowBlank="1" showInputMessage="1" showErrorMessage="1" xr:uid="{B3E66D96-E698-4F78-983A-620145CFB146}">
          <x14:formula1>
            <xm:f>Choices!$G$3:$G$18</xm:f>
          </x14:formula1>
          <xm:sqref>C8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68090-B5F6-4E06-B127-E883D21CA43E}">
  <sheetPr codeName="Sheet23">
    <tabColor theme="8" tint="0.59999389629810485"/>
  </sheetPr>
  <dimension ref="A1:G56"/>
  <sheetViews>
    <sheetView workbookViewId="0">
      <pane ySplit="4" topLeftCell="A5" activePane="bottomLeft" state="frozen"/>
      <selection pane="bottomLeft" activeCell="B2" sqref="B2:G2"/>
    </sheetView>
  </sheetViews>
  <sheetFormatPr defaultColWidth="8.83984375" defaultRowHeight="14.4" x14ac:dyDescent="0.55000000000000004"/>
  <cols>
    <col min="1" max="1" width="8.83984375" style="135"/>
    <col min="2" max="2" width="11.26171875" style="132" customWidth="1"/>
    <col min="3" max="3" width="19.41796875" style="133" customWidth="1"/>
    <col min="4" max="4" width="16.41796875" style="133" customWidth="1"/>
    <col min="5" max="5" width="29.578125" style="133" customWidth="1"/>
    <col min="6" max="6" width="25" style="133" customWidth="1"/>
    <col min="7" max="7" width="38.578125" style="134" customWidth="1"/>
    <col min="8" max="16384" width="8.83984375" style="135"/>
  </cols>
  <sheetData>
    <row r="1" spans="1:7" ht="14.7" thickBot="1" x14ac:dyDescent="0.6">
      <c r="A1" s="1" t="s">
        <v>1404</v>
      </c>
    </row>
    <row r="2" spans="1:7" ht="28.9" customHeight="1" thickBot="1" x14ac:dyDescent="0.6">
      <c r="B2" s="136" t="s">
        <v>1395</v>
      </c>
      <c r="C2" s="137"/>
      <c r="D2" s="137"/>
      <c r="E2" s="137"/>
      <c r="F2" s="137"/>
      <c r="G2" s="138"/>
    </row>
    <row r="3" spans="1:7" ht="8.1" customHeight="1" thickBot="1" x14ac:dyDescent="0.6">
      <c r="B3" s="139"/>
    </row>
    <row r="4" spans="1:7" s="140" customFormat="1" ht="15.9" thickBot="1" x14ac:dyDescent="0.6">
      <c r="B4" s="141" t="s">
        <v>1268</v>
      </c>
      <c r="C4" s="142" t="s">
        <v>1257</v>
      </c>
      <c r="D4" s="142" t="s">
        <v>1269</v>
      </c>
      <c r="E4" s="142" t="s">
        <v>1270</v>
      </c>
      <c r="F4" s="142" t="s">
        <v>1271</v>
      </c>
      <c r="G4" s="143" t="s">
        <v>1272</v>
      </c>
    </row>
    <row r="5" spans="1:7" ht="15.9" thickBot="1" x14ac:dyDescent="0.6">
      <c r="B5" s="144" t="s">
        <v>1273</v>
      </c>
      <c r="C5" s="145" t="s">
        <v>41</v>
      </c>
      <c r="D5" s="145" t="s">
        <v>1274</v>
      </c>
      <c r="E5" s="146" t="s">
        <v>1275</v>
      </c>
      <c r="F5" s="146" t="s">
        <v>1276</v>
      </c>
      <c r="G5" s="147" t="s">
        <v>1277</v>
      </c>
    </row>
    <row r="6" spans="1:7" ht="15.9" thickBot="1" x14ac:dyDescent="0.6">
      <c r="B6" s="148"/>
      <c r="C6" s="149"/>
      <c r="D6" s="149"/>
      <c r="E6" s="146" t="s">
        <v>1278</v>
      </c>
      <c r="F6" s="146" t="s">
        <v>1279</v>
      </c>
      <c r="G6" s="147" t="s">
        <v>1361</v>
      </c>
    </row>
    <row r="7" spans="1:7" ht="15.9" thickBot="1" x14ac:dyDescent="0.6">
      <c r="B7" s="148"/>
      <c r="C7" s="149"/>
      <c r="D7" s="150"/>
      <c r="E7" s="146" t="s">
        <v>1280</v>
      </c>
      <c r="F7" s="146" t="s">
        <v>1279</v>
      </c>
      <c r="G7" s="147" t="s">
        <v>1281</v>
      </c>
    </row>
    <row r="8" spans="1:7" ht="31.5" thickBot="1" x14ac:dyDescent="0.6">
      <c r="B8" s="148"/>
      <c r="C8" s="149"/>
      <c r="D8" s="145" t="s">
        <v>1282</v>
      </c>
      <c r="E8" s="146" t="s">
        <v>1283</v>
      </c>
      <c r="F8" s="146" t="s">
        <v>1284</v>
      </c>
      <c r="G8" s="147" t="s">
        <v>1362</v>
      </c>
    </row>
    <row r="9" spans="1:7" ht="31.5" thickBot="1" x14ac:dyDescent="0.6">
      <c r="B9" s="148"/>
      <c r="C9" s="149"/>
      <c r="D9" s="150"/>
      <c r="E9" s="146" t="s">
        <v>1285</v>
      </c>
      <c r="F9" s="146" t="s">
        <v>1286</v>
      </c>
      <c r="G9" s="147" t="s">
        <v>1287</v>
      </c>
    </row>
    <row r="10" spans="1:7" ht="15.9" thickBot="1" x14ac:dyDescent="0.6">
      <c r="B10" s="148"/>
      <c r="C10" s="149"/>
      <c r="D10" s="145" t="s">
        <v>1288</v>
      </c>
      <c r="E10" s="146" t="s">
        <v>1289</v>
      </c>
      <c r="F10" s="146" t="s">
        <v>1279</v>
      </c>
      <c r="G10" s="147" t="s">
        <v>1363</v>
      </c>
    </row>
    <row r="11" spans="1:7" ht="15.9" thickBot="1" x14ac:dyDescent="0.6">
      <c r="B11" s="148"/>
      <c r="C11" s="149"/>
      <c r="D11" s="149"/>
      <c r="E11" s="146" t="s">
        <v>1290</v>
      </c>
      <c r="F11" s="146" t="s">
        <v>1291</v>
      </c>
      <c r="G11" s="147" t="s">
        <v>1364</v>
      </c>
    </row>
    <row r="12" spans="1:7" ht="31.5" thickBot="1" x14ac:dyDescent="0.6">
      <c r="B12" s="148"/>
      <c r="C12" s="149"/>
      <c r="D12" s="150"/>
      <c r="E12" s="146" t="s">
        <v>1292</v>
      </c>
      <c r="F12" s="146" t="s">
        <v>1293</v>
      </c>
      <c r="G12" s="147" t="s">
        <v>1364</v>
      </c>
    </row>
    <row r="13" spans="1:7" ht="31.5" thickBot="1" x14ac:dyDescent="0.6">
      <c r="B13" s="148"/>
      <c r="C13" s="149"/>
      <c r="D13" s="146" t="s">
        <v>1294</v>
      </c>
      <c r="E13" s="146" t="s">
        <v>1295</v>
      </c>
      <c r="F13" s="146" t="s">
        <v>1296</v>
      </c>
      <c r="G13" s="147" t="s">
        <v>1365</v>
      </c>
    </row>
    <row r="14" spans="1:7" ht="15.9" thickBot="1" x14ac:dyDescent="0.6">
      <c r="B14" s="148"/>
      <c r="C14" s="149"/>
      <c r="D14" s="146" t="s">
        <v>1297</v>
      </c>
      <c r="E14" s="146" t="s">
        <v>1298</v>
      </c>
      <c r="F14" s="146" t="s">
        <v>1299</v>
      </c>
      <c r="G14" s="147" t="s">
        <v>1366</v>
      </c>
    </row>
    <row r="15" spans="1:7" ht="15.9" thickBot="1" x14ac:dyDescent="0.6">
      <c r="B15" s="148"/>
      <c r="C15" s="150"/>
      <c r="D15" s="146" t="s">
        <v>1300</v>
      </c>
      <c r="E15" s="146" t="s">
        <v>1301</v>
      </c>
      <c r="F15" s="146" t="s">
        <v>1299</v>
      </c>
      <c r="G15" s="147" t="s">
        <v>1302</v>
      </c>
    </row>
    <row r="16" spans="1:7" ht="47.1" thickBot="1" x14ac:dyDescent="0.6">
      <c r="B16" s="148"/>
      <c r="C16" s="145" t="s">
        <v>44</v>
      </c>
      <c r="D16" s="145" t="s">
        <v>1303</v>
      </c>
      <c r="E16" s="146" t="s">
        <v>1304</v>
      </c>
      <c r="F16" s="146" t="s">
        <v>1305</v>
      </c>
      <c r="G16" s="147" t="s">
        <v>1367</v>
      </c>
    </row>
    <row r="17" spans="2:7" ht="15.9" thickBot="1" x14ac:dyDescent="0.6">
      <c r="B17" s="148"/>
      <c r="C17" s="149"/>
      <c r="D17" s="149"/>
      <c r="E17" s="146" t="s">
        <v>1290</v>
      </c>
      <c r="F17" s="146" t="s">
        <v>1291</v>
      </c>
      <c r="G17" s="147" t="s">
        <v>1368</v>
      </c>
    </row>
    <row r="18" spans="2:7" ht="15.9" thickBot="1" x14ac:dyDescent="0.6">
      <c r="B18" s="148"/>
      <c r="C18" s="149"/>
      <c r="D18" s="149"/>
      <c r="E18" s="146" t="s">
        <v>1306</v>
      </c>
      <c r="F18" s="146" t="s">
        <v>1307</v>
      </c>
      <c r="G18" s="147" t="s">
        <v>1369</v>
      </c>
    </row>
    <row r="19" spans="2:7" ht="31.5" thickBot="1" x14ac:dyDescent="0.6">
      <c r="B19" s="148"/>
      <c r="C19" s="149"/>
      <c r="D19" s="149"/>
      <c r="E19" s="146" t="s">
        <v>1308</v>
      </c>
      <c r="F19" s="146" t="s">
        <v>1309</v>
      </c>
      <c r="G19" s="147" t="s">
        <v>1370</v>
      </c>
    </row>
    <row r="20" spans="2:7" ht="15.9" thickBot="1" x14ac:dyDescent="0.6">
      <c r="B20" s="148"/>
      <c r="C20" s="149"/>
      <c r="D20" s="149"/>
      <c r="E20" s="146" t="s">
        <v>1310</v>
      </c>
      <c r="F20" s="146" t="s">
        <v>1311</v>
      </c>
      <c r="G20" s="147" t="s">
        <v>1371</v>
      </c>
    </row>
    <row r="21" spans="2:7" ht="15.9" thickBot="1" x14ac:dyDescent="0.6">
      <c r="B21" s="148"/>
      <c r="C21" s="149"/>
      <c r="D21" s="150"/>
      <c r="E21" s="146" t="s">
        <v>1312</v>
      </c>
      <c r="F21" s="146" t="s">
        <v>1313</v>
      </c>
      <c r="G21" s="147" t="s">
        <v>1372</v>
      </c>
    </row>
    <row r="22" spans="2:7" ht="31.5" thickBot="1" x14ac:dyDescent="0.6">
      <c r="B22" s="148"/>
      <c r="C22" s="150"/>
      <c r="D22" s="146" t="s">
        <v>1294</v>
      </c>
      <c r="E22" s="146" t="s">
        <v>1314</v>
      </c>
      <c r="F22" s="146" t="s">
        <v>1315</v>
      </c>
      <c r="G22" s="147" t="s">
        <v>1316</v>
      </c>
    </row>
    <row r="23" spans="2:7" ht="15.9" thickBot="1" x14ac:dyDescent="0.6">
      <c r="B23" s="148"/>
      <c r="C23" s="145" t="s">
        <v>1317</v>
      </c>
      <c r="D23" s="146" t="s">
        <v>1300</v>
      </c>
      <c r="E23" s="146" t="s">
        <v>1318</v>
      </c>
      <c r="F23" s="146" t="s">
        <v>1319</v>
      </c>
      <c r="G23" s="147" t="s">
        <v>1373</v>
      </c>
    </row>
    <row r="24" spans="2:7" ht="31.5" thickBot="1" x14ac:dyDescent="0.6">
      <c r="B24" s="151"/>
      <c r="C24" s="150"/>
      <c r="D24" s="146" t="s">
        <v>1303</v>
      </c>
      <c r="E24" s="146" t="s">
        <v>1320</v>
      </c>
      <c r="F24" s="146" t="s">
        <v>1293</v>
      </c>
      <c r="G24" s="147" t="s">
        <v>1321</v>
      </c>
    </row>
    <row r="25" spans="2:7" ht="15.9" thickBot="1" x14ac:dyDescent="0.6">
      <c r="B25" s="144" t="s">
        <v>1322</v>
      </c>
      <c r="C25" s="145" t="s">
        <v>40</v>
      </c>
      <c r="D25" s="145" t="s">
        <v>1288</v>
      </c>
      <c r="E25" s="146" t="s">
        <v>1323</v>
      </c>
      <c r="F25" s="146" t="s">
        <v>1291</v>
      </c>
      <c r="G25" s="147" t="s">
        <v>1364</v>
      </c>
    </row>
    <row r="26" spans="2:7" ht="15.9" thickBot="1" x14ac:dyDescent="0.6">
      <c r="B26" s="148"/>
      <c r="C26" s="149"/>
      <c r="D26" s="149"/>
      <c r="E26" s="146" t="s">
        <v>1324</v>
      </c>
      <c r="F26" s="146" t="s">
        <v>1291</v>
      </c>
      <c r="G26" s="147" t="s">
        <v>1374</v>
      </c>
    </row>
    <row r="27" spans="2:7" ht="15.9" thickBot="1" x14ac:dyDescent="0.6">
      <c r="B27" s="148"/>
      <c r="C27" s="149"/>
      <c r="D27" s="149"/>
      <c r="E27" s="146" t="s">
        <v>1290</v>
      </c>
      <c r="F27" s="146" t="s">
        <v>1291</v>
      </c>
      <c r="G27" s="147" t="s">
        <v>1375</v>
      </c>
    </row>
    <row r="28" spans="2:7" ht="15.9" thickBot="1" x14ac:dyDescent="0.6">
      <c r="B28" s="148"/>
      <c r="C28" s="149"/>
      <c r="D28" s="149"/>
      <c r="E28" s="146" t="s">
        <v>1306</v>
      </c>
      <c r="F28" s="146" t="s">
        <v>1291</v>
      </c>
      <c r="G28" s="147" t="s">
        <v>1376</v>
      </c>
    </row>
    <row r="29" spans="2:7" ht="31.5" thickBot="1" x14ac:dyDescent="0.6">
      <c r="B29" s="148"/>
      <c r="C29" s="150"/>
      <c r="D29" s="150"/>
      <c r="E29" s="146" t="s">
        <v>1292</v>
      </c>
      <c r="F29" s="146" t="s">
        <v>1325</v>
      </c>
      <c r="G29" s="147" t="s">
        <v>1377</v>
      </c>
    </row>
    <row r="30" spans="2:7" ht="15.9" thickBot="1" x14ac:dyDescent="0.6">
      <c r="B30" s="148"/>
      <c r="C30" s="145" t="s">
        <v>42</v>
      </c>
      <c r="D30" s="145" t="s">
        <v>1288</v>
      </c>
      <c r="E30" s="146" t="s">
        <v>1324</v>
      </c>
      <c r="F30" s="146" t="s">
        <v>1291</v>
      </c>
      <c r="G30" s="147" t="s">
        <v>1378</v>
      </c>
    </row>
    <row r="31" spans="2:7" ht="15.9" thickBot="1" x14ac:dyDescent="0.6">
      <c r="B31" s="151"/>
      <c r="C31" s="150"/>
      <c r="D31" s="150"/>
      <c r="E31" s="146" t="s">
        <v>1292</v>
      </c>
      <c r="F31" s="146" t="s">
        <v>1326</v>
      </c>
      <c r="G31" s="147" t="s">
        <v>1327</v>
      </c>
    </row>
    <row r="32" spans="2:7" ht="15.9" thickBot="1" x14ac:dyDescent="0.6">
      <c r="B32" s="144" t="s">
        <v>1328</v>
      </c>
      <c r="C32" s="146" t="s">
        <v>1329</v>
      </c>
      <c r="D32" s="146" t="s">
        <v>1274</v>
      </c>
      <c r="E32" s="146" t="s">
        <v>1330</v>
      </c>
      <c r="F32" s="146" t="s">
        <v>1326</v>
      </c>
      <c r="G32" s="147" t="s">
        <v>1379</v>
      </c>
    </row>
    <row r="33" spans="2:7" ht="15.9" thickBot="1" x14ac:dyDescent="0.6">
      <c r="B33" s="151"/>
      <c r="C33" s="146" t="s">
        <v>1331</v>
      </c>
      <c r="D33" s="146" t="s">
        <v>1274</v>
      </c>
      <c r="E33" s="146" t="s">
        <v>1332</v>
      </c>
      <c r="F33" s="146"/>
      <c r="G33" s="147" t="s">
        <v>1380</v>
      </c>
    </row>
    <row r="34" spans="2:7" ht="15.9" thickBot="1" x14ac:dyDescent="0.6">
      <c r="B34" s="144" t="s">
        <v>1333</v>
      </c>
      <c r="C34" s="145" t="s">
        <v>48</v>
      </c>
      <c r="D34" s="146" t="s">
        <v>1300</v>
      </c>
      <c r="E34" s="146" t="s">
        <v>1334</v>
      </c>
      <c r="F34" s="146" t="s">
        <v>1335</v>
      </c>
      <c r="G34" s="147" t="s">
        <v>1381</v>
      </c>
    </row>
    <row r="35" spans="2:7" ht="15.9" thickBot="1" x14ac:dyDescent="0.6">
      <c r="B35" s="148"/>
      <c r="C35" s="149"/>
      <c r="D35" s="146" t="s">
        <v>1297</v>
      </c>
      <c r="E35" s="146" t="s">
        <v>1336</v>
      </c>
      <c r="F35" s="146" t="s">
        <v>1299</v>
      </c>
      <c r="G35" s="147" t="s">
        <v>1382</v>
      </c>
    </row>
    <row r="36" spans="2:7" ht="31.5" thickBot="1" x14ac:dyDescent="0.6">
      <c r="B36" s="148"/>
      <c r="C36" s="150"/>
      <c r="D36" s="146" t="s">
        <v>1337</v>
      </c>
      <c r="E36" s="146" t="s">
        <v>1338</v>
      </c>
      <c r="F36" s="146" t="s">
        <v>1299</v>
      </c>
      <c r="G36" s="147" t="s">
        <v>1383</v>
      </c>
    </row>
    <row r="37" spans="2:7" ht="15.9" thickBot="1" x14ac:dyDescent="0.6">
      <c r="B37" s="148"/>
      <c r="C37" s="146" t="s">
        <v>38</v>
      </c>
      <c r="D37" s="146" t="s">
        <v>1339</v>
      </c>
      <c r="E37" s="146" t="s">
        <v>1340</v>
      </c>
      <c r="F37" s="146" t="s">
        <v>1291</v>
      </c>
      <c r="G37" s="147" t="s">
        <v>1384</v>
      </c>
    </row>
    <row r="38" spans="2:7" x14ac:dyDescent="0.55000000000000004">
      <c r="B38" s="148"/>
      <c r="C38" s="145" t="s">
        <v>1341</v>
      </c>
      <c r="D38" s="145" t="s">
        <v>1303</v>
      </c>
      <c r="E38" s="145" t="s">
        <v>1306</v>
      </c>
      <c r="F38" s="145" t="s">
        <v>1291</v>
      </c>
      <c r="G38" s="152" t="s">
        <v>1385</v>
      </c>
    </row>
    <row r="39" spans="2:7" x14ac:dyDescent="0.55000000000000004">
      <c r="B39" s="148"/>
      <c r="C39" s="149"/>
      <c r="D39" s="149"/>
      <c r="E39" s="149"/>
      <c r="F39" s="149"/>
      <c r="G39" s="153"/>
    </row>
    <row r="40" spans="2:7" ht="14.7" thickBot="1" x14ac:dyDescent="0.6">
      <c r="B40" s="148"/>
      <c r="C40" s="150"/>
      <c r="D40" s="150"/>
      <c r="E40" s="150"/>
      <c r="F40" s="150"/>
      <c r="G40" s="154"/>
    </row>
    <row r="41" spans="2:7" ht="31.5" thickBot="1" x14ac:dyDescent="0.6">
      <c r="B41" s="148"/>
      <c r="C41" s="146" t="s">
        <v>1342</v>
      </c>
      <c r="D41" s="155" t="s">
        <v>1294</v>
      </c>
      <c r="E41" s="146" t="s">
        <v>1343</v>
      </c>
      <c r="F41" s="146" t="s">
        <v>1344</v>
      </c>
      <c r="G41" s="147" t="s">
        <v>1385</v>
      </c>
    </row>
    <row r="42" spans="2:7" ht="31.5" thickBot="1" x14ac:dyDescent="0.6">
      <c r="B42" s="151"/>
      <c r="C42" s="146" t="s">
        <v>1345</v>
      </c>
      <c r="D42" s="146" t="s">
        <v>1294</v>
      </c>
      <c r="E42" s="146" t="s">
        <v>1299</v>
      </c>
      <c r="F42" s="146" t="s">
        <v>1291</v>
      </c>
      <c r="G42" s="147" t="s">
        <v>1386</v>
      </c>
    </row>
    <row r="43" spans="2:7" ht="15.9" thickBot="1" x14ac:dyDescent="0.6">
      <c r="B43" s="144" t="s">
        <v>1346</v>
      </c>
      <c r="C43" s="145" t="s">
        <v>1347</v>
      </c>
      <c r="D43" s="145" t="s">
        <v>1303</v>
      </c>
      <c r="E43" s="146" t="s">
        <v>1348</v>
      </c>
      <c r="F43" s="146" t="s">
        <v>1326</v>
      </c>
      <c r="G43" s="147" t="s">
        <v>1349</v>
      </c>
    </row>
    <row r="44" spans="2:7" ht="15.9" thickBot="1" x14ac:dyDescent="0.6">
      <c r="B44" s="148"/>
      <c r="C44" s="149"/>
      <c r="D44" s="149"/>
      <c r="E44" s="146" t="s">
        <v>1350</v>
      </c>
      <c r="F44" s="146" t="s">
        <v>1291</v>
      </c>
      <c r="G44" s="147" t="s">
        <v>1387</v>
      </c>
    </row>
    <row r="45" spans="2:7" ht="15.9" thickBot="1" x14ac:dyDescent="0.6">
      <c r="B45" s="148"/>
      <c r="C45" s="149"/>
      <c r="D45" s="149"/>
      <c r="E45" s="146" t="s">
        <v>1351</v>
      </c>
      <c r="F45" s="146" t="s">
        <v>1291</v>
      </c>
      <c r="G45" s="147" t="s">
        <v>1388</v>
      </c>
    </row>
    <row r="46" spans="2:7" ht="15.9" thickBot="1" x14ac:dyDescent="0.6">
      <c r="B46" s="151"/>
      <c r="C46" s="150"/>
      <c r="D46" s="150"/>
      <c r="E46" s="146" t="s">
        <v>1352</v>
      </c>
      <c r="F46" s="146" t="s">
        <v>1291</v>
      </c>
      <c r="G46" s="147" t="s">
        <v>1389</v>
      </c>
    </row>
    <row r="47" spans="2:7" ht="15.9" thickBot="1" x14ac:dyDescent="0.6">
      <c r="B47" s="144" t="s">
        <v>1353</v>
      </c>
      <c r="C47" s="145" t="s">
        <v>571</v>
      </c>
      <c r="D47" s="145" t="s">
        <v>1288</v>
      </c>
      <c r="E47" s="146" t="s">
        <v>1324</v>
      </c>
      <c r="F47" s="146" t="s">
        <v>1291</v>
      </c>
      <c r="G47" s="147" t="s">
        <v>1378</v>
      </c>
    </row>
    <row r="48" spans="2:7" ht="15.9" thickBot="1" x14ac:dyDescent="0.6">
      <c r="B48" s="148"/>
      <c r="C48" s="149"/>
      <c r="D48" s="149"/>
      <c r="E48" s="146" t="s">
        <v>1354</v>
      </c>
      <c r="F48" s="146" t="s">
        <v>1291</v>
      </c>
      <c r="G48" s="147" t="s">
        <v>1376</v>
      </c>
    </row>
    <row r="49" spans="2:7" ht="15.9" thickBot="1" x14ac:dyDescent="0.6">
      <c r="B49" s="148"/>
      <c r="C49" s="149"/>
      <c r="D49" s="149"/>
      <c r="E49" s="146" t="s">
        <v>1290</v>
      </c>
      <c r="F49" s="146" t="s">
        <v>1291</v>
      </c>
      <c r="G49" s="147" t="s">
        <v>1390</v>
      </c>
    </row>
    <row r="50" spans="2:7" ht="31.5" thickBot="1" x14ac:dyDescent="0.6">
      <c r="B50" s="148"/>
      <c r="C50" s="149"/>
      <c r="D50" s="149"/>
      <c r="E50" s="146" t="s">
        <v>1292</v>
      </c>
      <c r="F50" s="146" t="s">
        <v>1325</v>
      </c>
      <c r="G50" s="147" t="s">
        <v>1391</v>
      </c>
    </row>
    <row r="51" spans="2:7" ht="15.9" thickBot="1" x14ac:dyDescent="0.6">
      <c r="B51" s="148"/>
      <c r="C51" s="150"/>
      <c r="D51" s="150"/>
      <c r="E51" s="146" t="s">
        <v>1355</v>
      </c>
      <c r="F51" s="146" t="s">
        <v>1291</v>
      </c>
      <c r="G51" s="147" t="s">
        <v>1392</v>
      </c>
    </row>
    <row r="52" spans="2:7" ht="31.5" thickBot="1" x14ac:dyDescent="0.6">
      <c r="B52" s="148"/>
      <c r="C52" s="145" t="s">
        <v>8</v>
      </c>
      <c r="D52" s="146" t="s">
        <v>1288</v>
      </c>
      <c r="E52" s="146" t="s">
        <v>1354</v>
      </c>
      <c r="F52" s="146" t="s">
        <v>1291</v>
      </c>
      <c r="G52" s="147" t="s">
        <v>1376</v>
      </c>
    </row>
    <row r="53" spans="2:7" ht="31.5" thickBot="1" x14ac:dyDescent="0.6">
      <c r="B53" s="148"/>
      <c r="C53" s="149"/>
      <c r="D53" s="146" t="s">
        <v>1294</v>
      </c>
      <c r="E53" s="146" t="s">
        <v>1356</v>
      </c>
      <c r="F53" s="146" t="s">
        <v>1357</v>
      </c>
      <c r="G53" s="147" t="s">
        <v>1393</v>
      </c>
    </row>
    <row r="54" spans="2:7" ht="31.5" thickBot="1" x14ac:dyDescent="0.6">
      <c r="B54" s="151"/>
      <c r="C54" s="150"/>
      <c r="D54" s="146" t="s">
        <v>1300</v>
      </c>
      <c r="E54" s="146" t="s">
        <v>1318</v>
      </c>
      <c r="F54" s="146" t="s">
        <v>1299</v>
      </c>
      <c r="G54" s="147" t="s">
        <v>1358</v>
      </c>
    </row>
    <row r="55" spans="2:7" ht="15.9" thickBot="1" x14ac:dyDescent="0.6">
      <c r="B55" s="156" t="s">
        <v>1359</v>
      </c>
      <c r="C55" s="146" t="s">
        <v>36</v>
      </c>
      <c r="D55" s="146" t="s">
        <v>1339</v>
      </c>
      <c r="E55" s="146" t="s">
        <v>1299</v>
      </c>
      <c r="F55" s="146" t="s">
        <v>1360</v>
      </c>
      <c r="G55" s="147" t="s">
        <v>1394</v>
      </c>
    </row>
    <row r="56" spans="2:7" ht="15.6" x14ac:dyDescent="0.55000000000000004">
      <c r="B56" s="139"/>
    </row>
  </sheetData>
  <sheetProtection algorithmName="SHA-512" hashValue="kTF7c9Q3xTN1/oR/1Oi6MOT6t/oNky/iku6AT7/xAa56aBHrzDbe4BvUvR0/GY6pLq3KiCoHkfF3EDpEhz8sqQ==" saltValue="EI0e2K4oFuGsR7lybDn70g==" spinCount="100000" sheet="1" objects="1" scenarios="1"/>
  <mergeCells count="29">
    <mergeCell ref="B2:G2"/>
    <mergeCell ref="G38:G40"/>
    <mergeCell ref="B43:B46"/>
    <mergeCell ref="C43:C46"/>
    <mergeCell ref="D43:D46"/>
    <mergeCell ref="E38:E40"/>
    <mergeCell ref="F38:F40"/>
    <mergeCell ref="B25:B31"/>
    <mergeCell ref="C25:C29"/>
    <mergeCell ref="D25:D29"/>
    <mergeCell ref="C30:C31"/>
    <mergeCell ref="D30:D31"/>
    <mergeCell ref="B32:B33"/>
    <mergeCell ref="B5:B24"/>
    <mergeCell ref="C5:C15"/>
    <mergeCell ref="D5:D7"/>
    <mergeCell ref="B47:B54"/>
    <mergeCell ref="C47:C51"/>
    <mergeCell ref="D47:D51"/>
    <mergeCell ref="C52:C54"/>
    <mergeCell ref="B34:B42"/>
    <mergeCell ref="C34:C36"/>
    <mergeCell ref="C38:C40"/>
    <mergeCell ref="D38:D40"/>
    <mergeCell ref="D8:D9"/>
    <mergeCell ref="D10:D12"/>
    <mergeCell ref="C16:C22"/>
    <mergeCell ref="D16:D21"/>
    <mergeCell ref="C23:C24"/>
  </mergeCells>
  <hyperlinks>
    <hyperlink ref="A1" location="'Main page'!A1" display="Return to main page" xr:uid="{83148BC5-1B74-499C-B220-477B983E426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F7615-0ADC-4338-A7EF-A74819AA88C0}">
  <sheetPr codeName="Sheet24">
    <tabColor theme="8" tint="0.59999389629810485"/>
  </sheetPr>
  <dimension ref="A1:E18"/>
  <sheetViews>
    <sheetView workbookViewId="0">
      <pane ySplit="4" topLeftCell="A5" activePane="bottomLeft" state="frozen"/>
      <selection pane="bottomLeft" activeCell="B2" sqref="B2:E2"/>
    </sheetView>
  </sheetViews>
  <sheetFormatPr defaultColWidth="8.83984375" defaultRowHeight="14.4" x14ac:dyDescent="0.55000000000000004"/>
  <cols>
    <col min="1" max="1" width="8" style="16" customWidth="1"/>
    <col min="2" max="2" width="22" style="16" customWidth="1"/>
    <col min="3" max="3" width="8.83984375" style="16"/>
    <col min="4" max="4" width="61.83984375" style="16" customWidth="1"/>
    <col min="5" max="5" width="19.83984375" style="16" customWidth="1"/>
    <col min="6" max="16384" width="8.83984375" style="16"/>
  </cols>
  <sheetData>
    <row r="1" spans="1:5" x14ac:dyDescent="0.55000000000000004">
      <c r="A1" s="1" t="s">
        <v>1404</v>
      </c>
    </row>
    <row r="2" spans="1:5" ht="28.8" x14ac:dyDescent="1.1000000000000001">
      <c r="B2" s="157" t="s">
        <v>1414</v>
      </c>
      <c r="C2" s="157"/>
      <c r="D2" s="157"/>
      <c r="E2" s="157"/>
    </row>
    <row r="3" spans="1:5" ht="10.5" customHeight="1" thickBot="1" x14ac:dyDescent="1.1499999999999999">
      <c r="B3" s="158"/>
      <c r="C3" s="158"/>
      <c r="D3" s="158"/>
      <c r="E3" s="158"/>
    </row>
    <row r="4" spans="1:5" ht="14.7" thickBot="1" x14ac:dyDescent="0.6">
      <c r="B4" s="159" t="s">
        <v>1415</v>
      </c>
      <c r="C4" s="160" t="s">
        <v>1416</v>
      </c>
      <c r="D4" s="160" t="s">
        <v>1417</v>
      </c>
      <c r="E4" s="160" t="s">
        <v>1418</v>
      </c>
    </row>
    <row r="5" spans="1:5" ht="29.1" thickBot="1" x14ac:dyDescent="0.6">
      <c r="B5" s="161" t="s">
        <v>1419</v>
      </c>
      <c r="C5" s="162" t="s">
        <v>91</v>
      </c>
      <c r="D5" s="162" t="s">
        <v>1420</v>
      </c>
      <c r="E5" s="162" t="s">
        <v>1421</v>
      </c>
    </row>
    <row r="6" spans="1:5" ht="29.1" thickBot="1" x14ac:dyDescent="0.6">
      <c r="B6" s="163" t="s">
        <v>1422</v>
      </c>
      <c r="C6" s="164" t="s">
        <v>99</v>
      </c>
      <c r="D6" s="164" t="s">
        <v>1423</v>
      </c>
      <c r="E6" s="164" t="s">
        <v>1424</v>
      </c>
    </row>
    <row r="7" spans="1:5" ht="29.1" thickBot="1" x14ac:dyDescent="0.6">
      <c r="B7" s="165" t="s">
        <v>1425</v>
      </c>
      <c r="C7" s="166" t="s">
        <v>1250</v>
      </c>
      <c r="D7" s="166" t="s">
        <v>1426</v>
      </c>
      <c r="E7" s="166" t="s">
        <v>55</v>
      </c>
    </row>
    <row r="8" spans="1:5" ht="43.5" thickBot="1" x14ac:dyDescent="0.6">
      <c r="B8" s="163" t="s">
        <v>1427</v>
      </c>
      <c r="C8" s="164" t="s">
        <v>1253</v>
      </c>
      <c r="D8" s="164" t="s">
        <v>1428</v>
      </c>
      <c r="E8" s="164" t="s">
        <v>1429</v>
      </c>
    </row>
    <row r="9" spans="1:5" ht="57.9" thickBot="1" x14ac:dyDescent="0.6">
      <c r="B9" s="165" t="s">
        <v>1430</v>
      </c>
      <c r="C9" s="166" t="s">
        <v>1252</v>
      </c>
      <c r="D9" s="166" t="s">
        <v>1431</v>
      </c>
      <c r="E9" s="166" t="s">
        <v>1432</v>
      </c>
    </row>
    <row r="10" spans="1:5" ht="43.5" thickBot="1" x14ac:dyDescent="0.6">
      <c r="B10" s="163" t="s">
        <v>1433</v>
      </c>
      <c r="C10" s="164" t="s">
        <v>85</v>
      </c>
      <c r="D10" s="164" t="s">
        <v>1434</v>
      </c>
      <c r="E10" s="164" t="s">
        <v>1435</v>
      </c>
    </row>
    <row r="11" spans="1:5" ht="29.1" thickBot="1" x14ac:dyDescent="0.6">
      <c r="B11" s="165" t="s">
        <v>1436</v>
      </c>
      <c r="C11" s="166" t="s">
        <v>1254</v>
      </c>
      <c r="D11" s="166" t="s">
        <v>1437</v>
      </c>
      <c r="E11" s="166" t="s">
        <v>1438</v>
      </c>
    </row>
    <row r="12" spans="1:5" ht="29.1" thickBot="1" x14ac:dyDescent="0.6">
      <c r="B12" s="163" t="s">
        <v>1439</v>
      </c>
      <c r="C12" s="164" t="s">
        <v>95</v>
      </c>
      <c r="D12" s="164" t="s">
        <v>1440</v>
      </c>
      <c r="E12" s="164" t="s">
        <v>1441</v>
      </c>
    </row>
    <row r="13" spans="1:5" ht="29.1" thickBot="1" x14ac:dyDescent="0.6">
      <c r="B13" s="165" t="s">
        <v>1442</v>
      </c>
      <c r="C13" s="166" t="s">
        <v>102</v>
      </c>
      <c r="D13" s="166" t="s">
        <v>1443</v>
      </c>
      <c r="E13" s="166" t="s">
        <v>1444</v>
      </c>
    </row>
    <row r="14" spans="1:5" ht="29.1" thickBot="1" x14ac:dyDescent="0.6">
      <c r="B14" s="163" t="s">
        <v>1445</v>
      </c>
      <c r="C14" s="164" t="s">
        <v>1251</v>
      </c>
      <c r="D14" s="164" t="s">
        <v>1446</v>
      </c>
      <c r="E14" s="164" t="s">
        <v>1438</v>
      </c>
    </row>
    <row r="15" spans="1:5" ht="29.1" thickBot="1" x14ac:dyDescent="0.6">
      <c r="B15" s="165" t="s">
        <v>1447</v>
      </c>
      <c r="C15" s="166" t="s">
        <v>104</v>
      </c>
      <c r="D15" s="166" t="s">
        <v>1448</v>
      </c>
      <c r="E15" s="166" t="s">
        <v>51</v>
      </c>
    </row>
    <row r="16" spans="1:5" ht="43.5" thickBot="1" x14ac:dyDescent="0.6">
      <c r="B16" s="163" t="s">
        <v>106</v>
      </c>
      <c r="C16" s="164" t="s">
        <v>1299</v>
      </c>
      <c r="D16" s="164" t="s">
        <v>1449</v>
      </c>
      <c r="E16" s="164" t="s">
        <v>1450</v>
      </c>
    </row>
    <row r="17" spans="2:5" ht="86.7" thickBot="1" x14ac:dyDescent="0.6">
      <c r="B17" s="165" t="s">
        <v>1451</v>
      </c>
      <c r="C17" s="166" t="s">
        <v>1452</v>
      </c>
      <c r="D17" s="166" t="s">
        <v>1453</v>
      </c>
      <c r="E17" s="166" t="s">
        <v>1454</v>
      </c>
    </row>
    <row r="18" spans="2:5" ht="29.1" thickBot="1" x14ac:dyDescent="0.6">
      <c r="B18" s="161" t="s">
        <v>1455</v>
      </c>
      <c r="C18" s="162" t="s">
        <v>1299</v>
      </c>
      <c r="D18" s="162" t="s">
        <v>1456</v>
      </c>
      <c r="E18" s="162" t="s">
        <v>1457</v>
      </c>
    </row>
  </sheetData>
  <sheetProtection algorithmName="SHA-512" hashValue="qbW44s9HizYOxdSHHldgAwEwgW7VIr1RVoJsWp/o/7ZsdrKk7HNBd8wfc4hjkWRqQ2ZS9hNv4MzZKGXFqiGF5w==" saltValue="ZczboWg5gjiKvwqC8F3OYw==" spinCount="100000" sheet="1" objects="1" scenarios="1"/>
  <mergeCells count="1">
    <mergeCell ref="B2:E2"/>
  </mergeCells>
  <hyperlinks>
    <hyperlink ref="A1" location="'Main page'!A1" display="Return to main page" xr:uid="{DBFB33A2-4007-46A6-A929-C32EE22F591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BAA60-5936-4EC0-8EF5-DC208F760610}">
  <sheetPr codeName="Sheet25">
    <tabColor theme="8" tint="0.59999389629810485"/>
  </sheetPr>
  <dimension ref="A1:E35"/>
  <sheetViews>
    <sheetView workbookViewId="0">
      <pane ySplit="4" topLeftCell="A5" activePane="bottomLeft" state="frozen"/>
      <selection pane="bottomLeft" activeCell="B2" sqref="B2:E2"/>
    </sheetView>
  </sheetViews>
  <sheetFormatPr defaultColWidth="8.83984375" defaultRowHeight="14.4" x14ac:dyDescent="0.55000000000000004"/>
  <cols>
    <col min="1" max="1" width="2.68359375" style="16" customWidth="1"/>
    <col min="2" max="2" width="22" style="16" customWidth="1"/>
    <col min="3" max="3" width="27.26171875" style="16" customWidth="1"/>
    <col min="4" max="4" width="62.15625" style="16" customWidth="1"/>
    <col min="5" max="5" width="19.83984375" style="167" customWidth="1"/>
    <col min="6" max="16384" width="8.83984375" style="16"/>
  </cols>
  <sheetData>
    <row r="1" spans="1:5" x14ac:dyDescent="0.55000000000000004">
      <c r="A1" s="1" t="s">
        <v>1404</v>
      </c>
    </row>
    <row r="2" spans="1:5" ht="28.8" x14ac:dyDescent="1.1000000000000001">
      <c r="B2" s="157" t="s">
        <v>1521</v>
      </c>
      <c r="C2" s="157"/>
      <c r="D2" s="157"/>
      <c r="E2" s="157"/>
    </row>
    <row r="3" spans="1:5" ht="10.5" customHeight="1" thickBot="1" x14ac:dyDescent="1.1499999999999999">
      <c r="B3" s="158"/>
      <c r="C3" s="158"/>
      <c r="D3" s="158"/>
      <c r="E3" s="158"/>
    </row>
    <row r="4" spans="1:5" ht="14.7" thickBot="1" x14ac:dyDescent="0.6">
      <c r="B4" s="159" t="s">
        <v>1459</v>
      </c>
      <c r="C4" s="160" t="s">
        <v>1460</v>
      </c>
      <c r="D4" s="160" t="s">
        <v>1461</v>
      </c>
      <c r="E4" s="160" t="s">
        <v>1462</v>
      </c>
    </row>
    <row r="5" spans="1:5" ht="14.7" thickBot="1" x14ac:dyDescent="0.6">
      <c r="B5" s="168" t="s">
        <v>1463</v>
      </c>
      <c r="C5" s="169" t="s">
        <v>1464</v>
      </c>
      <c r="D5" s="162" t="s">
        <v>1465</v>
      </c>
      <c r="E5" s="170" t="s">
        <v>1516</v>
      </c>
    </row>
    <row r="6" spans="1:5" ht="29.1" thickBot="1" x14ac:dyDescent="0.6">
      <c r="B6" s="171"/>
      <c r="C6" s="172" t="s">
        <v>1466</v>
      </c>
      <c r="D6" s="164" t="s">
        <v>1467</v>
      </c>
      <c r="E6" s="173" t="s">
        <v>1517</v>
      </c>
    </row>
    <row r="7" spans="1:5" ht="14.7" thickBot="1" x14ac:dyDescent="0.6">
      <c r="B7" s="174"/>
      <c r="C7" s="175" t="s">
        <v>1468</v>
      </c>
      <c r="D7" s="166" t="s">
        <v>1469</v>
      </c>
      <c r="E7" s="176" t="s">
        <v>1517</v>
      </c>
    </row>
    <row r="8" spans="1:5" ht="14.7" thickBot="1" x14ac:dyDescent="0.6">
      <c r="B8" s="163"/>
      <c r="C8" s="172"/>
      <c r="D8" s="164"/>
      <c r="E8" s="173"/>
    </row>
    <row r="9" spans="1:5" ht="14.7" thickBot="1" x14ac:dyDescent="0.6">
      <c r="B9" s="168" t="s">
        <v>205</v>
      </c>
      <c r="C9" s="175" t="s">
        <v>205</v>
      </c>
      <c r="D9" s="166" t="s">
        <v>1470</v>
      </c>
      <c r="E9" s="176" t="s">
        <v>1517</v>
      </c>
    </row>
    <row r="10" spans="1:5" ht="29.1" thickBot="1" x14ac:dyDescent="0.6">
      <c r="B10" s="171"/>
      <c r="C10" s="172" t="s">
        <v>1471</v>
      </c>
      <c r="D10" s="164" t="s">
        <v>1472</v>
      </c>
      <c r="E10" s="173" t="s">
        <v>1518</v>
      </c>
    </row>
    <row r="11" spans="1:5" ht="29.1" thickBot="1" x14ac:dyDescent="0.6">
      <c r="B11" s="174"/>
      <c r="C11" s="175" t="s">
        <v>1473</v>
      </c>
      <c r="D11" s="166" t="s">
        <v>1474</v>
      </c>
      <c r="E11" s="176" t="s">
        <v>1518</v>
      </c>
    </row>
    <row r="12" spans="1:5" ht="14.7" thickBot="1" x14ac:dyDescent="0.6">
      <c r="B12" s="163"/>
      <c r="C12" s="172"/>
      <c r="D12" s="164"/>
      <c r="E12" s="173"/>
    </row>
    <row r="13" spans="1:5" ht="30.75" customHeight="1" thickBot="1" x14ac:dyDescent="0.6">
      <c r="B13" s="177" t="s">
        <v>1475</v>
      </c>
      <c r="C13" s="175" t="s">
        <v>1476</v>
      </c>
      <c r="D13" s="166" t="s">
        <v>1477</v>
      </c>
      <c r="E13" s="176" t="s">
        <v>1517</v>
      </c>
    </row>
    <row r="14" spans="1:5" ht="14.7" thickBot="1" x14ac:dyDescent="0.6">
      <c r="B14" s="178"/>
      <c r="C14" s="172" t="s">
        <v>1478</v>
      </c>
      <c r="D14" s="164" t="s">
        <v>1479</v>
      </c>
      <c r="E14" s="173" t="s">
        <v>1517</v>
      </c>
    </row>
    <row r="15" spans="1:5" ht="14.7" thickBot="1" x14ac:dyDescent="0.6">
      <c r="B15" s="178"/>
      <c r="C15" s="175" t="s">
        <v>1480</v>
      </c>
      <c r="D15" s="166" t="s">
        <v>1481</v>
      </c>
      <c r="E15" s="176" t="s">
        <v>1516</v>
      </c>
    </row>
    <row r="16" spans="1:5" ht="14.7" thickBot="1" x14ac:dyDescent="0.6">
      <c r="B16" s="179"/>
      <c r="C16" s="172" t="s">
        <v>1482</v>
      </c>
      <c r="D16" s="164" t="s">
        <v>1483</v>
      </c>
      <c r="E16" s="173" t="s">
        <v>1516</v>
      </c>
    </row>
    <row r="17" spans="2:5" ht="14.7" thickBot="1" x14ac:dyDescent="0.6">
      <c r="B17" s="165" t="s">
        <v>207</v>
      </c>
      <c r="C17" s="175" t="s">
        <v>1484</v>
      </c>
      <c r="D17" s="166" t="s">
        <v>1485</v>
      </c>
      <c r="E17" s="176" t="s">
        <v>1517</v>
      </c>
    </row>
    <row r="18" spans="2:5" ht="14.7" thickBot="1" x14ac:dyDescent="0.6">
      <c r="B18" s="161"/>
      <c r="C18" s="169" t="s">
        <v>1486</v>
      </c>
      <c r="D18" s="162" t="s">
        <v>1487</v>
      </c>
      <c r="E18" s="170" t="s">
        <v>1517</v>
      </c>
    </row>
    <row r="19" spans="2:5" ht="14.7" thickBot="1" x14ac:dyDescent="0.6">
      <c r="B19" s="165"/>
      <c r="C19" s="175" t="s">
        <v>1488</v>
      </c>
      <c r="D19" s="166" t="s">
        <v>1489</v>
      </c>
      <c r="E19" s="176" t="s">
        <v>1517</v>
      </c>
    </row>
    <row r="20" spans="2:5" ht="29.1" thickBot="1" x14ac:dyDescent="0.6">
      <c r="B20" s="161"/>
      <c r="C20" s="169" t="s">
        <v>1490</v>
      </c>
      <c r="D20" s="162" t="s">
        <v>1491</v>
      </c>
      <c r="E20" s="170" t="s">
        <v>1519</v>
      </c>
    </row>
    <row r="21" spans="2:5" ht="14.7" thickBot="1" x14ac:dyDescent="0.6">
      <c r="B21" s="165"/>
      <c r="C21" s="175"/>
      <c r="D21" s="166"/>
      <c r="E21" s="176"/>
    </row>
    <row r="22" spans="2:5" ht="29.1" thickBot="1" x14ac:dyDescent="0.6">
      <c r="B22" s="161" t="s">
        <v>208</v>
      </c>
      <c r="C22" s="169" t="s">
        <v>1492</v>
      </c>
      <c r="D22" s="162" t="s">
        <v>1493</v>
      </c>
      <c r="E22" s="170" t="s">
        <v>1517</v>
      </c>
    </row>
    <row r="23" spans="2:5" ht="14.7" thickBot="1" x14ac:dyDescent="0.6">
      <c r="B23" s="165"/>
      <c r="C23" s="175" t="s">
        <v>1494</v>
      </c>
      <c r="D23" s="166" t="s">
        <v>1495</v>
      </c>
      <c r="E23" s="176" t="s">
        <v>1517</v>
      </c>
    </row>
    <row r="24" spans="2:5" ht="14.7" thickBot="1" x14ac:dyDescent="0.6">
      <c r="B24" s="161"/>
      <c r="C24" s="169"/>
      <c r="D24" s="162"/>
      <c r="E24" s="170"/>
    </row>
    <row r="25" spans="2:5" ht="29.1" thickBot="1" x14ac:dyDescent="0.6">
      <c r="B25" s="165" t="s">
        <v>209</v>
      </c>
      <c r="C25" s="175" t="s">
        <v>1496</v>
      </c>
      <c r="D25" s="166" t="s">
        <v>1497</v>
      </c>
      <c r="E25" s="176" t="s">
        <v>1517</v>
      </c>
    </row>
    <row r="26" spans="2:5" ht="14.7" thickBot="1" x14ac:dyDescent="0.6">
      <c r="B26" s="161"/>
      <c r="C26" s="169" t="s">
        <v>1498</v>
      </c>
      <c r="D26" s="162" t="s">
        <v>1499</v>
      </c>
      <c r="E26" s="170" t="s">
        <v>1519</v>
      </c>
    </row>
    <row r="27" spans="2:5" ht="14.7" thickBot="1" x14ac:dyDescent="0.6">
      <c r="B27" s="165"/>
      <c r="C27" s="175" t="s">
        <v>1500</v>
      </c>
      <c r="D27" s="166" t="s">
        <v>1501</v>
      </c>
      <c r="E27" s="176" t="s">
        <v>1519</v>
      </c>
    </row>
    <row r="28" spans="2:5" ht="14.7" thickBot="1" x14ac:dyDescent="0.6">
      <c r="B28" s="161"/>
      <c r="C28" s="169" t="s">
        <v>1502</v>
      </c>
      <c r="D28" s="162" t="s">
        <v>1503</v>
      </c>
      <c r="E28" s="170" t="s">
        <v>1519</v>
      </c>
    </row>
    <row r="29" spans="2:5" ht="14.7" thickBot="1" x14ac:dyDescent="0.6">
      <c r="B29" s="165"/>
      <c r="C29" s="175" t="s">
        <v>1504</v>
      </c>
      <c r="D29" s="166" t="s">
        <v>1505</v>
      </c>
      <c r="E29" s="176" t="s">
        <v>1520</v>
      </c>
    </row>
    <row r="30" spans="2:5" ht="14.7" thickBot="1" x14ac:dyDescent="0.6">
      <c r="B30" s="161"/>
      <c r="C30" s="169" t="s">
        <v>1506</v>
      </c>
      <c r="D30" s="162" t="s">
        <v>1507</v>
      </c>
      <c r="E30" s="170" t="s">
        <v>1517</v>
      </c>
    </row>
    <row r="31" spans="2:5" ht="14.7" thickBot="1" x14ac:dyDescent="0.6">
      <c r="B31" s="165"/>
      <c r="C31" s="175"/>
      <c r="D31" s="166"/>
      <c r="E31" s="176"/>
    </row>
    <row r="32" spans="2:5" ht="14.7" thickBot="1" x14ac:dyDescent="0.6">
      <c r="B32" s="165" t="s">
        <v>210</v>
      </c>
      <c r="C32" s="175" t="s">
        <v>1508</v>
      </c>
      <c r="D32" s="166" t="s">
        <v>1509</v>
      </c>
      <c r="E32" s="176" t="s">
        <v>1519</v>
      </c>
    </row>
    <row r="33" spans="2:5" ht="14.7" thickBot="1" x14ac:dyDescent="0.6">
      <c r="B33" s="161"/>
      <c r="C33" s="169" t="s">
        <v>1510</v>
      </c>
      <c r="D33" s="162" t="s">
        <v>1511</v>
      </c>
      <c r="E33" s="170" t="s">
        <v>1517</v>
      </c>
    </row>
    <row r="34" spans="2:5" ht="14.7" thickBot="1" x14ac:dyDescent="0.6">
      <c r="B34" s="165"/>
      <c r="C34" s="175" t="s">
        <v>1512</v>
      </c>
      <c r="D34" s="166" t="s">
        <v>1513</v>
      </c>
      <c r="E34" s="176" t="s">
        <v>1517</v>
      </c>
    </row>
    <row r="35" spans="2:5" ht="14.7" thickBot="1" x14ac:dyDescent="0.6">
      <c r="B35" s="161"/>
      <c r="C35" s="169" t="s">
        <v>1514</v>
      </c>
      <c r="D35" s="162" t="s">
        <v>1515</v>
      </c>
      <c r="E35" s="170" t="s">
        <v>1517</v>
      </c>
    </row>
  </sheetData>
  <sheetProtection algorithmName="SHA-512" hashValue="Uz71yqkPN0ajEYGA8wQ4uWFO8dvjagQsSKeR323ryPgKTnVMOY8hKgaGluiM8SQ6yMOXz5WLKjpTEV+j6LQKnA==" saltValue="R9aJh+/QyGO1oHeNgLGJaw==" spinCount="100000" sheet="1" objects="1" scenarios="1"/>
  <mergeCells count="4">
    <mergeCell ref="B2:E2"/>
    <mergeCell ref="B13:B16"/>
    <mergeCell ref="B9:B11"/>
    <mergeCell ref="B5:B7"/>
  </mergeCells>
  <hyperlinks>
    <hyperlink ref="A1" location="'Main page'!A1" display="Return to main page" xr:uid="{824F9499-468D-4C97-8C03-059BE127553F}"/>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BE01F-5B23-4C9B-945F-0515EB347CA1}">
  <sheetPr codeName="Sheet31">
    <tabColor theme="1" tint="0.499984740745262"/>
  </sheetPr>
  <dimension ref="A1:F212"/>
  <sheetViews>
    <sheetView workbookViewId="0">
      <pane ySplit="4" topLeftCell="A5" activePane="bottomLeft" state="frozen"/>
      <selection pane="bottomLeft" activeCell="C11" sqref="C11"/>
    </sheetView>
  </sheetViews>
  <sheetFormatPr defaultColWidth="8.83984375" defaultRowHeight="14.4" x14ac:dyDescent="0.55000000000000004"/>
  <cols>
    <col min="1" max="1" width="1.68359375" style="180" customWidth="1"/>
    <col min="2" max="2" width="65.68359375" style="180" customWidth="1"/>
    <col min="3" max="3" width="17.578125" style="180" customWidth="1"/>
    <col min="4" max="4" width="6.578125" style="180" customWidth="1"/>
    <col min="5" max="5" width="22.26171875" style="180" customWidth="1"/>
    <col min="6" max="6" width="32.41796875" style="180" bestFit="1" customWidth="1"/>
    <col min="7" max="16384" width="8.83984375" style="180"/>
  </cols>
  <sheetData>
    <row r="1" spans="1:6" x14ac:dyDescent="0.55000000000000004">
      <c r="B1" s="1" t="s">
        <v>1404</v>
      </c>
    </row>
    <row r="2" spans="1:6" ht="28.8" x14ac:dyDescent="0.55000000000000004">
      <c r="B2" s="181" t="s">
        <v>1233</v>
      </c>
      <c r="C2" s="181"/>
      <c r="D2" s="181"/>
      <c r="E2" s="181"/>
      <c r="F2" s="181"/>
    </row>
    <row r="3" spans="1:6" ht="14.7" thickBot="1" x14ac:dyDescent="0.6"/>
    <row r="4" spans="1:6" ht="15.9" thickBot="1" x14ac:dyDescent="0.6">
      <c r="B4" s="182" t="s">
        <v>199</v>
      </c>
      <c r="C4" s="182" t="s">
        <v>689</v>
      </c>
      <c r="D4" s="182" t="s">
        <v>947</v>
      </c>
      <c r="E4" s="182" t="s">
        <v>948</v>
      </c>
      <c r="F4" s="182" t="s">
        <v>1025</v>
      </c>
    </row>
    <row r="5" spans="1:6" s="185" customFormat="1" ht="28.8" x14ac:dyDescent="0.55000000000000004">
      <c r="A5" s="183"/>
      <c r="B5" s="184" t="s">
        <v>517</v>
      </c>
      <c r="C5" s="184" t="s">
        <v>824</v>
      </c>
      <c r="D5" s="184">
        <v>2024</v>
      </c>
      <c r="E5" s="184" t="s">
        <v>949</v>
      </c>
      <c r="F5" s="184" t="s">
        <v>1026</v>
      </c>
    </row>
    <row r="6" spans="1:6" s="185" customFormat="1" ht="43.2" x14ac:dyDescent="0.55000000000000004">
      <c r="A6" s="186"/>
      <c r="B6" s="187" t="s">
        <v>519</v>
      </c>
      <c r="C6" s="187" t="s">
        <v>825</v>
      </c>
      <c r="D6" s="187">
        <v>2024</v>
      </c>
      <c r="E6" s="187" t="s">
        <v>950</v>
      </c>
      <c r="F6" s="187" t="s">
        <v>1027</v>
      </c>
    </row>
    <row r="7" spans="1:6" s="185" customFormat="1" ht="28.8" x14ac:dyDescent="0.55000000000000004">
      <c r="A7" s="183"/>
      <c r="B7" s="187" t="s">
        <v>683</v>
      </c>
      <c r="C7" s="187" t="s">
        <v>896</v>
      </c>
      <c r="D7" s="187">
        <v>2023</v>
      </c>
      <c r="E7" s="187" t="s">
        <v>951</v>
      </c>
      <c r="F7" s="187" t="s">
        <v>1028</v>
      </c>
    </row>
    <row r="8" spans="1:6" s="185" customFormat="1" ht="28.8" x14ac:dyDescent="0.55000000000000004">
      <c r="A8" s="186"/>
      <c r="B8" s="188" t="s">
        <v>231</v>
      </c>
      <c r="C8" s="188" t="s">
        <v>698</v>
      </c>
      <c r="D8" s="188">
        <v>2021</v>
      </c>
      <c r="E8" s="188" t="s">
        <v>952</v>
      </c>
      <c r="F8" s="188" t="s">
        <v>1029</v>
      </c>
    </row>
    <row r="9" spans="1:6" s="185" customFormat="1" ht="28.8" x14ac:dyDescent="0.55000000000000004">
      <c r="A9" s="183"/>
      <c r="B9" s="188" t="s">
        <v>335</v>
      </c>
      <c r="C9" s="188" t="s">
        <v>745</v>
      </c>
      <c r="D9" s="188">
        <v>2023</v>
      </c>
      <c r="E9" s="188" t="s">
        <v>953</v>
      </c>
      <c r="F9" s="188" t="s">
        <v>1030</v>
      </c>
    </row>
    <row r="10" spans="1:6" s="185" customFormat="1" ht="28.8" x14ac:dyDescent="0.55000000000000004">
      <c r="A10" s="186"/>
      <c r="B10" s="188" t="s">
        <v>361</v>
      </c>
      <c r="C10" s="188" t="s">
        <v>756</v>
      </c>
      <c r="D10" s="188">
        <v>2022</v>
      </c>
      <c r="E10" s="188" t="s">
        <v>954</v>
      </c>
      <c r="F10" s="188" t="s">
        <v>1031</v>
      </c>
    </row>
    <row r="11" spans="1:6" s="185" customFormat="1" ht="43.2" x14ac:dyDescent="0.55000000000000004">
      <c r="A11" s="183"/>
      <c r="B11" s="187" t="s">
        <v>215</v>
      </c>
      <c r="C11" s="187" t="s">
        <v>692</v>
      </c>
      <c r="D11" s="187">
        <v>2025</v>
      </c>
      <c r="E11" s="187" t="s">
        <v>955</v>
      </c>
      <c r="F11" s="187" t="s">
        <v>1032</v>
      </c>
    </row>
    <row r="12" spans="1:6" s="185" customFormat="1" ht="28.8" hidden="1" x14ac:dyDescent="0.55000000000000004">
      <c r="A12" s="186"/>
      <c r="B12" s="187" t="s">
        <v>547</v>
      </c>
      <c r="C12" s="187" t="s">
        <v>838</v>
      </c>
      <c r="D12" s="187">
        <v>2024</v>
      </c>
      <c r="E12" s="187" t="s">
        <v>954</v>
      </c>
      <c r="F12" s="187" t="s">
        <v>1033</v>
      </c>
    </row>
    <row r="13" spans="1:6" s="185" customFormat="1" ht="28.8" hidden="1" x14ac:dyDescent="0.55000000000000004">
      <c r="A13" s="183"/>
      <c r="B13" s="188" t="s">
        <v>495</v>
      </c>
      <c r="C13" s="188" t="s">
        <v>813</v>
      </c>
      <c r="D13" s="188">
        <v>2019</v>
      </c>
      <c r="E13" s="188" t="s">
        <v>956</v>
      </c>
      <c r="F13" s="188" t="s">
        <v>1034</v>
      </c>
    </row>
    <row r="14" spans="1:6" s="185" customFormat="1" ht="28.8" x14ac:dyDescent="0.55000000000000004">
      <c r="A14" s="186"/>
      <c r="B14" s="187" t="s">
        <v>559</v>
      </c>
      <c r="C14" s="187" t="s">
        <v>844</v>
      </c>
      <c r="D14" s="187">
        <v>2024</v>
      </c>
      <c r="E14" s="187" t="s">
        <v>957</v>
      </c>
      <c r="F14" s="187" t="s">
        <v>1035</v>
      </c>
    </row>
    <row r="15" spans="1:6" s="185" customFormat="1" ht="43.2" hidden="1" x14ac:dyDescent="0.55000000000000004">
      <c r="A15" s="183"/>
      <c r="B15" s="187" t="s">
        <v>564</v>
      </c>
      <c r="C15" s="187" t="s">
        <v>846</v>
      </c>
      <c r="D15" s="187">
        <v>2024</v>
      </c>
      <c r="E15" s="187" t="s">
        <v>955</v>
      </c>
      <c r="F15" s="187" t="s">
        <v>1036</v>
      </c>
    </row>
    <row r="16" spans="1:6" s="185" customFormat="1" ht="43.2" hidden="1" x14ac:dyDescent="0.55000000000000004">
      <c r="A16" s="186"/>
      <c r="B16" s="187" t="s">
        <v>570</v>
      </c>
      <c r="C16" s="187" t="s">
        <v>848</v>
      </c>
      <c r="D16" s="187">
        <v>2024</v>
      </c>
      <c r="E16" s="187" t="s">
        <v>958</v>
      </c>
      <c r="F16" s="187" t="s">
        <v>1037</v>
      </c>
    </row>
    <row r="17" spans="1:6" s="185" customFormat="1" ht="28.8" x14ac:dyDescent="0.55000000000000004">
      <c r="A17" s="183"/>
      <c r="B17" s="187" t="s">
        <v>576</v>
      </c>
      <c r="C17" s="187" t="s">
        <v>849</v>
      </c>
      <c r="D17" s="187">
        <v>2024</v>
      </c>
      <c r="E17" s="187" t="s">
        <v>959</v>
      </c>
      <c r="F17" s="187" t="s">
        <v>1038</v>
      </c>
    </row>
    <row r="18" spans="1:6" s="185" customFormat="1" ht="28.8" hidden="1" x14ac:dyDescent="0.55000000000000004">
      <c r="A18" s="186"/>
      <c r="B18" s="188" t="s">
        <v>523</v>
      </c>
      <c r="C18" s="188" t="s">
        <v>827</v>
      </c>
      <c r="D18" s="188">
        <v>2023</v>
      </c>
      <c r="E18" s="188" t="s">
        <v>956</v>
      </c>
      <c r="F18" s="188" t="s">
        <v>1039</v>
      </c>
    </row>
    <row r="19" spans="1:6" s="185" customFormat="1" ht="24.6" hidden="1" x14ac:dyDescent="0.55000000000000004">
      <c r="A19" s="183"/>
      <c r="B19" s="188" t="s">
        <v>226</v>
      </c>
      <c r="C19" s="188" t="s">
        <v>696</v>
      </c>
      <c r="D19" s="188">
        <v>2022</v>
      </c>
      <c r="E19" s="189" t="s">
        <v>960</v>
      </c>
      <c r="F19" s="189" t="s">
        <v>1040</v>
      </c>
    </row>
    <row r="20" spans="1:6" ht="28.8" x14ac:dyDescent="0.55000000000000004">
      <c r="A20" s="186"/>
      <c r="B20" s="188" t="s">
        <v>383</v>
      </c>
      <c r="C20" s="188" t="s">
        <v>766</v>
      </c>
      <c r="D20" s="188">
        <v>2023</v>
      </c>
      <c r="E20" s="188" t="s">
        <v>961</v>
      </c>
      <c r="F20" s="188" t="s">
        <v>1041</v>
      </c>
    </row>
    <row r="21" spans="1:6" ht="28.8" hidden="1" x14ac:dyDescent="0.55000000000000004">
      <c r="A21" s="183"/>
      <c r="B21" s="187" t="s">
        <v>233</v>
      </c>
      <c r="C21" s="187" t="s">
        <v>699</v>
      </c>
      <c r="D21" s="187">
        <v>2025</v>
      </c>
      <c r="E21" s="187" t="s">
        <v>962</v>
      </c>
      <c r="F21" s="187" t="s">
        <v>1042</v>
      </c>
    </row>
    <row r="22" spans="1:6" s="185" customFormat="1" ht="43.2" hidden="1" x14ac:dyDescent="0.55000000000000004">
      <c r="A22" s="186"/>
      <c r="B22" s="188" t="s">
        <v>412</v>
      </c>
      <c r="C22" s="188" t="s">
        <v>779</v>
      </c>
      <c r="D22" s="188">
        <v>2023</v>
      </c>
      <c r="E22" s="188" t="s">
        <v>963</v>
      </c>
      <c r="F22" s="188" t="s">
        <v>1043</v>
      </c>
    </row>
    <row r="23" spans="1:6" s="185" customFormat="1" ht="28.8" x14ac:dyDescent="0.55000000000000004">
      <c r="A23" s="183"/>
      <c r="B23" s="187" t="s">
        <v>578</v>
      </c>
      <c r="C23" s="187" t="s">
        <v>850</v>
      </c>
      <c r="D23" s="187">
        <v>2024</v>
      </c>
      <c r="E23" s="187" t="s">
        <v>964</v>
      </c>
      <c r="F23" s="187" t="s">
        <v>1044</v>
      </c>
    </row>
    <row r="24" spans="1:6" s="185" customFormat="1" ht="43.2" hidden="1" x14ac:dyDescent="0.55000000000000004">
      <c r="A24" s="186"/>
      <c r="B24" s="187" t="s">
        <v>580</v>
      </c>
      <c r="C24" s="187" t="s">
        <v>851</v>
      </c>
      <c r="D24" s="187">
        <v>2024</v>
      </c>
      <c r="E24" s="187" t="s">
        <v>954</v>
      </c>
      <c r="F24" s="187" t="s">
        <v>1045</v>
      </c>
    </row>
    <row r="25" spans="1:6" s="185" customFormat="1" ht="28.8" hidden="1" x14ac:dyDescent="0.55000000000000004">
      <c r="A25" s="183"/>
      <c r="B25" s="187" t="s">
        <v>582</v>
      </c>
      <c r="C25" s="187" t="s">
        <v>852</v>
      </c>
      <c r="D25" s="187">
        <v>2024</v>
      </c>
      <c r="E25" s="187" t="s">
        <v>957</v>
      </c>
      <c r="F25" s="187" t="s">
        <v>1046</v>
      </c>
    </row>
    <row r="26" spans="1:6" s="185" customFormat="1" ht="28.8" x14ac:dyDescent="0.55000000000000004">
      <c r="A26" s="186"/>
      <c r="B26" s="187" t="s">
        <v>585</v>
      </c>
      <c r="C26" s="187" t="s">
        <v>853</v>
      </c>
      <c r="D26" s="187">
        <v>2024</v>
      </c>
      <c r="E26" s="187" t="s">
        <v>965</v>
      </c>
      <c r="F26" s="187" t="s">
        <v>1047</v>
      </c>
    </row>
    <row r="27" spans="1:6" s="185" customFormat="1" ht="28.8" hidden="1" x14ac:dyDescent="0.55000000000000004">
      <c r="A27" s="183"/>
      <c r="B27" s="188" t="s">
        <v>482</v>
      </c>
      <c r="C27" s="188" t="s">
        <v>807</v>
      </c>
      <c r="D27" s="188">
        <v>2022</v>
      </c>
      <c r="E27" s="188" t="s">
        <v>966</v>
      </c>
      <c r="F27" s="188" t="s">
        <v>1048</v>
      </c>
    </row>
    <row r="28" spans="1:6" s="185" customFormat="1" ht="43.2" hidden="1" x14ac:dyDescent="0.55000000000000004">
      <c r="A28" s="186"/>
      <c r="B28" s="187" t="s">
        <v>588</v>
      </c>
      <c r="C28" s="187" t="s">
        <v>854</v>
      </c>
      <c r="D28" s="187">
        <v>2024</v>
      </c>
      <c r="E28" s="187" t="s">
        <v>950</v>
      </c>
      <c r="F28" s="187" t="s">
        <v>1049</v>
      </c>
    </row>
    <row r="29" spans="1:6" s="185" customFormat="1" ht="28.8" x14ac:dyDescent="0.55000000000000004">
      <c r="A29" s="183"/>
      <c r="B29" s="188" t="s">
        <v>235</v>
      </c>
      <c r="C29" s="188" t="s">
        <v>700</v>
      </c>
      <c r="D29" s="188">
        <v>2018</v>
      </c>
      <c r="E29" s="188" t="s">
        <v>952</v>
      </c>
      <c r="F29" s="188" t="s">
        <v>1050</v>
      </c>
    </row>
    <row r="30" spans="1:6" s="185" customFormat="1" ht="57.6" hidden="1" x14ac:dyDescent="0.55000000000000004">
      <c r="A30" s="186"/>
      <c r="B30" s="188" t="s">
        <v>301</v>
      </c>
      <c r="C30" s="188" t="s">
        <v>729</v>
      </c>
      <c r="D30" s="188">
        <v>2021</v>
      </c>
      <c r="E30" s="188" t="s">
        <v>967</v>
      </c>
      <c r="F30" s="188" t="s">
        <v>1051</v>
      </c>
    </row>
    <row r="31" spans="1:6" s="185" customFormat="1" ht="43.2" hidden="1" x14ac:dyDescent="0.55000000000000004">
      <c r="A31" s="183"/>
      <c r="B31" s="187" t="s">
        <v>243</v>
      </c>
      <c r="C31" s="187" t="s">
        <v>704</v>
      </c>
      <c r="D31" s="187">
        <v>2025</v>
      </c>
      <c r="E31" s="187" t="s">
        <v>953</v>
      </c>
      <c r="F31" s="187" t="s">
        <v>1052</v>
      </c>
    </row>
    <row r="32" spans="1:6" s="185" customFormat="1" ht="28.8" x14ac:dyDescent="0.55000000000000004">
      <c r="A32" s="186"/>
      <c r="B32" s="188" t="s">
        <v>341</v>
      </c>
      <c r="C32" s="188" t="s">
        <v>747</v>
      </c>
      <c r="D32" s="188">
        <v>2023</v>
      </c>
      <c r="E32" s="188" t="s">
        <v>968</v>
      </c>
      <c r="F32" s="188" t="s">
        <v>1053</v>
      </c>
    </row>
    <row r="33" spans="1:6" s="185" customFormat="1" ht="28.8" hidden="1" x14ac:dyDescent="0.55000000000000004">
      <c r="A33" s="183"/>
      <c r="B33" s="187" t="s">
        <v>250</v>
      </c>
      <c r="C33" s="187" t="s">
        <v>707</v>
      </c>
      <c r="D33" s="187">
        <v>2025</v>
      </c>
      <c r="E33" s="187" t="s">
        <v>969</v>
      </c>
      <c r="F33" s="187" t="s">
        <v>1054</v>
      </c>
    </row>
    <row r="34" spans="1:6" s="185" customFormat="1" ht="28.8" hidden="1" x14ac:dyDescent="0.55000000000000004">
      <c r="A34" s="186"/>
      <c r="B34" s="188" t="s">
        <v>545</v>
      </c>
      <c r="C34" s="188" t="s">
        <v>837</v>
      </c>
      <c r="D34" s="188">
        <v>2022</v>
      </c>
      <c r="E34" s="188" t="s">
        <v>970</v>
      </c>
      <c r="F34" s="188" t="s">
        <v>1055</v>
      </c>
    </row>
    <row r="35" spans="1:6" s="185" customFormat="1" ht="28.8" x14ac:dyDescent="0.55000000000000004">
      <c r="A35" s="183"/>
      <c r="B35" s="188" t="s">
        <v>354</v>
      </c>
      <c r="C35" s="188" t="s">
        <v>753</v>
      </c>
      <c r="D35" s="188">
        <v>2021</v>
      </c>
      <c r="E35" s="188" t="s">
        <v>971</v>
      </c>
      <c r="F35" s="188" t="s">
        <v>1056</v>
      </c>
    </row>
    <row r="36" spans="1:6" s="185" customFormat="1" ht="28.8" hidden="1" x14ac:dyDescent="0.55000000000000004">
      <c r="A36" s="186"/>
      <c r="B36" s="188" t="s">
        <v>331</v>
      </c>
      <c r="C36" s="188" t="s">
        <v>743</v>
      </c>
      <c r="D36" s="188">
        <v>2022</v>
      </c>
      <c r="E36" s="188" t="s">
        <v>972</v>
      </c>
      <c r="F36" s="188" t="s">
        <v>1057</v>
      </c>
    </row>
    <row r="37" spans="1:6" s="185" customFormat="1" ht="28.8" hidden="1" x14ac:dyDescent="0.55000000000000004">
      <c r="A37" s="183"/>
      <c r="B37" s="188" t="s">
        <v>381</v>
      </c>
      <c r="C37" s="188" t="s">
        <v>765</v>
      </c>
      <c r="D37" s="188">
        <v>2020</v>
      </c>
      <c r="E37" s="188" t="s">
        <v>973</v>
      </c>
      <c r="F37" s="188" t="s">
        <v>1058</v>
      </c>
    </row>
    <row r="38" spans="1:6" s="185" customFormat="1" x14ac:dyDescent="0.55000000000000004">
      <c r="A38" s="186"/>
      <c r="B38" s="188" t="s">
        <v>345</v>
      </c>
      <c r="C38" s="188" t="s">
        <v>749</v>
      </c>
      <c r="D38" s="188">
        <v>2022</v>
      </c>
      <c r="E38" s="188" t="s">
        <v>974</v>
      </c>
      <c r="F38" s="188" t="s">
        <v>1059</v>
      </c>
    </row>
    <row r="39" spans="1:6" s="185" customFormat="1" ht="28.8" hidden="1" x14ac:dyDescent="0.55000000000000004">
      <c r="A39" s="183"/>
      <c r="B39" s="187" t="s">
        <v>590</v>
      </c>
      <c r="C39" s="187" t="s">
        <v>855</v>
      </c>
      <c r="D39" s="187">
        <v>2024</v>
      </c>
      <c r="E39" s="187" t="s">
        <v>957</v>
      </c>
      <c r="F39" s="187" t="s">
        <v>1060</v>
      </c>
    </row>
    <row r="40" spans="1:6" s="185" customFormat="1" ht="43.2" hidden="1" x14ac:dyDescent="0.55000000000000004">
      <c r="A40" s="186"/>
      <c r="B40" s="188" t="s">
        <v>343</v>
      </c>
      <c r="C40" s="188" t="s">
        <v>748</v>
      </c>
      <c r="D40" s="188">
        <v>2021</v>
      </c>
      <c r="E40" s="188" t="s">
        <v>975</v>
      </c>
      <c r="F40" s="188" t="s">
        <v>1061</v>
      </c>
    </row>
    <row r="41" spans="1:6" ht="28.8" x14ac:dyDescent="0.55000000000000004">
      <c r="A41" s="183"/>
      <c r="B41" s="188" t="s">
        <v>349</v>
      </c>
      <c r="C41" s="188" t="s">
        <v>751</v>
      </c>
      <c r="D41" s="188">
        <v>2023</v>
      </c>
      <c r="E41" s="189" t="s">
        <v>953</v>
      </c>
      <c r="F41" s="189" t="s">
        <v>1062</v>
      </c>
    </row>
    <row r="42" spans="1:6" ht="28.8" hidden="1" x14ac:dyDescent="0.55000000000000004">
      <c r="A42" s="186"/>
      <c r="B42" s="188" t="s">
        <v>318</v>
      </c>
      <c r="C42" s="188" t="s">
        <v>738</v>
      </c>
      <c r="D42" s="188">
        <v>2020</v>
      </c>
      <c r="E42" s="188" t="s">
        <v>976</v>
      </c>
      <c r="F42" s="188" t="s">
        <v>1063</v>
      </c>
    </row>
    <row r="43" spans="1:6" s="185" customFormat="1" ht="28.8" hidden="1" x14ac:dyDescent="0.55000000000000004">
      <c r="A43" s="183"/>
      <c r="B43" s="188" t="s">
        <v>448</v>
      </c>
      <c r="C43" s="188" t="s">
        <v>792</v>
      </c>
      <c r="D43" s="188">
        <v>2021</v>
      </c>
      <c r="E43" s="188" t="s">
        <v>956</v>
      </c>
      <c r="F43" s="188" t="s">
        <v>1064</v>
      </c>
    </row>
    <row r="44" spans="1:6" x14ac:dyDescent="0.55000000000000004">
      <c r="A44" s="186"/>
      <c r="B44" s="188" t="s">
        <v>326</v>
      </c>
      <c r="C44" s="188" t="s">
        <v>741</v>
      </c>
      <c r="D44" s="188">
        <v>2021</v>
      </c>
      <c r="E44" s="188" t="s">
        <v>977</v>
      </c>
      <c r="F44" s="188" t="s">
        <v>1065</v>
      </c>
    </row>
    <row r="45" spans="1:6" ht="28.8" hidden="1" x14ac:dyDescent="0.55000000000000004">
      <c r="A45" s="183"/>
      <c r="B45" s="188" t="s">
        <v>291</v>
      </c>
      <c r="C45" s="188" t="s">
        <v>725</v>
      </c>
      <c r="D45" s="188">
        <v>2021</v>
      </c>
      <c r="E45" s="188" t="s">
        <v>953</v>
      </c>
      <c r="F45" s="188" t="s">
        <v>1066</v>
      </c>
    </row>
    <row r="46" spans="1:6" s="185" customFormat="1" ht="28.8" hidden="1" x14ac:dyDescent="0.55000000000000004">
      <c r="A46" s="186"/>
      <c r="B46" s="188" t="s">
        <v>515</v>
      </c>
      <c r="C46" s="188" t="s">
        <v>823</v>
      </c>
      <c r="D46" s="188">
        <v>2020</v>
      </c>
      <c r="E46" s="188" t="s">
        <v>973</v>
      </c>
      <c r="F46" s="188" t="s">
        <v>1067</v>
      </c>
    </row>
    <row r="47" spans="1:6" s="185" customFormat="1" ht="28.8" x14ac:dyDescent="0.55000000000000004">
      <c r="A47" s="183"/>
      <c r="B47" s="187" t="s">
        <v>592</v>
      </c>
      <c r="C47" s="187" t="s">
        <v>856</v>
      </c>
      <c r="D47" s="187">
        <v>2024</v>
      </c>
      <c r="E47" s="187" t="s">
        <v>978</v>
      </c>
      <c r="F47" s="187" t="s">
        <v>1068</v>
      </c>
    </row>
    <row r="48" spans="1:6" s="185" customFormat="1" ht="28.8" hidden="1" x14ac:dyDescent="0.55000000000000004">
      <c r="A48" s="186"/>
      <c r="B48" s="188" t="s">
        <v>489</v>
      </c>
      <c r="C48" s="188" t="s">
        <v>810</v>
      </c>
      <c r="D48" s="188">
        <v>2019</v>
      </c>
      <c r="E48" s="188" t="s">
        <v>953</v>
      </c>
      <c r="F48" s="188" t="s">
        <v>1069</v>
      </c>
    </row>
    <row r="49" spans="1:6" s="185" customFormat="1" ht="28.8" hidden="1" x14ac:dyDescent="0.55000000000000004">
      <c r="A49" s="183"/>
      <c r="B49" s="188" t="s">
        <v>511</v>
      </c>
      <c r="C49" s="188" t="s">
        <v>821</v>
      </c>
      <c r="D49" s="188">
        <v>2023</v>
      </c>
      <c r="E49" s="188" t="s">
        <v>979</v>
      </c>
      <c r="F49" s="188" t="s">
        <v>1070</v>
      </c>
    </row>
    <row r="50" spans="1:6" s="185" customFormat="1" ht="43.2" x14ac:dyDescent="0.55000000000000004">
      <c r="A50" s="186"/>
      <c r="B50" s="188" t="s">
        <v>245</v>
      </c>
      <c r="C50" s="188" t="s">
        <v>705</v>
      </c>
      <c r="D50" s="188">
        <v>2022</v>
      </c>
      <c r="E50" s="188" t="s">
        <v>963</v>
      </c>
      <c r="F50" s="188" t="s">
        <v>1071</v>
      </c>
    </row>
    <row r="51" spans="1:6" s="185" customFormat="1" ht="28.8" hidden="1" x14ac:dyDescent="0.55000000000000004">
      <c r="A51" s="183"/>
      <c r="B51" s="188" t="s">
        <v>220</v>
      </c>
      <c r="C51" s="188" t="s">
        <v>694</v>
      </c>
      <c r="D51" s="188">
        <v>2023</v>
      </c>
      <c r="E51" s="189" t="s">
        <v>957</v>
      </c>
      <c r="F51" s="189" t="s">
        <v>1072</v>
      </c>
    </row>
    <row r="52" spans="1:6" s="185" customFormat="1" ht="28.8" hidden="1" x14ac:dyDescent="0.55000000000000004">
      <c r="A52" s="186"/>
      <c r="B52" s="188" t="s">
        <v>224</v>
      </c>
      <c r="C52" s="188" t="s">
        <v>695</v>
      </c>
      <c r="D52" s="188">
        <v>2018</v>
      </c>
      <c r="E52" s="188" t="s">
        <v>956</v>
      </c>
      <c r="F52" s="188" t="s">
        <v>1073</v>
      </c>
    </row>
    <row r="53" spans="1:6" s="185" customFormat="1" ht="28.8" x14ac:dyDescent="0.55000000000000004">
      <c r="A53" s="183"/>
      <c r="B53" s="188" t="s">
        <v>543</v>
      </c>
      <c r="C53" s="188" t="s">
        <v>836</v>
      </c>
      <c r="D53" s="188">
        <v>2023</v>
      </c>
      <c r="E53" s="188" t="s">
        <v>953</v>
      </c>
      <c r="F53" s="188" t="s">
        <v>1074</v>
      </c>
    </row>
    <row r="54" spans="1:6" s="185" customFormat="1" ht="43.2" hidden="1" x14ac:dyDescent="0.55000000000000004">
      <c r="A54" s="186"/>
      <c r="B54" s="188" t="s">
        <v>258</v>
      </c>
      <c r="C54" s="188" t="s">
        <v>711</v>
      </c>
      <c r="D54" s="188">
        <v>2022</v>
      </c>
      <c r="E54" s="188" t="s">
        <v>963</v>
      </c>
      <c r="F54" s="188" t="s">
        <v>1075</v>
      </c>
    </row>
    <row r="55" spans="1:6" hidden="1" x14ac:dyDescent="0.55000000000000004">
      <c r="A55" s="183"/>
      <c r="B55" s="188" t="s">
        <v>310</v>
      </c>
      <c r="C55" s="188" t="s">
        <v>734</v>
      </c>
      <c r="D55" s="188">
        <v>2022</v>
      </c>
      <c r="E55" s="188" t="s">
        <v>979</v>
      </c>
      <c r="F55" s="188" t="s">
        <v>1076</v>
      </c>
    </row>
    <row r="56" spans="1:6" ht="28.8" x14ac:dyDescent="0.55000000000000004">
      <c r="A56" s="186"/>
      <c r="B56" s="188" t="s">
        <v>391</v>
      </c>
      <c r="C56" s="188" t="s">
        <v>770</v>
      </c>
      <c r="D56" s="188">
        <v>2023</v>
      </c>
      <c r="E56" s="188" t="s">
        <v>980</v>
      </c>
      <c r="F56" s="188" t="s">
        <v>1077</v>
      </c>
    </row>
    <row r="57" spans="1:6" ht="43.2" hidden="1" x14ac:dyDescent="0.55000000000000004">
      <c r="A57" s="183"/>
      <c r="B57" s="188" t="s">
        <v>256</v>
      </c>
      <c r="C57" s="188" t="s">
        <v>710</v>
      </c>
      <c r="D57" s="188">
        <v>2018</v>
      </c>
      <c r="E57" s="188" t="s">
        <v>958</v>
      </c>
      <c r="F57" s="188" t="s">
        <v>1078</v>
      </c>
    </row>
    <row r="58" spans="1:6" s="185" customFormat="1" ht="28.8" hidden="1" x14ac:dyDescent="0.55000000000000004">
      <c r="A58" s="186"/>
      <c r="B58" s="187" t="s">
        <v>594</v>
      </c>
      <c r="C58" s="187" t="s">
        <v>857</v>
      </c>
      <c r="D58" s="187">
        <v>2024</v>
      </c>
      <c r="E58" s="187" t="s">
        <v>981</v>
      </c>
      <c r="F58" s="187" t="s">
        <v>1079</v>
      </c>
    </row>
    <row r="59" spans="1:6" s="185" customFormat="1" ht="28.8" x14ac:dyDescent="0.55000000000000004">
      <c r="A59" s="183"/>
      <c r="B59" s="188" t="s">
        <v>271</v>
      </c>
      <c r="C59" s="188" t="s">
        <v>717</v>
      </c>
      <c r="D59" s="188">
        <v>2023</v>
      </c>
      <c r="E59" s="188" t="s">
        <v>952</v>
      </c>
      <c r="F59" s="188" t="s">
        <v>1080</v>
      </c>
    </row>
    <row r="60" spans="1:6" s="185" customFormat="1" ht="57.6" hidden="1" x14ac:dyDescent="0.55000000000000004">
      <c r="A60" s="186"/>
      <c r="B60" s="188" t="s">
        <v>254</v>
      </c>
      <c r="C60" s="188" t="s">
        <v>709</v>
      </c>
      <c r="D60" s="188">
        <v>2023</v>
      </c>
      <c r="E60" s="188" t="s">
        <v>967</v>
      </c>
      <c r="F60" s="188" t="s">
        <v>1081</v>
      </c>
    </row>
    <row r="61" spans="1:6" s="185" customFormat="1" hidden="1" x14ac:dyDescent="0.55000000000000004">
      <c r="A61" s="183"/>
      <c r="B61" s="187" t="s">
        <v>596</v>
      </c>
      <c r="C61" s="187" t="s">
        <v>858</v>
      </c>
      <c r="D61" s="187">
        <v>2024</v>
      </c>
      <c r="E61" s="187" t="s">
        <v>982</v>
      </c>
      <c r="F61" s="187" t="s">
        <v>1082</v>
      </c>
    </row>
    <row r="62" spans="1:6" s="185" customFormat="1" ht="28.8" x14ac:dyDescent="0.55000000000000004">
      <c r="A62" s="186"/>
      <c r="B62" s="187" t="s">
        <v>269</v>
      </c>
      <c r="C62" s="187" t="s">
        <v>716</v>
      </c>
      <c r="D62" s="187">
        <v>2025</v>
      </c>
      <c r="E62" s="187" t="s">
        <v>961</v>
      </c>
      <c r="F62" s="187" t="s">
        <v>1083</v>
      </c>
    </row>
    <row r="63" spans="1:6" ht="28.8" hidden="1" x14ac:dyDescent="0.55000000000000004">
      <c r="A63" s="183"/>
      <c r="B63" s="188" t="s">
        <v>347</v>
      </c>
      <c r="C63" s="188" t="s">
        <v>750</v>
      </c>
      <c r="D63" s="188">
        <v>2024</v>
      </c>
      <c r="E63" s="188" t="s">
        <v>983</v>
      </c>
      <c r="F63" s="188" t="s">
        <v>1084</v>
      </c>
    </row>
    <row r="64" spans="1:6" ht="28.8" hidden="1" x14ac:dyDescent="0.55000000000000004">
      <c r="A64" s="186"/>
      <c r="B64" s="188" t="s">
        <v>425</v>
      </c>
      <c r="C64" s="188" t="s">
        <v>785</v>
      </c>
      <c r="D64" s="188">
        <v>2022</v>
      </c>
      <c r="E64" s="189" t="s">
        <v>968</v>
      </c>
      <c r="F64" s="189" t="s">
        <v>1085</v>
      </c>
    </row>
    <row r="65" spans="1:6" s="185" customFormat="1" ht="24.6" x14ac:dyDescent="0.55000000000000004">
      <c r="A65" s="183"/>
      <c r="B65" s="188" t="s">
        <v>241</v>
      </c>
      <c r="C65" s="188" t="s">
        <v>703</v>
      </c>
      <c r="D65" s="188">
        <v>2021</v>
      </c>
      <c r="E65" s="189" t="s">
        <v>954</v>
      </c>
      <c r="F65" s="189" t="s">
        <v>1086</v>
      </c>
    </row>
    <row r="66" spans="1:6" s="185" customFormat="1" ht="43.2" x14ac:dyDescent="0.55000000000000004">
      <c r="A66" s="186"/>
      <c r="B66" s="188" t="s">
        <v>351</v>
      </c>
      <c r="C66" s="188" t="s">
        <v>752</v>
      </c>
      <c r="D66" s="188">
        <v>2022</v>
      </c>
      <c r="E66" s="188" t="s">
        <v>955</v>
      </c>
      <c r="F66" s="188" t="s">
        <v>1087</v>
      </c>
    </row>
    <row r="67" spans="1:6" ht="28.8" x14ac:dyDescent="0.55000000000000004">
      <c r="A67" s="183"/>
      <c r="B67" s="188" t="s">
        <v>312</v>
      </c>
      <c r="C67" s="188" t="s">
        <v>735</v>
      </c>
      <c r="D67" s="188">
        <v>2019</v>
      </c>
      <c r="E67" s="189" t="s">
        <v>984</v>
      </c>
      <c r="F67" s="189" t="s">
        <v>1088</v>
      </c>
    </row>
    <row r="68" spans="1:6" ht="43.2" x14ac:dyDescent="0.55000000000000004">
      <c r="A68" s="186"/>
      <c r="B68" s="188" t="s">
        <v>443</v>
      </c>
      <c r="C68" s="188" t="s">
        <v>790</v>
      </c>
      <c r="D68" s="188">
        <v>2022</v>
      </c>
      <c r="E68" s="188" t="s">
        <v>955</v>
      </c>
      <c r="F68" s="188" t="s">
        <v>1089</v>
      </c>
    </row>
    <row r="69" spans="1:6" s="185" customFormat="1" ht="43.2" x14ac:dyDescent="0.55000000000000004">
      <c r="A69" s="183"/>
      <c r="B69" s="188" t="s">
        <v>557</v>
      </c>
      <c r="C69" s="188" t="s">
        <v>843</v>
      </c>
      <c r="D69" s="188">
        <v>2023</v>
      </c>
      <c r="E69" s="188" t="s">
        <v>955</v>
      </c>
      <c r="F69" s="188" t="s">
        <v>1090</v>
      </c>
    </row>
    <row r="70" spans="1:6" s="185" customFormat="1" ht="28.8" x14ac:dyDescent="0.55000000000000004">
      <c r="A70" s="186"/>
      <c r="B70" s="187" t="s">
        <v>598</v>
      </c>
      <c r="C70" s="187" t="s">
        <v>859</v>
      </c>
      <c r="D70" s="187">
        <v>2024</v>
      </c>
      <c r="E70" s="187" t="s">
        <v>968</v>
      </c>
      <c r="F70" s="187" t="s">
        <v>1091</v>
      </c>
    </row>
    <row r="71" spans="1:6" s="185" customFormat="1" ht="28.8" x14ac:dyDescent="0.55000000000000004">
      <c r="A71" s="183"/>
      <c r="B71" s="188" t="s">
        <v>369</v>
      </c>
      <c r="C71" s="188" t="s">
        <v>759</v>
      </c>
      <c r="D71" s="188">
        <v>2023</v>
      </c>
      <c r="E71" s="188" t="s">
        <v>976</v>
      </c>
      <c r="F71" s="188" t="s">
        <v>1092</v>
      </c>
    </row>
    <row r="72" spans="1:6" ht="43.2" x14ac:dyDescent="0.55000000000000004">
      <c r="A72" s="186"/>
      <c r="B72" s="188" t="s">
        <v>450</v>
      </c>
      <c r="C72" s="188" t="s">
        <v>793</v>
      </c>
      <c r="D72" s="188">
        <v>2023</v>
      </c>
      <c r="E72" s="188" t="s">
        <v>955</v>
      </c>
      <c r="F72" s="188" t="s">
        <v>1093</v>
      </c>
    </row>
    <row r="73" spans="1:6" ht="57.6" x14ac:dyDescent="0.55000000000000004">
      <c r="A73" s="183"/>
      <c r="B73" s="188" t="s">
        <v>446</v>
      </c>
      <c r="C73" s="188" t="s">
        <v>791</v>
      </c>
      <c r="D73" s="188">
        <v>2023</v>
      </c>
      <c r="E73" s="188" t="s">
        <v>967</v>
      </c>
      <c r="F73" s="188" t="s">
        <v>1094</v>
      </c>
    </row>
    <row r="74" spans="1:6" s="185" customFormat="1" ht="28.8" x14ac:dyDescent="0.55000000000000004">
      <c r="A74" s="186"/>
      <c r="B74" s="188" t="s">
        <v>405</v>
      </c>
      <c r="C74" s="188" t="s">
        <v>776</v>
      </c>
      <c r="D74" s="188">
        <v>2023</v>
      </c>
      <c r="E74" s="188" t="s">
        <v>985</v>
      </c>
      <c r="F74" s="188" t="s">
        <v>1095</v>
      </c>
    </row>
    <row r="75" spans="1:6" s="185" customFormat="1" ht="43.2" x14ac:dyDescent="0.55000000000000004">
      <c r="A75" s="183"/>
      <c r="B75" s="188" t="s">
        <v>509</v>
      </c>
      <c r="C75" s="188" t="s">
        <v>820</v>
      </c>
      <c r="D75" s="188">
        <v>2020</v>
      </c>
      <c r="E75" s="188" t="s">
        <v>986</v>
      </c>
      <c r="F75" s="188" t="s">
        <v>1096</v>
      </c>
    </row>
    <row r="76" spans="1:6" ht="28.8" x14ac:dyDescent="0.55000000000000004">
      <c r="A76" s="186"/>
      <c r="B76" s="188" t="s">
        <v>262</v>
      </c>
      <c r="C76" s="188" t="s">
        <v>713</v>
      </c>
      <c r="D76" s="188">
        <v>2021</v>
      </c>
      <c r="E76" s="188" t="s">
        <v>972</v>
      </c>
      <c r="F76" s="188" t="s">
        <v>1097</v>
      </c>
    </row>
    <row r="77" spans="1:6" ht="28.8" x14ac:dyDescent="0.55000000000000004">
      <c r="A77" s="183"/>
      <c r="B77" s="188" t="s">
        <v>484</v>
      </c>
      <c r="C77" s="188" t="s">
        <v>808</v>
      </c>
      <c r="D77" s="188">
        <v>2021</v>
      </c>
      <c r="E77" s="188" t="s">
        <v>954</v>
      </c>
      <c r="F77" s="188" t="s">
        <v>1098</v>
      </c>
    </row>
    <row r="78" spans="1:6" s="185" customFormat="1" ht="28.8" x14ac:dyDescent="0.55000000000000004">
      <c r="A78" s="186"/>
      <c r="B78" s="188" t="s">
        <v>467</v>
      </c>
      <c r="C78" s="188" t="s">
        <v>800</v>
      </c>
      <c r="D78" s="188">
        <v>2022</v>
      </c>
      <c r="E78" s="188" t="s">
        <v>962</v>
      </c>
      <c r="F78" s="188" t="s">
        <v>1099</v>
      </c>
    </row>
    <row r="79" spans="1:6" s="185" customFormat="1" ht="28.8" x14ac:dyDescent="0.55000000000000004">
      <c r="A79" s="183"/>
      <c r="B79" s="188" t="s">
        <v>530</v>
      </c>
      <c r="C79" s="188" t="s">
        <v>830</v>
      </c>
      <c r="D79" s="188">
        <v>2021</v>
      </c>
      <c r="E79" s="188" t="s">
        <v>976</v>
      </c>
      <c r="F79" s="188" t="s">
        <v>1100</v>
      </c>
    </row>
    <row r="80" spans="1:6" s="185" customFormat="1" ht="28.8" x14ac:dyDescent="0.55000000000000004">
      <c r="A80" s="186"/>
      <c r="B80" s="188" t="s">
        <v>280</v>
      </c>
      <c r="C80" s="188" t="s">
        <v>720</v>
      </c>
      <c r="D80" s="188">
        <v>2021</v>
      </c>
      <c r="E80" s="188" t="s">
        <v>987</v>
      </c>
      <c r="F80" s="188" t="s">
        <v>1101</v>
      </c>
    </row>
    <row r="81" spans="1:6" s="185" customFormat="1" ht="28.8" x14ac:dyDescent="0.55000000000000004">
      <c r="A81" s="183"/>
      <c r="B81" s="187" t="s">
        <v>296</v>
      </c>
      <c r="C81" s="187" t="s">
        <v>727</v>
      </c>
      <c r="D81" s="187">
        <v>2025</v>
      </c>
      <c r="E81" s="187" t="s">
        <v>988</v>
      </c>
      <c r="F81" s="187" t="s">
        <v>1102</v>
      </c>
    </row>
    <row r="82" spans="1:6" s="185" customFormat="1" ht="28.8" x14ac:dyDescent="0.55000000000000004">
      <c r="A82" s="186"/>
      <c r="B82" s="188" t="s">
        <v>532</v>
      </c>
      <c r="C82" s="188" t="s">
        <v>831</v>
      </c>
      <c r="D82" s="188">
        <v>2020</v>
      </c>
      <c r="E82" s="188" t="s">
        <v>989</v>
      </c>
      <c r="F82" s="188" t="s">
        <v>1103</v>
      </c>
    </row>
    <row r="83" spans="1:6" s="185" customFormat="1" ht="28.8" x14ac:dyDescent="0.55000000000000004">
      <c r="A83" s="183"/>
      <c r="B83" s="187" t="s">
        <v>601</v>
      </c>
      <c r="C83" s="187" t="s">
        <v>860</v>
      </c>
      <c r="D83" s="187">
        <v>2024</v>
      </c>
      <c r="E83" s="187" t="s">
        <v>973</v>
      </c>
      <c r="F83" s="187" t="s">
        <v>1104</v>
      </c>
    </row>
    <row r="84" spans="1:6" s="185" customFormat="1" ht="28.8" x14ac:dyDescent="0.55000000000000004">
      <c r="A84" s="186"/>
      <c r="B84" s="188" t="s">
        <v>476</v>
      </c>
      <c r="C84" s="188" t="s">
        <v>804</v>
      </c>
      <c r="D84" s="188">
        <v>2024</v>
      </c>
      <c r="E84" s="188" t="s">
        <v>990</v>
      </c>
      <c r="F84" s="188" t="s">
        <v>1105</v>
      </c>
    </row>
    <row r="85" spans="1:6" s="185" customFormat="1" ht="43.2" x14ac:dyDescent="0.55000000000000004">
      <c r="A85" s="183"/>
      <c r="B85" s="187" t="s">
        <v>603</v>
      </c>
      <c r="C85" s="187" t="s">
        <v>861</v>
      </c>
      <c r="D85" s="187">
        <v>2024</v>
      </c>
      <c r="E85" s="187" t="s">
        <v>991</v>
      </c>
      <c r="F85" s="187" t="s">
        <v>1106</v>
      </c>
    </row>
    <row r="86" spans="1:6" s="185" customFormat="1" ht="43.2" x14ac:dyDescent="0.55000000000000004">
      <c r="A86" s="186"/>
      <c r="B86" s="188" t="s">
        <v>275</v>
      </c>
      <c r="C86" s="188" t="s">
        <v>718</v>
      </c>
      <c r="D86" s="188">
        <v>2023</v>
      </c>
      <c r="E86" s="188" t="s">
        <v>971</v>
      </c>
      <c r="F86" s="188" t="s">
        <v>1107</v>
      </c>
    </row>
    <row r="87" spans="1:6" s="185" customFormat="1" ht="28.8" x14ac:dyDescent="0.55000000000000004">
      <c r="A87" s="183"/>
      <c r="B87" s="188" t="s">
        <v>373</v>
      </c>
      <c r="C87" s="188" t="s">
        <v>761</v>
      </c>
      <c r="D87" s="188">
        <v>2019</v>
      </c>
      <c r="E87" s="188" t="s">
        <v>973</v>
      </c>
      <c r="F87" s="188" t="s">
        <v>1108</v>
      </c>
    </row>
    <row r="88" spans="1:6" s="185" customFormat="1" ht="28.8" x14ac:dyDescent="0.55000000000000004">
      <c r="A88" s="186"/>
      <c r="B88" s="187" t="s">
        <v>605</v>
      </c>
      <c r="C88" s="187" t="s">
        <v>862</v>
      </c>
      <c r="D88" s="187">
        <v>2024</v>
      </c>
      <c r="E88" s="187" t="s">
        <v>957</v>
      </c>
      <c r="F88" s="187" t="s">
        <v>1109</v>
      </c>
    </row>
    <row r="89" spans="1:6" ht="43.2" x14ac:dyDescent="0.55000000000000004">
      <c r="A89" s="183"/>
      <c r="B89" s="188" t="s">
        <v>456</v>
      </c>
      <c r="C89" s="188" t="s">
        <v>795</v>
      </c>
      <c r="D89" s="188">
        <v>2023</v>
      </c>
      <c r="E89" s="188" t="s">
        <v>950</v>
      </c>
      <c r="F89" s="188" t="s">
        <v>1110</v>
      </c>
    </row>
    <row r="90" spans="1:6" ht="28.8" x14ac:dyDescent="0.55000000000000004">
      <c r="A90" s="186"/>
      <c r="B90" s="188" t="s">
        <v>237</v>
      </c>
      <c r="C90" s="188" t="s">
        <v>701</v>
      </c>
      <c r="D90" s="188">
        <v>2019</v>
      </c>
      <c r="E90" s="189" t="s">
        <v>949</v>
      </c>
      <c r="F90" s="189" t="s">
        <v>1111</v>
      </c>
    </row>
    <row r="91" spans="1:6" s="185" customFormat="1" x14ac:dyDescent="0.55000000000000004">
      <c r="A91" s="183"/>
      <c r="B91" s="187" t="s">
        <v>607</v>
      </c>
      <c r="C91" s="187" t="s">
        <v>863</v>
      </c>
      <c r="D91" s="187">
        <v>2024</v>
      </c>
      <c r="E91" s="187" t="s">
        <v>992</v>
      </c>
      <c r="F91" s="187" t="s">
        <v>1112</v>
      </c>
    </row>
    <row r="92" spans="1:6" s="185" customFormat="1" ht="28.8" x14ac:dyDescent="0.55000000000000004">
      <c r="A92" s="186"/>
      <c r="B92" s="188" t="s">
        <v>289</v>
      </c>
      <c r="C92" s="188" t="s">
        <v>724</v>
      </c>
      <c r="D92" s="188">
        <v>2023</v>
      </c>
      <c r="E92" s="188" t="s">
        <v>984</v>
      </c>
      <c r="F92" s="188" t="s">
        <v>1113</v>
      </c>
    </row>
    <row r="93" spans="1:6" s="185" customFormat="1" ht="43.2" x14ac:dyDescent="0.55000000000000004">
      <c r="A93" s="183"/>
      <c r="B93" s="190" t="s">
        <v>493</v>
      </c>
      <c r="C93" s="190" t="s">
        <v>812</v>
      </c>
      <c r="D93" s="190">
        <v>2016</v>
      </c>
      <c r="E93" s="190" t="s">
        <v>993</v>
      </c>
      <c r="F93" s="190" t="s">
        <v>1114</v>
      </c>
    </row>
    <row r="94" spans="1:6" s="185" customFormat="1" ht="28.8" x14ac:dyDescent="0.55000000000000004">
      <c r="A94" s="186"/>
      <c r="B94" s="188" t="s">
        <v>421</v>
      </c>
      <c r="C94" s="188" t="s">
        <v>783</v>
      </c>
      <c r="D94" s="188">
        <v>2022</v>
      </c>
      <c r="E94" s="188" t="s">
        <v>994</v>
      </c>
      <c r="F94" s="188" t="s">
        <v>1115</v>
      </c>
    </row>
    <row r="95" spans="1:6" ht="43.2" x14ac:dyDescent="0.55000000000000004">
      <c r="A95" s="183"/>
      <c r="B95" s="188" t="s">
        <v>555</v>
      </c>
      <c r="C95" s="188" t="s">
        <v>842</v>
      </c>
      <c r="D95" s="188">
        <v>2019</v>
      </c>
      <c r="E95" s="188" t="s">
        <v>958</v>
      </c>
      <c r="F95" s="188" t="s">
        <v>1116</v>
      </c>
    </row>
    <row r="96" spans="1:6" ht="43.2" x14ac:dyDescent="0.55000000000000004">
      <c r="A96" s="186"/>
      <c r="B96" s="187" t="s">
        <v>685</v>
      </c>
      <c r="C96" s="187" t="s">
        <v>897</v>
      </c>
      <c r="D96" s="187">
        <v>2023</v>
      </c>
      <c r="E96" s="187" t="s">
        <v>995</v>
      </c>
      <c r="F96" s="187"/>
    </row>
    <row r="97" spans="1:6" ht="28.8" x14ac:dyDescent="0.55000000000000004">
      <c r="A97" s="183"/>
      <c r="B97" s="188" t="s">
        <v>427</v>
      </c>
      <c r="C97" s="188" t="s">
        <v>786</v>
      </c>
      <c r="D97" s="188">
        <v>2022</v>
      </c>
      <c r="E97" s="188" t="s">
        <v>961</v>
      </c>
      <c r="F97" s="188" t="s">
        <v>1117</v>
      </c>
    </row>
    <row r="98" spans="1:6" ht="43.2" x14ac:dyDescent="0.55000000000000004">
      <c r="A98" s="186"/>
      <c r="B98" s="187" t="s">
        <v>316</v>
      </c>
      <c r="C98" s="187" t="s">
        <v>737</v>
      </c>
      <c r="D98" s="187">
        <v>2025</v>
      </c>
      <c r="E98" s="187" t="s">
        <v>950</v>
      </c>
      <c r="F98" s="187" t="s">
        <v>1118</v>
      </c>
    </row>
    <row r="99" spans="1:6" ht="28.8" x14ac:dyDescent="0.55000000000000004">
      <c r="A99" s="183"/>
      <c r="B99" s="187" t="s">
        <v>609</v>
      </c>
      <c r="C99" s="187" t="s">
        <v>864</v>
      </c>
      <c r="D99" s="187">
        <v>2024</v>
      </c>
      <c r="E99" s="187" t="s">
        <v>972</v>
      </c>
      <c r="F99" s="187" t="s">
        <v>1119</v>
      </c>
    </row>
    <row r="100" spans="1:6" ht="28.8" x14ac:dyDescent="0.55000000000000004">
      <c r="A100" s="186"/>
      <c r="B100" s="188" t="s">
        <v>503</v>
      </c>
      <c r="C100" s="188" t="s">
        <v>817</v>
      </c>
      <c r="D100" s="188">
        <v>2022</v>
      </c>
      <c r="E100" s="188" t="s">
        <v>953</v>
      </c>
      <c r="F100" s="188" t="s">
        <v>1120</v>
      </c>
    </row>
    <row r="101" spans="1:6" ht="28.8" x14ac:dyDescent="0.55000000000000004">
      <c r="A101" s="183"/>
      <c r="B101" s="187" t="s">
        <v>611</v>
      </c>
      <c r="C101" s="187" t="s">
        <v>865</v>
      </c>
      <c r="D101" s="187">
        <v>2024</v>
      </c>
      <c r="E101" s="187" t="s">
        <v>996</v>
      </c>
      <c r="F101" s="187" t="s">
        <v>1121</v>
      </c>
    </row>
    <row r="102" spans="1:6" ht="28.8" x14ac:dyDescent="0.55000000000000004">
      <c r="A102" s="186"/>
      <c r="B102" s="187" t="s">
        <v>613</v>
      </c>
      <c r="C102" s="187" t="s">
        <v>866</v>
      </c>
      <c r="D102" s="187">
        <v>2024</v>
      </c>
      <c r="E102" s="187" t="s">
        <v>972</v>
      </c>
      <c r="F102" s="187" t="s">
        <v>1122</v>
      </c>
    </row>
    <row r="103" spans="1:6" ht="28.8" x14ac:dyDescent="0.55000000000000004">
      <c r="A103" s="183"/>
      <c r="B103" s="188" t="s">
        <v>540</v>
      </c>
      <c r="C103" s="188" t="s">
        <v>835</v>
      </c>
      <c r="D103" s="188">
        <v>2022</v>
      </c>
      <c r="E103" s="188" t="s">
        <v>953</v>
      </c>
      <c r="F103" s="188" t="s">
        <v>1123</v>
      </c>
    </row>
    <row r="104" spans="1:6" ht="28.8" x14ac:dyDescent="0.55000000000000004">
      <c r="A104" s="186"/>
      <c r="B104" s="187" t="s">
        <v>616</v>
      </c>
      <c r="C104" s="187" t="s">
        <v>867</v>
      </c>
      <c r="D104" s="187">
        <v>2024</v>
      </c>
      <c r="E104" s="187" t="s">
        <v>961</v>
      </c>
      <c r="F104" s="187" t="s">
        <v>1124</v>
      </c>
    </row>
    <row r="105" spans="1:6" ht="28.8" x14ac:dyDescent="0.55000000000000004">
      <c r="A105" s="183"/>
      <c r="B105" s="188" t="s">
        <v>568</v>
      </c>
      <c r="C105" s="188" t="s">
        <v>847</v>
      </c>
      <c r="D105" s="188">
        <v>2023</v>
      </c>
      <c r="E105" s="188" t="s">
        <v>984</v>
      </c>
      <c r="F105" s="188" t="s">
        <v>1125</v>
      </c>
    </row>
    <row r="106" spans="1:6" ht="57.6" x14ac:dyDescent="0.55000000000000004">
      <c r="A106" s="186"/>
      <c r="B106" s="188" t="s">
        <v>277</v>
      </c>
      <c r="C106" s="188" t="s">
        <v>719</v>
      </c>
      <c r="D106" s="188">
        <v>2022</v>
      </c>
      <c r="E106" s="188" t="s">
        <v>967</v>
      </c>
      <c r="F106" s="188" t="s">
        <v>1126</v>
      </c>
    </row>
    <row r="107" spans="1:6" ht="43.2" x14ac:dyDescent="0.55000000000000004">
      <c r="A107" s="183"/>
      <c r="B107" s="188" t="s">
        <v>239</v>
      </c>
      <c r="C107" s="188" t="s">
        <v>702</v>
      </c>
      <c r="D107" s="188">
        <v>2020</v>
      </c>
      <c r="E107" s="188" t="s">
        <v>993</v>
      </c>
      <c r="F107" s="188" t="s">
        <v>1127</v>
      </c>
    </row>
    <row r="108" spans="1:6" ht="28.8" x14ac:dyDescent="0.55000000000000004">
      <c r="A108" s="186"/>
      <c r="B108" s="187" t="s">
        <v>618</v>
      </c>
      <c r="C108" s="187" t="s">
        <v>868</v>
      </c>
      <c r="D108" s="187">
        <v>2024</v>
      </c>
      <c r="E108" s="187" t="s">
        <v>961</v>
      </c>
      <c r="F108" s="187" t="s">
        <v>1128</v>
      </c>
    </row>
    <row r="109" spans="1:6" ht="28.8" x14ac:dyDescent="0.55000000000000004">
      <c r="A109" s="183"/>
      <c r="B109" s="188" t="s">
        <v>480</v>
      </c>
      <c r="C109" s="188" t="s">
        <v>806</v>
      </c>
      <c r="D109" s="188">
        <v>2022</v>
      </c>
      <c r="E109" s="188" t="s">
        <v>997</v>
      </c>
      <c r="F109" s="188" t="s">
        <v>1129</v>
      </c>
    </row>
    <row r="110" spans="1:6" ht="28.8" x14ac:dyDescent="0.55000000000000004">
      <c r="A110" s="186"/>
      <c r="B110" s="187" t="s">
        <v>621</v>
      </c>
      <c r="C110" s="187" t="s">
        <v>731</v>
      </c>
      <c r="D110" s="187">
        <v>2024</v>
      </c>
      <c r="E110" s="187" t="s">
        <v>956</v>
      </c>
      <c r="F110" s="187" t="s">
        <v>1130</v>
      </c>
    </row>
    <row r="111" spans="1:6" ht="28.8" x14ac:dyDescent="0.55000000000000004">
      <c r="A111" s="183"/>
      <c r="B111" s="188" t="s">
        <v>305</v>
      </c>
      <c r="C111" s="188" t="s">
        <v>732</v>
      </c>
      <c r="D111" s="188">
        <v>2021</v>
      </c>
      <c r="E111" s="188" t="s">
        <v>953</v>
      </c>
      <c r="F111" s="188" t="s">
        <v>1131</v>
      </c>
    </row>
    <row r="112" spans="1:6" ht="28.8" x14ac:dyDescent="0.55000000000000004">
      <c r="A112" s="186"/>
      <c r="B112" s="188" t="s">
        <v>998</v>
      </c>
      <c r="C112" s="188" t="s">
        <v>801</v>
      </c>
      <c r="D112" s="188">
        <v>2023</v>
      </c>
      <c r="E112" s="188" t="s">
        <v>962</v>
      </c>
      <c r="F112" s="188" t="s">
        <v>1132</v>
      </c>
    </row>
    <row r="113" spans="1:6" ht="43.2" x14ac:dyDescent="0.55000000000000004">
      <c r="A113" s="183"/>
      <c r="B113" s="187" t="s">
        <v>624</v>
      </c>
      <c r="C113" s="187" t="s">
        <v>869</v>
      </c>
      <c r="D113" s="187">
        <v>2024</v>
      </c>
      <c r="E113" s="187" t="s">
        <v>962</v>
      </c>
      <c r="F113" s="187" t="s">
        <v>1133</v>
      </c>
    </row>
    <row r="114" spans="1:6" ht="28.8" x14ac:dyDescent="0.55000000000000004">
      <c r="A114" s="186"/>
      <c r="B114" s="188" t="s">
        <v>356</v>
      </c>
      <c r="C114" s="188" t="s">
        <v>754</v>
      </c>
      <c r="D114" s="188">
        <v>2024</v>
      </c>
      <c r="E114" s="188" t="s">
        <v>999</v>
      </c>
      <c r="F114" s="188" t="s">
        <v>1134</v>
      </c>
    </row>
    <row r="115" spans="1:6" ht="28.8" x14ac:dyDescent="0.55000000000000004">
      <c r="A115" s="183"/>
      <c r="B115" s="188" t="s">
        <v>534</v>
      </c>
      <c r="C115" s="188" t="s">
        <v>832</v>
      </c>
      <c r="D115" s="188">
        <v>2022</v>
      </c>
      <c r="E115" s="188" t="s">
        <v>957</v>
      </c>
      <c r="F115" s="188" t="s">
        <v>1135</v>
      </c>
    </row>
    <row r="116" spans="1:6" ht="28.8" x14ac:dyDescent="0.55000000000000004">
      <c r="A116" s="186"/>
      <c r="B116" s="188" t="s">
        <v>287</v>
      </c>
      <c r="C116" s="188" t="s">
        <v>723</v>
      </c>
      <c r="D116" s="188">
        <v>2022</v>
      </c>
      <c r="E116" s="188" t="s">
        <v>954</v>
      </c>
      <c r="F116" s="188" t="s">
        <v>1136</v>
      </c>
    </row>
    <row r="117" spans="1:6" ht="28.8" x14ac:dyDescent="0.55000000000000004">
      <c r="A117" s="183"/>
      <c r="B117" s="188" t="s">
        <v>320</v>
      </c>
      <c r="C117" s="188" t="s">
        <v>739</v>
      </c>
      <c r="D117" s="188">
        <v>2024</v>
      </c>
      <c r="E117" s="188" t="s">
        <v>961</v>
      </c>
      <c r="F117" s="188" t="s">
        <v>1137</v>
      </c>
    </row>
    <row r="118" spans="1:6" x14ac:dyDescent="0.55000000000000004">
      <c r="A118" s="186"/>
      <c r="B118" s="188" t="s">
        <v>385</v>
      </c>
      <c r="C118" s="188" t="s">
        <v>767</v>
      </c>
      <c r="D118" s="188">
        <v>2020</v>
      </c>
      <c r="E118" s="189" t="s">
        <v>956</v>
      </c>
      <c r="F118" s="189" t="s">
        <v>1138</v>
      </c>
    </row>
    <row r="119" spans="1:6" ht="28.8" x14ac:dyDescent="0.55000000000000004">
      <c r="A119" s="183"/>
      <c r="B119" s="187" t="s">
        <v>626</v>
      </c>
      <c r="C119" s="187" t="s">
        <v>870</v>
      </c>
      <c r="D119" s="187">
        <v>2024</v>
      </c>
      <c r="E119" s="187" t="s">
        <v>1000</v>
      </c>
      <c r="F119" s="187" t="s">
        <v>1139</v>
      </c>
    </row>
    <row r="120" spans="1:6" ht="28.8" x14ac:dyDescent="0.55000000000000004">
      <c r="A120" s="186"/>
      <c r="B120" s="187" t="s">
        <v>377</v>
      </c>
      <c r="C120" s="187" t="s">
        <v>763</v>
      </c>
      <c r="D120" s="187">
        <v>2025</v>
      </c>
      <c r="E120" s="187" t="s">
        <v>957</v>
      </c>
      <c r="F120" s="187" t="s">
        <v>1140</v>
      </c>
    </row>
    <row r="121" spans="1:6" ht="43.2" x14ac:dyDescent="0.55000000000000004">
      <c r="A121" s="183"/>
      <c r="B121" s="187" t="s">
        <v>629</v>
      </c>
      <c r="C121" s="187" t="s">
        <v>871</v>
      </c>
      <c r="D121" s="187">
        <v>2024</v>
      </c>
      <c r="E121" s="187" t="s">
        <v>972</v>
      </c>
      <c r="F121" s="187" t="s">
        <v>1141</v>
      </c>
    </row>
    <row r="122" spans="1:6" ht="28.8" x14ac:dyDescent="0.55000000000000004">
      <c r="A122" s="186"/>
      <c r="B122" s="188" t="s">
        <v>554</v>
      </c>
      <c r="C122" s="188" t="s">
        <v>841</v>
      </c>
      <c r="D122" s="188">
        <v>2023</v>
      </c>
      <c r="E122" s="188" t="s">
        <v>961</v>
      </c>
      <c r="F122" s="188" t="s">
        <v>1142</v>
      </c>
    </row>
    <row r="123" spans="1:6" ht="28.8" x14ac:dyDescent="0.55000000000000004">
      <c r="A123" s="183"/>
      <c r="B123" s="188" t="s">
        <v>463</v>
      </c>
      <c r="C123" s="188" t="s">
        <v>798</v>
      </c>
      <c r="D123" s="188">
        <v>2024</v>
      </c>
      <c r="E123" s="188" t="s">
        <v>954</v>
      </c>
      <c r="F123" s="188" t="s">
        <v>1143</v>
      </c>
    </row>
    <row r="124" spans="1:6" ht="28.8" x14ac:dyDescent="0.55000000000000004">
      <c r="A124" s="186"/>
      <c r="B124" s="187" t="s">
        <v>631</v>
      </c>
      <c r="C124" s="187" t="s">
        <v>872</v>
      </c>
      <c r="D124" s="187">
        <v>2024</v>
      </c>
      <c r="E124" s="187" t="s">
        <v>1001</v>
      </c>
      <c r="F124" s="187" t="s">
        <v>1144</v>
      </c>
    </row>
    <row r="125" spans="1:6" ht="28.8" x14ac:dyDescent="0.55000000000000004">
      <c r="A125" s="183"/>
      <c r="B125" s="188" t="s">
        <v>398</v>
      </c>
      <c r="C125" s="188" t="s">
        <v>773</v>
      </c>
      <c r="D125" s="188">
        <v>2023</v>
      </c>
      <c r="E125" s="188" t="s">
        <v>971</v>
      </c>
      <c r="F125" s="188" t="s">
        <v>1145</v>
      </c>
    </row>
    <row r="126" spans="1:6" ht="28.8" x14ac:dyDescent="0.55000000000000004">
      <c r="A126" s="186"/>
      <c r="B126" s="187" t="s">
        <v>633</v>
      </c>
      <c r="C126" s="187" t="s">
        <v>873</v>
      </c>
      <c r="D126" s="187">
        <v>2024</v>
      </c>
      <c r="E126" s="187" t="s">
        <v>983</v>
      </c>
      <c r="F126" s="187" t="s">
        <v>1146</v>
      </c>
    </row>
    <row r="127" spans="1:6" ht="28.8" x14ac:dyDescent="0.55000000000000004">
      <c r="A127" s="183"/>
      <c r="B127" s="188" t="s">
        <v>379</v>
      </c>
      <c r="C127" s="188" t="s">
        <v>764</v>
      </c>
      <c r="D127" s="188">
        <v>2022</v>
      </c>
      <c r="E127" s="188" t="s">
        <v>961</v>
      </c>
      <c r="F127" s="188" t="s">
        <v>1147</v>
      </c>
    </row>
    <row r="128" spans="1:6" ht="28.8" x14ac:dyDescent="0.55000000000000004">
      <c r="A128" s="186"/>
      <c r="B128" s="187" t="s">
        <v>393</v>
      </c>
      <c r="C128" s="187" t="s">
        <v>771</v>
      </c>
      <c r="D128" s="187">
        <v>2025</v>
      </c>
      <c r="E128" s="187" t="s">
        <v>1002</v>
      </c>
      <c r="F128" s="187" t="s">
        <v>1148</v>
      </c>
    </row>
    <row r="129" spans="1:6" ht="43.2" x14ac:dyDescent="0.55000000000000004">
      <c r="A129" s="183"/>
      <c r="B129" s="188" t="s">
        <v>552</v>
      </c>
      <c r="C129" s="188" t="s">
        <v>840</v>
      </c>
      <c r="D129" s="188">
        <v>2022</v>
      </c>
      <c r="E129" s="188" t="s">
        <v>975</v>
      </c>
      <c r="F129" s="188" t="s">
        <v>1149</v>
      </c>
    </row>
    <row r="130" spans="1:6" ht="28.8" x14ac:dyDescent="0.55000000000000004">
      <c r="A130" s="186"/>
      <c r="B130" s="187" t="s">
        <v>636</v>
      </c>
      <c r="C130" s="187" t="s">
        <v>874</v>
      </c>
      <c r="D130" s="187">
        <v>2024</v>
      </c>
      <c r="E130" s="187" t="s">
        <v>990</v>
      </c>
      <c r="F130" s="187" t="s">
        <v>1150</v>
      </c>
    </row>
    <row r="131" spans="1:6" ht="28.8" x14ac:dyDescent="0.55000000000000004">
      <c r="A131" s="183"/>
      <c r="B131" s="187" t="s">
        <v>400</v>
      </c>
      <c r="C131" s="187" t="s">
        <v>774</v>
      </c>
      <c r="D131" s="187">
        <v>2025</v>
      </c>
      <c r="E131" s="187" t="s">
        <v>1003</v>
      </c>
      <c r="F131" s="187" t="s">
        <v>1151</v>
      </c>
    </row>
    <row r="132" spans="1:6" ht="43.2" x14ac:dyDescent="0.55000000000000004">
      <c r="A132" s="186"/>
      <c r="B132" s="188" t="s">
        <v>486</v>
      </c>
      <c r="C132" s="188" t="s">
        <v>809</v>
      </c>
      <c r="D132" s="188">
        <v>2021</v>
      </c>
      <c r="E132" s="188" t="s">
        <v>1004</v>
      </c>
      <c r="F132" s="188" t="s">
        <v>1152</v>
      </c>
    </row>
    <row r="133" spans="1:6" ht="43.2" x14ac:dyDescent="0.55000000000000004">
      <c r="A133" s="183"/>
      <c r="B133" s="188" t="s">
        <v>501</v>
      </c>
      <c r="C133" s="188" t="s">
        <v>816</v>
      </c>
      <c r="D133" s="188">
        <v>2022</v>
      </c>
      <c r="E133" s="188" t="s">
        <v>958</v>
      </c>
      <c r="F133" s="188" t="s">
        <v>1153</v>
      </c>
    </row>
    <row r="134" spans="1:6" ht="28.8" x14ac:dyDescent="0.55000000000000004">
      <c r="A134" s="186"/>
      <c r="B134" s="188" t="s">
        <v>437</v>
      </c>
      <c r="C134" s="188" t="s">
        <v>788</v>
      </c>
      <c r="D134" s="188">
        <v>2023</v>
      </c>
      <c r="E134" s="188" t="s">
        <v>952</v>
      </c>
      <c r="F134" s="188" t="s">
        <v>1154</v>
      </c>
    </row>
    <row r="135" spans="1:6" ht="28.8" x14ac:dyDescent="0.55000000000000004">
      <c r="A135" s="183"/>
      <c r="B135" s="188" t="s">
        <v>513</v>
      </c>
      <c r="C135" s="188" t="s">
        <v>822</v>
      </c>
      <c r="D135" s="188">
        <v>2021</v>
      </c>
      <c r="E135" s="189" t="s">
        <v>1005</v>
      </c>
      <c r="F135" s="189" t="s">
        <v>1155</v>
      </c>
    </row>
    <row r="136" spans="1:6" ht="28.8" x14ac:dyDescent="0.55000000000000004">
      <c r="A136" s="186"/>
      <c r="B136" s="187" t="s">
        <v>638</v>
      </c>
      <c r="C136" s="187" t="s">
        <v>875</v>
      </c>
      <c r="D136" s="187">
        <v>2024</v>
      </c>
      <c r="E136" s="187" t="s">
        <v>956</v>
      </c>
      <c r="F136" s="187" t="s">
        <v>1156</v>
      </c>
    </row>
    <row r="137" spans="1:6" ht="28.8" x14ac:dyDescent="0.55000000000000004">
      <c r="A137" s="183"/>
      <c r="B137" s="188" t="s">
        <v>375</v>
      </c>
      <c r="C137" s="188" t="s">
        <v>762</v>
      </c>
      <c r="D137" s="188">
        <v>2018</v>
      </c>
      <c r="E137" s="188" t="s">
        <v>1006</v>
      </c>
      <c r="F137" s="188" t="s">
        <v>1157</v>
      </c>
    </row>
    <row r="138" spans="1:6" ht="57.6" x14ac:dyDescent="0.55000000000000004">
      <c r="A138" s="186"/>
      <c r="B138" s="188" t="s">
        <v>453</v>
      </c>
      <c r="C138" s="188" t="s">
        <v>794</v>
      </c>
      <c r="D138" s="188">
        <v>2023</v>
      </c>
      <c r="E138" s="188" t="s">
        <v>967</v>
      </c>
      <c r="F138" s="188" t="s">
        <v>1158</v>
      </c>
    </row>
    <row r="139" spans="1:6" ht="43.2" x14ac:dyDescent="0.55000000000000004">
      <c r="A139" s="183"/>
      <c r="B139" s="188" t="s">
        <v>267</v>
      </c>
      <c r="C139" s="188" t="s">
        <v>715</v>
      </c>
      <c r="D139" s="188">
        <v>2022</v>
      </c>
      <c r="E139" s="188" t="s">
        <v>975</v>
      </c>
      <c r="F139" s="188" t="s">
        <v>1159</v>
      </c>
    </row>
    <row r="140" spans="1:6" ht="28.8" x14ac:dyDescent="0.55000000000000004">
      <c r="A140" s="186"/>
      <c r="B140" s="187" t="s">
        <v>640</v>
      </c>
      <c r="C140" s="187" t="s">
        <v>876</v>
      </c>
      <c r="D140" s="187">
        <v>2024</v>
      </c>
      <c r="E140" s="187" t="s">
        <v>1007</v>
      </c>
      <c r="F140" s="187" t="s">
        <v>1160</v>
      </c>
    </row>
    <row r="141" spans="1:6" ht="28.8" x14ac:dyDescent="0.55000000000000004">
      <c r="A141" s="183"/>
      <c r="B141" s="188" t="s">
        <v>410</v>
      </c>
      <c r="C141" s="188" t="s">
        <v>778</v>
      </c>
      <c r="D141" s="188">
        <v>2021</v>
      </c>
      <c r="E141" s="188" t="s">
        <v>962</v>
      </c>
      <c r="F141" s="188" t="s">
        <v>1161</v>
      </c>
    </row>
    <row r="142" spans="1:6" ht="28.8" x14ac:dyDescent="0.55000000000000004">
      <c r="A142" s="186"/>
      <c r="B142" s="188" t="s">
        <v>314</v>
      </c>
      <c r="C142" s="188" t="s">
        <v>736</v>
      </c>
      <c r="D142" s="188">
        <v>2022</v>
      </c>
      <c r="E142" s="188" t="s">
        <v>989</v>
      </c>
      <c r="F142" s="188" t="s">
        <v>1162</v>
      </c>
    </row>
    <row r="143" spans="1:6" ht="28.8" x14ac:dyDescent="0.55000000000000004">
      <c r="A143" s="183"/>
      <c r="B143" s="187" t="s">
        <v>642</v>
      </c>
      <c r="C143" s="187" t="s">
        <v>877</v>
      </c>
      <c r="D143" s="187">
        <v>2024</v>
      </c>
      <c r="E143" s="187" t="s">
        <v>1008</v>
      </c>
      <c r="F143" s="187" t="s">
        <v>1163</v>
      </c>
    </row>
    <row r="144" spans="1:6" ht="28.8" x14ac:dyDescent="0.55000000000000004">
      <c r="A144" s="186"/>
      <c r="B144" s="187" t="s">
        <v>644</v>
      </c>
      <c r="C144" s="187" t="s">
        <v>878</v>
      </c>
      <c r="D144" s="187">
        <v>2024</v>
      </c>
      <c r="E144" s="187" t="s">
        <v>957</v>
      </c>
      <c r="F144" s="187" t="s">
        <v>1164</v>
      </c>
    </row>
    <row r="145" spans="1:6" ht="28.8" x14ac:dyDescent="0.55000000000000004">
      <c r="A145" s="183"/>
      <c r="B145" s="188" t="s">
        <v>505</v>
      </c>
      <c r="C145" s="188" t="s">
        <v>818</v>
      </c>
      <c r="D145" s="188">
        <v>2022</v>
      </c>
      <c r="E145" s="188" t="s">
        <v>972</v>
      </c>
      <c r="F145" s="188" t="s">
        <v>1165</v>
      </c>
    </row>
    <row r="146" spans="1:6" ht="28.8" x14ac:dyDescent="0.55000000000000004">
      <c r="A146" s="186"/>
      <c r="B146" s="188" t="s">
        <v>303</v>
      </c>
      <c r="C146" s="188" t="s">
        <v>730</v>
      </c>
      <c r="D146" s="188">
        <v>2023</v>
      </c>
      <c r="E146" s="188" t="s">
        <v>953</v>
      </c>
      <c r="F146" s="188" t="s">
        <v>1166</v>
      </c>
    </row>
    <row r="147" spans="1:6" ht="28.8" x14ac:dyDescent="0.55000000000000004">
      <c r="A147" s="183"/>
      <c r="B147" s="187" t="s">
        <v>646</v>
      </c>
      <c r="C147" s="187" t="s">
        <v>879</v>
      </c>
      <c r="D147" s="187">
        <v>2024</v>
      </c>
      <c r="E147" s="187" t="s">
        <v>956</v>
      </c>
      <c r="F147" s="187" t="s">
        <v>1167</v>
      </c>
    </row>
    <row r="148" spans="1:6" ht="28.8" x14ac:dyDescent="0.55000000000000004">
      <c r="A148" s="186"/>
      <c r="B148" s="188" t="s">
        <v>260</v>
      </c>
      <c r="C148" s="188" t="s">
        <v>712</v>
      </c>
      <c r="D148" s="188">
        <v>2023</v>
      </c>
      <c r="E148" s="188" t="s">
        <v>956</v>
      </c>
      <c r="F148" s="188" t="s">
        <v>1168</v>
      </c>
    </row>
    <row r="149" spans="1:6" ht="28.8" x14ac:dyDescent="0.55000000000000004">
      <c r="A149" s="183"/>
      <c r="B149" s="187" t="s">
        <v>648</v>
      </c>
      <c r="C149" s="187" t="s">
        <v>880</v>
      </c>
      <c r="D149" s="187">
        <v>2024</v>
      </c>
      <c r="E149" s="187" t="s">
        <v>1009</v>
      </c>
      <c r="F149" s="187" t="s">
        <v>1169</v>
      </c>
    </row>
    <row r="150" spans="1:6" ht="28.8" x14ac:dyDescent="0.55000000000000004">
      <c r="A150" s="186"/>
      <c r="B150" s="188" t="s">
        <v>298</v>
      </c>
      <c r="C150" s="188" t="s">
        <v>728</v>
      </c>
      <c r="D150" s="188">
        <v>2019</v>
      </c>
      <c r="E150" s="188" t="s">
        <v>953</v>
      </c>
      <c r="F150" s="188" t="s">
        <v>1170</v>
      </c>
    </row>
    <row r="151" spans="1:6" ht="43.2" x14ac:dyDescent="0.55000000000000004">
      <c r="A151" s="183"/>
      <c r="B151" s="187" t="s">
        <v>430</v>
      </c>
      <c r="C151" s="187" t="s">
        <v>787</v>
      </c>
      <c r="D151" s="187">
        <v>2025</v>
      </c>
      <c r="E151" s="187" t="s">
        <v>955</v>
      </c>
      <c r="F151" s="187" t="s">
        <v>1171</v>
      </c>
    </row>
    <row r="152" spans="1:6" ht="28.8" x14ac:dyDescent="0.55000000000000004">
      <c r="A152" s="186"/>
      <c r="B152" s="188" t="s">
        <v>285</v>
      </c>
      <c r="C152" s="188" t="s">
        <v>722</v>
      </c>
      <c r="D152" s="188">
        <v>2019</v>
      </c>
      <c r="E152" s="188" t="s">
        <v>973</v>
      </c>
      <c r="F152" s="188" t="s">
        <v>1172</v>
      </c>
    </row>
    <row r="153" spans="1:6" ht="28.8" x14ac:dyDescent="0.55000000000000004">
      <c r="A153" s="183"/>
      <c r="B153" s="188" t="s">
        <v>423</v>
      </c>
      <c r="C153" s="188" t="s">
        <v>784</v>
      </c>
      <c r="D153" s="188">
        <v>2020</v>
      </c>
      <c r="E153" s="188" t="s">
        <v>1010</v>
      </c>
      <c r="F153" s="188" t="s">
        <v>1173</v>
      </c>
    </row>
    <row r="154" spans="1:6" ht="28.8" x14ac:dyDescent="0.55000000000000004">
      <c r="A154" s="186"/>
      <c r="B154" s="188" t="s">
        <v>507</v>
      </c>
      <c r="C154" s="188" t="s">
        <v>819</v>
      </c>
      <c r="D154" s="188">
        <v>2021</v>
      </c>
      <c r="E154" s="188" t="s">
        <v>956</v>
      </c>
      <c r="F154" s="188" t="s">
        <v>1174</v>
      </c>
    </row>
    <row r="155" spans="1:6" ht="28.8" x14ac:dyDescent="0.55000000000000004">
      <c r="A155" s="183"/>
      <c r="B155" s="188" t="s">
        <v>213</v>
      </c>
      <c r="C155" s="188" t="s">
        <v>691</v>
      </c>
      <c r="D155" s="188">
        <v>2023</v>
      </c>
      <c r="E155" s="189" t="s">
        <v>973</v>
      </c>
      <c r="F155" s="189" t="s">
        <v>1175</v>
      </c>
    </row>
    <row r="156" spans="1:6" ht="57.6" x14ac:dyDescent="0.55000000000000004">
      <c r="A156" s="186"/>
      <c r="B156" s="188" t="s">
        <v>328</v>
      </c>
      <c r="C156" s="188" t="s">
        <v>742</v>
      </c>
      <c r="D156" s="188">
        <v>2020</v>
      </c>
      <c r="E156" s="188" t="s">
        <v>1011</v>
      </c>
      <c r="F156" s="188" t="s">
        <v>1176</v>
      </c>
    </row>
    <row r="157" spans="1:6" ht="28.8" x14ac:dyDescent="0.55000000000000004">
      <c r="A157" s="183"/>
      <c r="B157" s="188" t="s">
        <v>282</v>
      </c>
      <c r="C157" s="188" t="s">
        <v>721</v>
      </c>
      <c r="D157" s="188">
        <v>2022</v>
      </c>
      <c r="E157" s="188" t="s">
        <v>968</v>
      </c>
      <c r="F157" s="188" t="s">
        <v>1177</v>
      </c>
    </row>
    <row r="158" spans="1:6" ht="28.8" x14ac:dyDescent="0.55000000000000004">
      <c r="A158" s="186"/>
      <c r="B158" s="188" t="s">
        <v>470</v>
      </c>
      <c r="C158" s="188" t="s">
        <v>802</v>
      </c>
      <c r="D158" s="188">
        <v>2023</v>
      </c>
      <c r="E158" s="189" t="s">
        <v>1012</v>
      </c>
      <c r="F158" s="189" t="s">
        <v>1178</v>
      </c>
    </row>
    <row r="159" spans="1:6" ht="28.8" x14ac:dyDescent="0.55000000000000004">
      <c r="A159" s="183"/>
      <c r="B159" s="188" t="s">
        <v>395</v>
      </c>
      <c r="C159" s="188" t="s">
        <v>772</v>
      </c>
      <c r="D159" s="188">
        <v>2023</v>
      </c>
      <c r="E159" s="188" t="s">
        <v>971</v>
      </c>
      <c r="F159" s="188" t="s">
        <v>1179</v>
      </c>
    </row>
    <row r="160" spans="1:6" ht="28.8" x14ac:dyDescent="0.55000000000000004">
      <c r="A160" s="186"/>
      <c r="B160" s="188" t="s">
        <v>459</v>
      </c>
      <c r="C160" s="188" t="s">
        <v>796</v>
      </c>
      <c r="D160" s="188">
        <v>2023</v>
      </c>
      <c r="E160" s="188" t="s">
        <v>1013</v>
      </c>
      <c r="F160" s="188" t="s">
        <v>1180</v>
      </c>
    </row>
    <row r="161" spans="1:6" ht="28.8" x14ac:dyDescent="0.55000000000000004">
      <c r="A161" s="183"/>
      <c r="B161" s="188" t="s">
        <v>308</v>
      </c>
      <c r="C161" s="188" t="s">
        <v>733</v>
      </c>
      <c r="D161" s="188">
        <v>2023</v>
      </c>
      <c r="E161" s="188" t="s">
        <v>953</v>
      </c>
      <c r="F161" s="188" t="s">
        <v>1181</v>
      </c>
    </row>
    <row r="162" spans="1:6" ht="28.8" x14ac:dyDescent="0.55000000000000004">
      <c r="A162" s="186"/>
      <c r="B162" s="188" t="s">
        <v>323</v>
      </c>
      <c r="C162" s="188" t="s">
        <v>740</v>
      </c>
      <c r="D162" s="188">
        <v>2020</v>
      </c>
      <c r="E162" s="189" t="s">
        <v>1014</v>
      </c>
      <c r="F162" s="189" t="s">
        <v>1182</v>
      </c>
    </row>
    <row r="163" spans="1:6" ht="28.8" x14ac:dyDescent="0.55000000000000004">
      <c r="A163" s="183"/>
      <c r="B163" s="188" t="s">
        <v>526</v>
      </c>
      <c r="C163" s="188" t="s">
        <v>828</v>
      </c>
      <c r="D163" s="188">
        <v>2021</v>
      </c>
      <c r="E163" s="188" t="s">
        <v>1015</v>
      </c>
      <c r="F163" s="188" t="s">
        <v>1183</v>
      </c>
    </row>
    <row r="164" spans="1:6" ht="28.8" x14ac:dyDescent="0.55000000000000004">
      <c r="A164" s="186"/>
      <c r="B164" s="187" t="s">
        <v>650</v>
      </c>
      <c r="C164" s="187" t="s">
        <v>881</v>
      </c>
      <c r="D164" s="187">
        <v>2024</v>
      </c>
      <c r="E164" s="187" t="s">
        <v>1016</v>
      </c>
      <c r="F164" s="187" t="s">
        <v>1184</v>
      </c>
    </row>
    <row r="165" spans="1:6" ht="28.8" x14ac:dyDescent="0.55000000000000004">
      <c r="A165" s="183"/>
      <c r="B165" s="188" t="s">
        <v>366</v>
      </c>
      <c r="C165" s="188" t="s">
        <v>758</v>
      </c>
      <c r="D165" s="188">
        <v>2023</v>
      </c>
      <c r="E165" s="189" t="s">
        <v>1017</v>
      </c>
      <c r="F165" s="189" t="s">
        <v>1185</v>
      </c>
    </row>
    <row r="166" spans="1:6" ht="28.8" x14ac:dyDescent="0.55000000000000004">
      <c r="A166" s="186"/>
      <c r="B166" s="188" t="s">
        <v>550</v>
      </c>
      <c r="C166" s="188" t="s">
        <v>839</v>
      </c>
      <c r="D166" s="188">
        <v>2018</v>
      </c>
      <c r="E166" s="188" t="s">
        <v>954</v>
      </c>
      <c r="F166" s="188" t="s">
        <v>1186</v>
      </c>
    </row>
    <row r="167" spans="1:6" ht="28.8" x14ac:dyDescent="0.55000000000000004">
      <c r="A167" s="183"/>
      <c r="B167" s="187" t="s">
        <v>652</v>
      </c>
      <c r="C167" s="187" t="s">
        <v>882</v>
      </c>
      <c r="D167" s="187">
        <v>2024</v>
      </c>
      <c r="E167" s="187" t="s">
        <v>957</v>
      </c>
      <c r="F167" s="187" t="s">
        <v>1187</v>
      </c>
    </row>
    <row r="168" spans="1:6" ht="28.8" x14ac:dyDescent="0.55000000000000004">
      <c r="A168" s="186"/>
      <c r="B168" s="188" t="s">
        <v>248</v>
      </c>
      <c r="C168" s="188" t="s">
        <v>706</v>
      </c>
      <c r="D168" s="188">
        <v>2022</v>
      </c>
      <c r="E168" s="189" t="s">
        <v>984</v>
      </c>
      <c r="F168" s="189" t="s">
        <v>1188</v>
      </c>
    </row>
    <row r="169" spans="1:6" ht="43.2" x14ac:dyDescent="0.55000000000000004">
      <c r="A169" s="183"/>
      <c r="B169" s="187" t="s">
        <v>654</v>
      </c>
      <c r="C169" s="187" t="s">
        <v>883</v>
      </c>
      <c r="D169" s="187">
        <v>2024</v>
      </c>
      <c r="E169" s="187" t="s">
        <v>972</v>
      </c>
      <c r="F169" s="187" t="s">
        <v>1189</v>
      </c>
    </row>
    <row r="170" spans="1:6" ht="43.2" x14ac:dyDescent="0.55000000000000004">
      <c r="A170" s="186"/>
      <c r="B170" s="188" t="s">
        <v>415</v>
      </c>
      <c r="C170" s="188" t="s">
        <v>780</v>
      </c>
      <c r="D170" s="188">
        <v>2022</v>
      </c>
      <c r="E170" s="188" t="s">
        <v>963</v>
      </c>
      <c r="F170" s="188" t="s">
        <v>1190</v>
      </c>
    </row>
    <row r="171" spans="1:6" ht="28.8" x14ac:dyDescent="0.55000000000000004">
      <c r="A171" s="183"/>
      <c r="B171" s="188" t="s">
        <v>387</v>
      </c>
      <c r="C171" s="188" t="s">
        <v>768</v>
      </c>
      <c r="D171" s="188">
        <v>2021</v>
      </c>
      <c r="E171" s="188" t="s">
        <v>953</v>
      </c>
      <c r="F171" s="188" t="s">
        <v>1191</v>
      </c>
    </row>
    <row r="172" spans="1:6" ht="43.2" x14ac:dyDescent="0.55000000000000004">
      <c r="A172" s="186"/>
      <c r="B172" s="188" t="s">
        <v>440</v>
      </c>
      <c r="C172" s="188" t="s">
        <v>789</v>
      </c>
      <c r="D172" s="188">
        <v>2022</v>
      </c>
      <c r="E172" s="188" t="s">
        <v>950</v>
      </c>
      <c r="F172" s="188" t="s">
        <v>1192</v>
      </c>
    </row>
    <row r="173" spans="1:6" ht="28.8" x14ac:dyDescent="0.55000000000000004">
      <c r="A173" s="183"/>
      <c r="B173" s="187" t="s">
        <v>656</v>
      </c>
      <c r="C173" s="187" t="s">
        <v>884</v>
      </c>
      <c r="D173" s="187">
        <v>2024</v>
      </c>
      <c r="E173" s="187" t="s">
        <v>961</v>
      </c>
      <c r="F173" s="187" t="s">
        <v>1193</v>
      </c>
    </row>
    <row r="174" spans="1:6" ht="28.8" x14ac:dyDescent="0.55000000000000004">
      <c r="A174" s="186"/>
      <c r="B174" s="188" t="s">
        <v>562</v>
      </c>
      <c r="C174" s="188" t="s">
        <v>845</v>
      </c>
      <c r="D174" s="188">
        <v>2019</v>
      </c>
      <c r="E174" s="188" t="s">
        <v>961</v>
      </c>
      <c r="F174" s="188" t="s">
        <v>1194</v>
      </c>
    </row>
    <row r="175" spans="1:6" ht="28.8" x14ac:dyDescent="0.55000000000000004">
      <c r="A175" s="183"/>
      <c r="B175" s="187" t="s">
        <v>658</v>
      </c>
      <c r="C175" s="187" t="s">
        <v>885</v>
      </c>
      <c r="D175" s="187">
        <v>2024</v>
      </c>
      <c r="E175" s="187" t="s">
        <v>1018</v>
      </c>
      <c r="F175" s="187" t="s">
        <v>1195</v>
      </c>
    </row>
    <row r="176" spans="1:6" ht="43.2" x14ac:dyDescent="0.55000000000000004">
      <c r="A176" s="186"/>
      <c r="B176" s="188" t="s">
        <v>333</v>
      </c>
      <c r="C176" s="188" t="s">
        <v>744</v>
      </c>
      <c r="D176" s="188">
        <v>2022</v>
      </c>
      <c r="E176" s="188" t="s">
        <v>958</v>
      </c>
      <c r="F176" s="188" t="s">
        <v>1196</v>
      </c>
    </row>
    <row r="177" spans="1:6" ht="28.8" x14ac:dyDescent="0.55000000000000004">
      <c r="A177" s="183"/>
      <c r="B177" s="188" t="s">
        <v>419</v>
      </c>
      <c r="C177" s="188" t="s">
        <v>782</v>
      </c>
      <c r="D177" s="188">
        <v>2023</v>
      </c>
      <c r="E177" s="188" t="s">
        <v>1010</v>
      </c>
      <c r="F177" s="188" t="s">
        <v>1197</v>
      </c>
    </row>
    <row r="178" spans="1:6" ht="28.8" x14ac:dyDescent="0.55000000000000004">
      <c r="A178" s="186"/>
      <c r="B178" s="187" t="s">
        <v>660</v>
      </c>
      <c r="C178" s="187" t="s">
        <v>886</v>
      </c>
      <c r="D178" s="187">
        <v>2024</v>
      </c>
      <c r="E178" s="187" t="s">
        <v>957</v>
      </c>
      <c r="F178" s="187" t="s">
        <v>1198</v>
      </c>
    </row>
    <row r="179" spans="1:6" ht="43.2" x14ac:dyDescent="0.55000000000000004">
      <c r="A179" s="183"/>
      <c r="B179" s="187" t="s">
        <v>662</v>
      </c>
      <c r="C179" s="187" t="s">
        <v>887</v>
      </c>
      <c r="D179" s="187">
        <v>2024</v>
      </c>
      <c r="E179" s="187" t="s">
        <v>963</v>
      </c>
      <c r="F179" s="187" t="s">
        <v>1199</v>
      </c>
    </row>
    <row r="180" spans="1:6" ht="28.8" x14ac:dyDescent="0.55000000000000004">
      <c r="A180" s="186"/>
      <c r="B180" s="188" t="s">
        <v>389</v>
      </c>
      <c r="C180" s="188" t="s">
        <v>769</v>
      </c>
      <c r="D180" s="188">
        <v>2023</v>
      </c>
      <c r="E180" s="188" t="s">
        <v>971</v>
      </c>
      <c r="F180" s="188" t="s">
        <v>1200</v>
      </c>
    </row>
    <row r="181" spans="1:6" ht="43.2" x14ac:dyDescent="0.55000000000000004">
      <c r="A181" s="183"/>
      <c r="B181" s="188" t="s">
        <v>359</v>
      </c>
      <c r="C181" s="188" t="s">
        <v>755</v>
      </c>
      <c r="D181" s="188">
        <v>2020</v>
      </c>
      <c r="E181" s="188" t="s">
        <v>993</v>
      </c>
      <c r="F181" s="188" t="s">
        <v>1201</v>
      </c>
    </row>
    <row r="182" spans="1:6" ht="28.8" x14ac:dyDescent="0.55000000000000004">
      <c r="A182" s="186"/>
      <c r="B182" s="188" t="s">
        <v>461</v>
      </c>
      <c r="C182" s="188" t="s">
        <v>797</v>
      </c>
      <c r="D182" s="188">
        <v>2022</v>
      </c>
      <c r="E182" s="188" t="s">
        <v>1019</v>
      </c>
      <c r="F182" s="188" t="s">
        <v>1202</v>
      </c>
    </row>
    <row r="183" spans="1:6" ht="43.2" x14ac:dyDescent="0.55000000000000004">
      <c r="A183" s="183"/>
      <c r="B183" s="188" t="s">
        <v>339</v>
      </c>
      <c r="C183" s="188" t="s">
        <v>746</v>
      </c>
      <c r="D183" s="188">
        <v>2021</v>
      </c>
      <c r="E183" s="188" t="s">
        <v>993</v>
      </c>
      <c r="F183" s="188" t="s">
        <v>1203</v>
      </c>
    </row>
    <row r="184" spans="1:6" ht="43.2" x14ac:dyDescent="0.55000000000000004">
      <c r="A184" s="186"/>
      <c r="B184" s="187" t="s">
        <v>499</v>
      </c>
      <c r="C184" s="187" t="s">
        <v>815</v>
      </c>
      <c r="D184" s="187">
        <v>2025</v>
      </c>
      <c r="E184" s="187" t="s">
        <v>962</v>
      </c>
      <c r="F184" s="187" t="s">
        <v>1204</v>
      </c>
    </row>
    <row r="185" spans="1:6" ht="43.2" x14ac:dyDescent="0.55000000000000004">
      <c r="A185" s="183"/>
      <c r="B185" s="188" t="s">
        <v>403</v>
      </c>
      <c r="C185" s="188" t="s">
        <v>775</v>
      </c>
      <c r="D185" s="188">
        <v>2018</v>
      </c>
      <c r="E185" s="188" t="s">
        <v>975</v>
      </c>
      <c r="F185" s="188" t="s">
        <v>1205</v>
      </c>
    </row>
    <row r="186" spans="1:6" ht="43.2" x14ac:dyDescent="0.55000000000000004">
      <c r="A186" s="186"/>
      <c r="B186" s="188" t="s">
        <v>521</v>
      </c>
      <c r="C186" s="188" t="s">
        <v>826</v>
      </c>
      <c r="D186" s="188">
        <v>2021</v>
      </c>
      <c r="E186" s="188" t="s">
        <v>961</v>
      </c>
      <c r="F186" s="188" t="s">
        <v>1206</v>
      </c>
    </row>
    <row r="187" spans="1:6" ht="28.8" x14ac:dyDescent="0.55000000000000004">
      <c r="A187" s="183"/>
      <c r="B187" s="187" t="s">
        <v>664</v>
      </c>
      <c r="C187" s="187" t="s">
        <v>888</v>
      </c>
      <c r="D187" s="187">
        <v>2024</v>
      </c>
      <c r="E187" s="187" t="s">
        <v>949</v>
      </c>
      <c r="F187" s="187" t="s">
        <v>1207</v>
      </c>
    </row>
    <row r="188" spans="1:6" ht="43.2" x14ac:dyDescent="0.55000000000000004">
      <c r="A188" s="186"/>
      <c r="B188" s="187" t="s">
        <v>666</v>
      </c>
      <c r="C188" s="187" t="s">
        <v>889</v>
      </c>
      <c r="D188" s="187">
        <v>2024</v>
      </c>
      <c r="E188" s="187" t="s">
        <v>957</v>
      </c>
      <c r="F188" s="187" t="s">
        <v>1208</v>
      </c>
    </row>
    <row r="189" spans="1:6" ht="43.2" x14ac:dyDescent="0.55000000000000004">
      <c r="A189" s="183"/>
      <c r="B189" s="188" t="s">
        <v>417</v>
      </c>
      <c r="C189" s="188" t="s">
        <v>781</v>
      </c>
      <c r="D189" s="188">
        <v>2020</v>
      </c>
      <c r="E189" s="188" t="s">
        <v>984</v>
      </c>
      <c r="F189" s="188" t="s">
        <v>1209</v>
      </c>
    </row>
    <row r="190" spans="1:6" ht="28.8" x14ac:dyDescent="0.55000000000000004">
      <c r="A190" s="186"/>
      <c r="B190" s="191" t="s">
        <v>408</v>
      </c>
      <c r="C190" s="191" t="s">
        <v>777</v>
      </c>
      <c r="D190" s="191">
        <v>2023</v>
      </c>
      <c r="E190" s="191" t="s">
        <v>1020</v>
      </c>
      <c r="F190" s="191" t="s">
        <v>1210</v>
      </c>
    </row>
    <row r="191" spans="1:6" ht="28.8" x14ac:dyDescent="0.55000000000000004">
      <c r="A191" s="183"/>
      <c r="B191" s="187" t="s">
        <v>668</v>
      </c>
      <c r="C191" s="187" t="s">
        <v>890</v>
      </c>
      <c r="D191" s="187">
        <v>2024</v>
      </c>
      <c r="E191" s="187" t="s">
        <v>1021</v>
      </c>
      <c r="F191" s="187" t="s">
        <v>1211</v>
      </c>
    </row>
    <row r="192" spans="1:6" ht="28.8" x14ac:dyDescent="0.55000000000000004">
      <c r="A192" s="186"/>
      <c r="B192" s="188" t="s">
        <v>252</v>
      </c>
      <c r="C192" s="188" t="s">
        <v>708</v>
      </c>
      <c r="D192" s="188">
        <v>2022</v>
      </c>
      <c r="E192" s="189" t="s">
        <v>1014</v>
      </c>
      <c r="F192" s="189" t="s">
        <v>1212</v>
      </c>
    </row>
    <row r="193" spans="1:6" ht="28.8" x14ac:dyDescent="0.55000000000000004">
      <c r="A193" s="183"/>
      <c r="B193" s="188" t="s">
        <v>363</v>
      </c>
      <c r="C193" s="188" t="s">
        <v>757</v>
      </c>
      <c r="D193" s="188">
        <v>2022</v>
      </c>
      <c r="E193" s="188" t="s">
        <v>962</v>
      </c>
      <c r="F193" s="188" t="s">
        <v>1213</v>
      </c>
    </row>
    <row r="194" spans="1:6" ht="28.8" x14ac:dyDescent="0.55000000000000004">
      <c r="A194" s="186"/>
      <c r="B194" s="187" t="s">
        <v>670</v>
      </c>
      <c r="C194" s="187" t="s">
        <v>891</v>
      </c>
      <c r="D194" s="187">
        <v>2024</v>
      </c>
      <c r="E194" s="187" t="s">
        <v>1022</v>
      </c>
      <c r="F194" s="187" t="s">
        <v>1214</v>
      </c>
    </row>
    <row r="195" spans="1:6" ht="43.2" x14ac:dyDescent="0.55000000000000004">
      <c r="A195" s="183"/>
      <c r="B195" s="188" t="s">
        <v>536</v>
      </c>
      <c r="C195" s="188" t="s">
        <v>833</v>
      </c>
      <c r="D195" s="188">
        <v>2019</v>
      </c>
      <c r="E195" s="188" t="s">
        <v>950</v>
      </c>
      <c r="F195" s="188" t="s">
        <v>1215</v>
      </c>
    </row>
    <row r="196" spans="1:6" x14ac:dyDescent="0.55000000000000004">
      <c r="A196" s="186"/>
      <c r="B196" s="188" t="s">
        <v>473</v>
      </c>
      <c r="C196" s="188" t="s">
        <v>803</v>
      </c>
      <c r="D196" s="188">
        <v>2022</v>
      </c>
      <c r="E196" s="188" t="s">
        <v>962</v>
      </c>
      <c r="F196" s="188" t="s">
        <v>1216</v>
      </c>
    </row>
    <row r="197" spans="1:6" ht="28.8" x14ac:dyDescent="0.55000000000000004">
      <c r="A197" s="183"/>
      <c r="B197" s="188" t="s">
        <v>465</v>
      </c>
      <c r="C197" s="188" t="s">
        <v>799</v>
      </c>
      <c r="D197" s="188">
        <v>2023</v>
      </c>
      <c r="E197" s="188" t="s">
        <v>954</v>
      </c>
      <c r="F197" s="188" t="s">
        <v>1217</v>
      </c>
    </row>
    <row r="198" spans="1:6" ht="28.8" x14ac:dyDescent="0.55000000000000004">
      <c r="A198" s="186"/>
      <c r="B198" s="188" t="s">
        <v>218</v>
      </c>
      <c r="C198" s="188" t="s">
        <v>693</v>
      </c>
      <c r="D198" s="188">
        <v>2019</v>
      </c>
      <c r="E198" s="188" t="s">
        <v>952</v>
      </c>
      <c r="F198" s="188" t="s">
        <v>1218</v>
      </c>
    </row>
    <row r="199" spans="1:6" ht="28.8" x14ac:dyDescent="0.55000000000000004">
      <c r="A199" s="183"/>
      <c r="B199" s="188" t="s">
        <v>264</v>
      </c>
      <c r="C199" s="188" t="s">
        <v>714</v>
      </c>
      <c r="D199" s="188">
        <v>2023</v>
      </c>
      <c r="E199" s="188" t="s">
        <v>956</v>
      </c>
      <c r="F199" s="188" t="s">
        <v>1219</v>
      </c>
    </row>
    <row r="200" spans="1:6" ht="43.2" x14ac:dyDescent="0.55000000000000004">
      <c r="A200" s="186"/>
      <c r="B200" s="188" t="s">
        <v>538</v>
      </c>
      <c r="C200" s="188" t="s">
        <v>834</v>
      </c>
      <c r="D200" s="188">
        <v>2021</v>
      </c>
      <c r="E200" s="188" t="s">
        <v>950</v>
      </c>
      <c r="F200" s="188" t="s">
        <v>1220</v>
      </c>
    </row>
    <row r="201" spans="1:6" x14ac:dyDescent="0.55000000000000004">
      <c r="A201" s="183"/>
      <c r="B201" s="187" t="s">
        <v>672</v>
      </c>
      <c r="C201" s="187" t="s">
        <v>892</v>
      </c>
      <c r="D201" s="187">
        <v>2024</v>
      </c>
      <c r="E201" s="187" t="s">
        <v>964</v>
      </c>
      <c r="F201" s="187" t="s">
        <v>1221</v>
      </c>
    </row>
    <row r="202" spans="1:6" ht="57.6" x14ac:dyDescent="0.55000000000000004">
      <c r="A202" s="186"/>
      <c r="B202" s="188" t="s">
        <v>293</v>
      </c>
      <c r="C202" s="188" t="s">
        <v>726</v>
      </c>
      <c r="D202" s="188">
        <v>2021</v>
      </c>
      <c r="E202" s="188" t="s">
        <v>967</v>
      </c>
      <c r="F202" s="188" t="s">
        <v>1222</v>
      </c>
    </row>
    <row r="203" spans="1:6" ht="28.8" x14ac:dyDescent="0.55000000000000004">
      <c r="A203" s="183"/>
      <c r="B203" s="187" t="s">
        <v>675</v>
      </c>
      <c r="C203" s="187" t="s">
        <v>893</v>
      </c>
      <c r="D203" s="187">
        <v>2024</v>
      </c>
      <c r="E203" s="187" t="s">
        <v>953</v>
      </c>
      <c r="F203" s="187" t="s">
        <v>1223</v>
      </c>
    </row>
    <row r="204" spans="1:6" ht="28.8" x14ac:dyDescent="0.55000000000000004">
      <c r="A204" s="186"/>
      <c r="B204" s="188" t="s">
        <v>229</v>
      </c>
      <c r="C204" s="188" t="s">
        <v>697</v>
      </c>
      <c r="D204" s="188">
        <v>2021</v>
      </c>
      <c r="E204" s="188" t="s">
        <v>984</v>
      </c>
      <c r="F204" s="188" t="s">
        <v>1224</v>
      </c>
    </row>
    <row r="205" spans="1:6" ht="28.8" x14ac:dyDescent="0.55000000000000004">
      <c r="A205" s="183"/>
      <c r="B205" s="187" t="s">
        <v>679</v>
      </c>
      <c r="C205" s="187" t="s">
        <v>894</v>
      </c>
      <c r="D205" s="187">
        <v>2024</v>
      </c>
      <c r="E205" s="187" t="s">
        <v>956</v>
      </c>
      <c r="F205" s="187" t="s">
        <v>1225</v>
      </c>
    </row>
    <row r="206" spans="1:6" ht="28.8" x14ac:dyDescent="0.55000000000000004">
      <c r="A206" s="186"/>
      <c r="B206" s="187" t="s">
        <v>681</v>
      </c>
      <c r="C206" s="187" t="s">
        <v>895</v>
      </c>
      <c r="D206" s="187">
        <v>2024</v>
      </c>
      <c r="E206" s="187" t="s">
        <v>972</v>
      </c>
      <c r="F206" s="187" t="s">
        <v>1226</v>
      </c>
    </row>
    <row r="207" spans="1:6" ht="28.8" x14ac:dyDescent="0.55000000000000004">
      <c r="A207" s="183"/>
      <c r="B207" s="188" t="s">
        <v>211</v>
      </c>
      <c r="C207" s="188" t="s">
        <v>690</v>
      </c>
      <c r="D207" s="188">
        <v>2019</v>
      </c>
      <c r="E207" s="188" t="s">
        <v>984</v>
      </c>
      <c r="F207" s="188" t="s">
        <v>1227</v>
      </c>
    </row>
    <row r="208" spans="1:6" ht="28.8" x14ac:dyDescent="0.55000000000000004">
      <c r="A208" s="186"/>
      <c r="B208" s="188" t="s">
        <v>491</v>
      </c>
      <c r="C208" s="188" t="s">
        <v>811</v>
      </c>
      <c r="D208" s="188">
        <v>2021</v>
      </c>
      <c r="E208" s="188" t="s">
        <v>984</v>
      </c>
      <c r="F208" s="188" t="s">
        <v>1228</v>
      </c>
    </row>
    <row r="209" spans="1:6" ht="43.2" x14ac:dyDescent="0.55000000000000004">
      <c r="A209" s="183"/>
      <c r="B209" s="188" t="s">
        <v>497</v>
      </c>
      <c r="C209" s="188" t="s">
        <v>814</v>
      </c>
      <c r="D209" s="188">
        <v>2021</v>
      </c>
      <c r="E209" s="188" t="s">
        <v>1023</v>
      </c>
      <c r="F209" s="188" t="s">
        <v>1229</v>
      </c>
    </row>
    <row r="210" spans="1:6" ht="28.8" x14ac:dyDescent="0.55000000000000004">
      <c r="A210" s="186"/>
      <c r="B210" s="188" t="s">
        <v>371</v>
      </c>
      <c r="C210" s="188" t="s">
        <v>760</v>
      </c>
      <c r="D210" s="188">
        <v>2024</v>
      </c>
      <c r="E210" s="188" t="s">
        <v>1024</v>
      </c>
      <c r="F210" s="188" t="s">
        <v>1230</v>
      </c>
    </row>
    <row r="211" spans="1:6" ht="43.2" x14ac:dyDescent="0.55000000000000004">
      <c r="A211" s="183"/>
      <c r="B211" s="188" t="s">
        <v>478</v>
      </c>
      <c r="C211" s="188" t="s">
        <v>805</v>
      </c>
      <c r="D211" s="188">
        <v>2023</v>
      </c>
      <c r="E211" s="188" t="s">
        <v>990</v>
      </c>
      <c r="F211" s="188" t="s">
        <v>1231</v>
      </c>
    </row>
    <row r="212" spans="1:6" ht="29.1" thickBot="1" x14ac:dyDescent="0.6">
      <c r="A212" s="186"/>
      <c r="B212" s="192" t="s">
        <v>528</v>
      </c>
      <c r="C212" s="192" t="s">
        <v>829</v>
      </c>
      <c r="D212" s="192">
        <v>2023</v>
      </c>
      <c r="E212" s="192" t="s">
        <v>956</v>
      </c>
      <c r="F212" s="192" t="s">
        <v>1232</v>
      </c>
    </row>
  </sheetData>
  <sheetProtection algorithmName="SHA-512" hashValue="Vxe/kGwhUSuO7qjmWEkBR3CqZbAOqEAT50gZ8prgeq0iO3vlMLaRUJgn6tvVDh4OM8z9Ie1d+ep3UW5UJJi0/A==" saltValue="yXl7BXpR3pcjACz4Tyz+Nw==" spinCount="100000" sheet="1" objects="1" scenarios="1"/>
  <autoFilter ref="B4:F213" xr:uid="{EEF7366E-126A-4908-85E7-1D5A44F7056B}">
    <sortState xmlns:xlrd2="http://schemas.microsoft.com/office/spreadsheetml/2017/richdata2" ref="B5:F213">
      <sortCondition ref="B4:B213"/>
    </sortState>
  </autoFilter>
  <mergeCells count="1">
    <mergeCell ref="B2:F2"/>
  </mergeCells>
  <conditionalFormatting sqref="B93">
    <cfRule type="duplicateValues" dxfId="2" priority="1"/>
  </conditionalFormatting>
  <hyperlinks>
    <hyperlink ref="B1" location="'Main page'!A1" display="Return to main page" xr:uid="{6310A17D-D6DF-417C-BDD5-E10C0D521E68}"/>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F7931-E843-469B-B122-F0D7DC44E10D}">
  <sheetPr codeName="Sheet3"/>
  <dimension ref="B2:G30"/>
  <sheetViews>
    <sheetView workbookViewId="0">
      <selection activeCell="B33" sqref="B33"/>
    </sheetView>
  </sheetViews>
  <sheetFormatPr defaultColWidth="8.83984375" defaultRowHeight="14.4" x14ac:dyDescent="0.55000000000000004"/>
  <cols>
    <col min="1" max="1" width="8.83984375" style="16"/>
    <col min="2" max="3" width="27.83984375" style="16" customWidth="1"/>
    <col min="4" max="4" width="8.83984375" style="16"/>
    <col min="5" max="5" width="22.41796875" style="16" bestFit="1" customWidth="1"/>
    <col min="6" max="6" width="8.83984375" style="16"/>
    <col min="7" max="7" width="27.41796875" style="16" bestFit="1" customWidth="1"/>
    <col min="8" max="16384" width="8.83984375" style="16"/>
  </cols>
  <sheetData>
    <row r="2" spans="2:7" x14ac:dyDescent="0.55000000000000004">
      <c r="B2" s="20" t="s">
        <v>6</v>
      </c>
      <c r="C2" s="21"/>
      <c r="E2" s="20" t="s">
        <v>49</v>
      </c>
      <c r="G2" s="20" t="s">
        <v>66</v>
      </c>
    </row>
    <row r="3" spans="2:7" x14ac:dyDescent="0.55000000000000004">
      <c r="B3" s="16" t="s">
        <v>7</v>
      </c>
      <c r="C3" s="16" t="s">
        <v>67</v>
      </c>
      <c r="E3" s="193" t="s">
        <v>35</v>
      </c>
      <c r="G3" s="16" t="s">
        <v>50</v>
      </c>
    </row>
    <row r="4" spans="2:7" x14ac:dyDescent="0.55000000000000004">
      <c r="B4" s="16" t="s">
        <v>901</v>
      </c>
      <c r="C4" s="16" t="s">
        <v>68</v>
      </c>
      <c r="E4" s="193" t="s">
        <v>36</v>
      </c>
      <c r="G4" s="16" t="s">
        <v>51</v>
      </c>
    </row>
    <row r="5" spans="2:7" x14ac:dyDescent="0.55000000000000004">
      <c r="B5" s="16" t="s">
        <v>900</v>
      </c>
      <c r="C5" s="16" t="s">
        <v>68</v>
      </c>
      <c r="E5" s="193" t="s">
        <v>37</v>
      </c>
      <c r="G5" s="16" t="s">
        <v>52</v>
      </c>
    </row>
    <row r="6" spans="2:7" x14ac:dyDescent="0.55000000000000004">
      <c r="B6" s="16" t="s">
        <v>10</v>
      </c>
      <c r="C6" s="16" t="s">
        <v>68</v>
      </c>
      <c r="E6" s="193" t="s">
        <v>38</v>
      </c>
      <c r="G6" s="16" t="s">
        <v>53</v>
      </c>
    </row>
    <row r="7" spans="2:7" x14ac:dyDescent="0.55000000000000004">
      <c r="B7" s="16" t="s">
        <v>11</v>
      </c>
      <c r="C7" s="16" t="s">
        <v>68</v>
      </c>
      <c r="E7" s="193" t="s">
        <v>39</v>
      </c>
      <c r="G7" s="16" t="s">
        <v>54</v>
      </c>
    </row>
    <row r="8" spans="2:7" x14ac:dyDescent="0.55000000000000004">
      <c r="B8" s="16" t="s">
        <v>12</v>
      </c>
      <c r="C8" s="16" t="s">
        <v>69</v>
      </c>
      <c r="E8" s="193" t="s">
        <v>40</v>
      </c>
      <c r="G8" s="16" t="s">
        <v>55</v>
      </c>
    </row>
    <row r="9" spans="2:7" x14ac:dyDescent="0.55000000000000004">
      <c r="B9" s="16" t="s">
        <v>902</v>
      </c>
      <c r="C9" s="16" t="s">
        <v>68</v>
      </c>
      <c r="E9" s="193" t="s">
        <v>41</v>
      </c>
      <c r="G9" s="16" t="s">
        <v>56</v>
      </c>
    </row>
    <row r="10" spans="2:7" x14ac:dyDescent="0.55000000000000004">
      <c r="B10" s="16" t="s">
        <v>14</v>
      </c>
      <c r="C10" s="16" t="s">
        <v>71</v>
      </c>
      <c r="E10" s="193" t="s">
        <v>42</v>
      </c>
      <c r="G10" s="16" t="s">
        <v>57</v>
      </c>
    </row>
    <row r="11" spans="2:7" x14ac:dyDescent="0.55000000000000004">
      <c r="B11" s="16" t="s">
        <v>15</v>
      </c>
      <c r="C11" s="16" t="s">
        <v>70</v>
      </c>
      <c r="E11" s="193" t="s">
        <v>43</v>
      </c>
      <c r="G11" s="16" t="s">
        <v>58</v>
      </c>
    </row>
    <row r="12" spans="2:7" x14ac:dyDescent="0.55000000000000004">
      <c r="B12" s="16" t="s">
        <v>16</v>
      </c>
      <c r="C12" s="16" t="s">
        <v>69</v>
      </c>
      <c r="E12" s="193" t="s">
        <v>44</v>
      </c>
      <c r="G12" s="16" t="s">
        <v>59</v>
      </c>
    </row>
    <row r="13" spans="2:7" x14ac:dyDescent="0.55000000000000004">
      <c r="B13" s="16" t="s">
        <v>17</v>
      </c>
      <c r="E13" s="193" t="s">
        <v>45</v>
      </c>
      <c r="G13" s="16" t="s">
        <v>60</v>
      </c>
    </row>
    <row r="14" spans="2:7" x14ac:dyDescent="0.55000000000000004">
      <c r="B14" s="16" t="s">
        <v>18</v>
      </c>
      <c r="C14" s="16" t="s">
        <v>71</v>
      </c>
      <c r="E14" s="193" t="s">
        <v>46</v>
      </c>
      <c r="G14" s="16" t="s">
        <v>61</v>
      </c>
    </row>
    <row r="15" spans="2:7" x14ac:dyDescent="0.55000000000000004">
      <c r="B15" s="16" t="s">
        <v>19</v>
      </c>
      <c r="C15" s="16" t="s">
        <v>71</v>
      </c>
      <c r="E15" s="193" t="s">
        <v>47</v>
      </c>
      <c r="G15" s="16" t="s">
        <v>62</v>
      </c>
    </row>
    <row r="16" spans="2:7" x14ac:dyDescent="0.55000000000000004">
      <c r="B16" s="16" t="s">
        <v>364</v>
      </c>
      <c r="C16" s="16" t="s">
        <v>71</v>
      </c>
      <c r="E16" s="193" t="s">
        <v>48</v>
      </c>
      <c r="G16" s="16" t="s">
        <v>63</v>
      </c>
    </row>
    <row r="17" spans="2:7" x14ac:dyDescent="0.55000000000000004">
      <c r="B17" s="16" t="s">
        <v>903</v>
      </c>
      <c r="C17" s="16" t="s">
        <v>71</v>
      </c>
      <c r="G17" s="16" t="s">
        <v>64</v>
      </c>
    </row>
    <row r="18" spans="2:7" x14ac:dyDescent="0.55000000000000004">
      <c r="B18" s="16" t="s">
        <v>904</v>
      </c>
      <c r="C18" s="16" t="s">
        <v>71</v>
      </c>
      <c r="G18" s="16" t="s">
        <v>65</v>
      </c>
    </row>
    <row r="19" spans="2:7" x14ac:dyDescent="0.55000000000000004">
      <c r="B19" s="16" t="s">
        <v>905</v>
      </c>
      <c r="C19" s="16" t="s">
        <v>70</v>
      </c>
    </row>
    <row r="20" spans="2:7" x14ac:dyDescent="0.55000000000000004">
      <c r="B20" s="16" t="s">
        <v>906</v>
      </c>
      <c r="C20" s="16" t="s">
        <v>70</v>
      </c>
    </row>
    <row r="21" spans="2:7" x14ac:dyDescent="0.55000000000000004">
      <c r="B21" s="16" t="s">
        <v>25</v>
      </c>
      <c r="C21" s="16" t="s">
        <v>70</v>
      </c>
    </row>
    <row r="22" spans="2:7" x14ac:dyDescent="0.55000000000000004">
      <c r="B22" s="16" t="s">
        <v>26</v>
      </c>
      <c r="C22" s="16" t="s">
        <v>70</v>
      </c>
    </row>
    <row r="23" spans="2:7" x14ac:dyDescent="0.55000000000000004">
      <c r="B23" s="16" t="s">
        <v>27</v>
      </c>
      <c r="C23" s="16" t="s">
        <v>68</v>
      </c>
    </row>
    <row r="24" spans="2:7" x14ac:dyDescent="0.55000000000000004">
      <c r="B24" s="16" t="s">
        <v>907</v>
      </c>
      <c r="C24" s="16" t="s">
        <v>69</v>
      </c>
    </row>
    <row r="25" spans="2:7" x14ac:dyDescent="0.55000000000000004">
      <c r="B25" s="16" t="s">
        <v>29</v>
      </c>
      <c r="C25" s="16" t="s">
        <v>70</v>
      </c>
    </row>
    <row r="26" spans="2:7" x14ac:dyDescent="0.55000000000000004">
      <c r="B26" s="16" t="s">
        <v>30</v>
      </c>
      <c r="C26" s="16" t="s">
        <v>70</v>
      </c>
    </row>
    <row r="27" spans="2:7" x14ac:dyDescent="0.55000000000000004">
      <c r="B27" s="16" t="s">
        <v>908</v>
      </c>
      <c r="C27" s="16" t="s">
        <v>68</v>
      </c>
    </row>
    <row r="28" spans="2:7" x14ac:dyDescent="0.55000000000000004">
      <c r="B28" s="16" t="s">
        <v>32</v>
      </c>
      <c r="C28" s="16" t="s">
        <v>70</v>
      </c>
    </row>
    <row r="29" spans="2:7" x14ac:dyDescent="0.55000000000000004">
      <c r="B29" s="16" t="s">
        <v>909</v>
      </c>
      <c r="C29" s="16" t="s">
        <v>70</v>
      </c>
    </row>
    <row r="30" spans="2:7" x14ac:dyDescent="0.55000000000000004">
      <c r="B30" s="16" t="s">
        <v>34</v>
      </c>
      <c r="C30" s="16" t="s">
        <v>70</v>
      </c>
    </row>
  </sheetData>
  <sheetProtection algorithmName="SHA-512" hashValue="oou7AS0xY/oBnJWvHoEM+izjw80eRWcxYBOJ96N/uDTcvLOv0JanClO4hFkQ87pD61FxQXehnFo5ccpTa+XOQw==" saltValue="kv3Khp/+zV3GCGDxTEqOvw==" spinCount="100000" sheet="1" objects="1" scenario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2CA80-9B10-4646-AD28-A40531A636E3}">
  <sheetPr codeName="Sheet4"/>
  <dimension ref="A1:G121"/>
  <sheetViews>
    <sheetView workbookViewId="0">
      <selection activeCell="B33" sqref="B33"/>
    </sheetView>
  </sheetViews>
  <sheetFormatPr defaultColWidth="8.83984375" defaultRowHeight="14.4" x14ac:dyDescent="0.55000000000000004"/>
  <cols>
    <col min="1" max="4" width="8.83984375" style="16"/>
    <col min="5" max="5" width="22.83984375" style="16" customWidth="1"/>
    <col min="6" max="6" width="8.83984375" style="16"/>
    <col min="7" max="7" width="12.26171875" style="16" customWidth="1"/>
    <col min="8" max="16384" width="8.83984375" style="16"/>
  </cols>
  <sheetData>
    <row r="1" spans="1:7" x14ac:dyDescent="0.55000000000000004">
      <c r="A1" s="16" cm="1">
        <f t="array" ref="A1:B121">TRANSPOSE('Results (OG)'!$B$13:$DR$14)</f>
        <v>0</v>
      </c>
      <c r="B1" s="16" t="str">
        <v>CAE</v>
      </c>
      <c r="D1" s="16" cm="1">
        <f t="array" ref="D1:E121">_xlfn.SORTBY(_xlfn.ANCHORARRAY(A1),A1:A121,-1)</f>
        <v>73412.698412698417</v>
      </c>
      <c r="E1" s="16" t="str">
        <v>YOLO</v>
      </c>
      <c r="F1" s="16">
        <f>(D1/MAX($D$1:$D$121))*100</f>
        <v>100</v>
      </c>
      <c r="G1" s="16" t="str" cm="1">
        <f t="array" ref="G1">IF(SUMPRODUCT(('Algo + Urban Quality'!A:A = Results!E1) * ('Algo + Urban Quality'!B:B = Interface!$D$4)) &gt; 0, "Compatible", "Not Compatible")</f>
        <v>Compatible</v>
      </c>
    </row>
    <row r="2" spans="1:7" x14ac:dyDescent="0.55000000000000004">
      <c r="A2" s="16">
        <v>0</v>
      </c>
      <c r="B2" s="16" t="str">
        <v xml:space="preserve">MRCAE </v>
      </c>
      <c r="D2" s="16">
        <v>14285.714285714284</v>
      </c>
      <c r="E2" s="16" t="str">
        <v>SSD_RESNET_50_FPN_COCO model</v>
      </c>
      <c r="F2" s="16">
        <f t="shared" ref="F2:F65" si="0">(D2/MAX($D$1:$D$121))*100</f>
        <v>19.459459459459456</v>
      </c>
      <c r="G2" s="16" t="str" cm="1">
        <f t="array" ref="G2">IF(SUMPRODUCT(('Algo + Urban Quality'!A:A = Results!E2) * ('Algo + Urban Quality'!B:B = Interface!$D$4)) &gt; 0, "Compatible", "Not Compatible")</f>
        <v>Compatible</v>
      </c>
    </row>
    <row r="3" spans="1:7" x14ac:dyDescent="0.55000000000000004">
      <c r="A3" s="16">
        <v>0</v>
      </c>
      <c r="B3" s="16" t="str">
        <v>SatMAE</v>
      </c>
      <c r="D3" s="16">
        <v>5357.1428571428569</v>
      </c>
      <c r="E3" s="16" t="str">
        <v>DEEP Sort</v>
      </c>
      <c r="F3" s="16">
        <f t="shared" si="0"/>
        <v>7.2972972972972965</v>
      </c>
      <c r="G3" s="16" t="str" cm="1">
        <f t="array" ref="G3">IF(SUMPRODUCT(('Algo + Urban Quality'!A:A = Results!E3) * ('Algo + Urban Quality'!B:B = Interface!$D$4)) &gt; 0, "Compatible", "Not Compatible")</f>
        <v>Compatible</v>
      </c>
    </row>
    <row r="4" spans="1:7" x14ac:dyDescent="0.55000000000000004">
      <c r="A4" s="16">
        <v>0</v>
      </c>
      <c r="B4" s="16" t="str">
        <v xml:space="preserve">VAE
</v>
      </c>
      <c r="D4" s="16">
        <v>5357.1428571428569</v>
      </c>
      <c r="E4" s="16" t="str">
        <v>FairMOT</v>
      </c>
      <c r="F4" s="16">
        <f t="shared" si="0"/>
        <v>7.2972972972972965</v>
      </c>
      <c r="G4" s="16" t="str" cm="1">
        <f t="array" ref="G4">IF(SUMPRODUCT(('Algo + Urban Quality'!A:A = Results!E4) * ('Algo + Urban Quality'!B:B = Interface!$D$4)) &gt; 0, "Compatible", "Not Compatible")</f>
        <v>Compatible</v>
      </c>
    </row>
    <row r="5" spans="1:7" x14ac:dyDescent="0.55000000000000004">
      <c r="A5" s="16">
        <v>0</v>
      </c>
      <c r="B5" s="16" t="str">
        <v>ViT-based AE</v>
      </c>
      <c r="D5" s="16">
        <v>555.55555555555554</v>
      </c>
      <c r="E5" s="16" t="str">
        <v>GMNN</v>
      </c>
      <c r="F5" s="16">
        <f t="shared" si="0"/>
        <v>0.75675675675675669</v>
      </c>
      <c r="G5" s="16" t="str" cm="1">
        <f t="array" ref="G5">IF(SUMPRODUCT(('Algo + Urban Quality'!A:A = Results!E5) * ('Algo + Urban Quality'!B:B = Interface!$D$4)) &gt; 0, "Compatible", "Not Compatible")</f>
        <v>Compatible</v>
      </c>
    </row>
    <row r="6" spans="1:7" x14ac:dyDescent="0.55000000000000004">
      <c r="A6" s="16">
        <v>0</v>
      </c>
      <c r="B6" s="16" t="str">
        <v>BP neural networks</v>
      </c>
      <c r="D6" s="16">
        <v>0</v>
      </c>
      <c r="E6" s="16" t="str">
        <v>CAE</v>
      </c>
      <c r="F6" s="16">
        <f t="shared" si="0"/>
        <v>0</v>
      </c>
      <c r="G6" s="16" t="str" cm="1">
        <f t="array" ref="G6">IF(SUMPRODUCT(('Algo + Urban Quality'!A:A = Results!E6) * ('Algo + Urban Quality'!B:B = Interface!$D$4)) &gt; 0, "Compatible", "Not Compatible")</f>
        <v>Not Compatible</v>
      </c>
    </row>
    <row r="7" spans="1:7" x14ac:dyDescent="0.55000000000000004">
      <c r="A7" s="16">
        <v>0</v>
      </c>
      <c r="B7" s="16" t="str">
        <v>AlexNet + GoogLeNet</v>
      </c>
      <c r="D7" s="16">
        <v>0</v>
      </c>
      <c r="E7" s="16" t="str">
        <v xml:space="preserve">MRCAE </v>
      </c>
      <c r="F7" s="16">
        <f t="shared" si="0"/>
        <v>0</v>
      </c>
      <c r="G7" s="16" t="str" cm="1">
        <f t="array" ref="G7">IF(SUMPRODUCT(('Algo + Urban Quality'!A:A = Results!E7) * ('Algo + Urban Quality'!B:B = Interface!$D$4)) &gt; 0, "Compatible", "Not Compatible")</f>
        <v>Not Compatible</v>
      </c>
    </row>
    <row r="8" spans="1:7" x14ac:dyDescent="0.55000000000000004">
      <c r="A8" s="16">
        <v>0</v>
      </c>
      <c r="B8" s="16" t="str">
        <v>ARC-Net</v>
      </c>
      <c r="D8" s="16">
        <v>0</v>
      </c>
      <c r="E8" s="16" t="str">
        <v>SatMAE</v>
      </c>
      <c r="F8" s="16">
        <f t="shared" si="0"/>
        <v>0</v>
      </c>
      <c r="G8" s="16" t="str" cm="1">
        <f t="array" ref="G8">IF(SUMPRODUCT(('Algo + Urban Quality'!A:A = Results!E8) * ('Algo + Urban Quality'!B:B = Interface!$D$4)) &gt; 0, "Compatible", "Not Compatible")</f>
        <v>Not Compatible</v>
      </c>
    </row>
    <row r="9" spans="1:7" x14ac:dyDescent="0.55000000000000004">
      <c r="A9" s="16">
        <v>0</v>
      </c>
      <c r="B9" s="16" t="str">
        <v>CNN</v>
      </c>
      <c r="D9" s="16">
        <v>0</v>
      </c>
      <c r="E9" s="16" t="str">
        <v xml:space="preserve">VAE
</v>
      </c>
      <c r="F9" s="16">
        <f t="shared" si="0"/>
        <v>0</v>
      </c>
      <c r="G9" s="16" t="str" cm="1">
        <f t="array" ref="G9">IF(SUMPRODUCT(('Algo + Urban Quality'!A:A = Results!E9) * ('Algo + Urban Quality'!B:B = Interface!$D$4)) &gt; 0, "Compatible", "Not Compatible")</f>
        <v>Not Compatible</v>
      </c>
    </row>
    <row r="10" spans="1:7" x14ac:dyDescent="0.55000000000000004">
      <c r="A10" s="16">
        <v>0</v>
      </c>
      <c r="B10" s="16" t="str">
        <v>CPM</v>
      </c>
      <c r="D10" s="16">
        <v>0</v>
      </c>
      <c r="E10" s="16" t="str">
        <v>ViT-based AE</v>
      </c>
      <c r="F10" s="16">
        <f t="shared" si="0"/>
        <v>0</v>
      </c>
      <c r="G10" s="16" t="str" cm="1">
        <f t="array" ref="G10">IF(SUMPRODUCT(('Algo + Urban Quality'!A:A = Results!E10) * ('Algo + Urban Quality'!B:B = Interface!$D$4)) &gt; 0, "Compatible", "Not Compatible")</f>
        <v>Not Compatible</v>
      </c>
    </row>
    <row r="11" spans="1:7" x14ac:dyDescent="0.55000000000000004">
      <c r="A11" s="16">
        <v>0</v>
      </c>
      <c r="B11" s="16" t="str">
        <v>DCNN</v>
      </c>
      <c r="D11" s="16">
        <v>0</v>
      </c>
      <c r="E11" s="16" t="str">
        <v>BP neural networks</v>
      </c>
      <c r="F11" s="16">
        <f t="shared" si="0"/>
        <v>0</v>
      </c>
      <c r="G11" s="16" t="str" cm="1">
        <f t="array" ref="G11">IF(SUMPRODUCT(('Algo + Urban Quality'!A:A = Results!E11) * ('Algo + Urban Quality'!B:B = Interface!$D$4)) &gt; 0, "Compatible", "Not Compatible")</f>
        <v>Not Compatible</v>
      </c>
    </row>
    <row r="12" spans="1:7" x14ac:dyDescent="0.55000000000000004">
      <c r="A12" s="16">
        <v>0</v>
      </c>
      <c r="B12" s="16" t="str">
        <v>DDRNet-23-slim model</v>
      </c>
      <c r="D12" s="16">
        <v>0</v>
      </c>
      <c r="E12" s="16" t="str">
        <v>AlexNet + GoogLeNet</v>
      </c>
      <c r="F12" s="16">
        <f t="shared" si="0"/>
        <v>0</v>
      </c>
      <c r="G12" s="16" t="str" cm="1">
        <f t="array" ref="G12">IF(SUMPRODUCT(('Algo + Urban Quality'!A:A = Results!E12) * ('Algo + Urban Quality'!B:B = Interface!$D$4)) &gt; 0, "Compatible", "Not Compatible")</f>
        <v>Not Compatible</v>
      </c>
    </row>
    <row r="13" spans="1:7" x14ac:dyDescent="0.55000000000000004">
      <c r="A13" s="16">
        <v>0</v>
      </c>
      <c r="B13" s="16" t="str">
        <v>Deep &amp; Wide</v>
      </c>
      <c r="D13" s="16">
        <v>0</v>
      </c>
      <c r="E13" s="16" t="str">
        <v>ARC-Net</v>
      </c>
      <c r="F13" s="16">
        <f t="shared" si="0"/>
        <v>0</v>
      </c>
      <c r="G13" s="16" t="str" cm="1">
        <f t="array" ref="G13">IF(SUMPRODUCT(('Algo + Urban Quality'!A:A = Results!E13) * ('Algo + Urban Quality'!B:B = Interface!$D$4)) &gt; 0, "Compatible", "Not Compatible")</f>
        <v>Not Compatible</v>
      </c>
    </row>
    <row r="14" spans="1:7" x14ac:dyDescent="0.55000000000000004">
      <c r="A14" s="16">
        <v>0</v>
      </c>
      <c r="B14" s="16" t="str">
        <v>Deep Siamese network</v>
      </c>
      <c r="D14" s="16">
        <v>0</v>
      </c>
      <c r="E14" s="16" t="str">
        <v>CNN</v>
      </c>
      <c r="F14" s="16">
        <f t="shared" si="0"/>
        <v>0</v>
      </c>
      <c r="G14" s="16" t="str" cm="1">
        <f t="array" ref="G14">IF(SUMPRODUCT(('Algo + Urban Quality'!A:A = Results!E14) * ('Algo + Urban Quality'!B:B = Interface!$D$4)) &gt; 0, "Compatible", "Not Compatible")</f>
        <v>Not Compatible</v>
      </c>
    </row>
    <row r="15" spans="1:7" x14ac:dyDescent="0.55000000000000004">
      <c r="A15" s="16">
        <v>5357.1428571428569</v>
      </c>
      <c r="B15" s="16" t="str">
        <v>DEEP Sort</v>
      </c>
      <c r="D15" s="16">
        <v>0</v>
      </c>
      <c r="E15" s="16" t="str">
        <v>CPM</v>
      </c>
      <c r="F15" s="16">
        <f t="shared" si="0"/>
        <v>0</v>
      </c>
      <c r="G15" s="16" t="str" cm="1">
        <f t="array" ref="G15">IF(SUMPRODUCT(('Algo + Urban Quality'!A:A = Results!E15) * ('Algo + Urban Quality'!B:B = Interface!$D$4)) &gt; 0, "Compatible", "Not Compatible")</f>
        <v>Not Compatible</v>
      </c>
    </row>
    <row r="16" spans="1:7" x14ac:dyDescent="0.55000000000000004">
      <c r="A16" s="16">
        <v>0</v>
      </c>
      <c r="B16" s="16" t="str">
        <v>DeepLab V3+</v>
      </c>
      <c r="D16" s="16">
        <v>0</v>
      </c>
      <c r="E16" s="16" t="str">
        <v>DCNN</v>
      </c>
      <c r="F16" s="16">
        <f t="shared" si="0"/>
        <v>0</v>
      </c>
      <c r="G16" s="16" t="str" cm="1">
        <f t="array" ref="G16">IF(SUMPRODUCT(('Algo + Urban Quality'!A:A = Results!E16) * ('Algo + Urban Quality'!B:B = Interface!$D$4)) &gt; 0, "Compatible", "Not Compatible")</f>
        <v>Not Compatible</v>
      </c>
    </row>
    <row r="17" spans="1:7" x14ac:dyDescent="0.55000000000000004">
      <c r="A17" s="16">
        <v>0</v>
      </c>
      <c r="B17" s="16" t="str">
        <v>DeepLab V4</v>
      </c>
      <c r="D17" s="16">
        <v>0</v>
      </c>
      <c r="E17" s="16" t="str">
        <v>DDRNet-23-slim model</v>
      </c>
      <c r="F17" s="16">
        <f t="shared" si="0"/>
        <v>0</v>
      </c>
      <c r="G17" s="16" t="str" cm="1">
        <f t="array" ref="G17">IF(SUMPRODUCT(('Algo + Urban Quality'!A:A = Results!E17) * ('Algo + Urban Quality'!B:B = Interface!$D$4)) &gt; 0, "Compatible", "Not Compatible")</f>
        <v>Not Compatible</v>
      </c>
    </row>
    <row r="18" spans="1:7" x14ac:dyDescent="0.55000000000000004">
      <c r="A18" s="16">
        <v>0</v>
      </c>
      <c r="B18" s="16" t="str">
        <v>DeepSort</v>
      </c>
      <c r="D18" s="16">
        <v>0</v>
      </c>
      <c r="E18" s="16" t="str">
        <v>Deep &amp; Wide</v>
      </c>
      <c r="F18" s="16">
        <f t="shared" si="0"/>
        <v>0</v>
      </c>
      <c r="G18" s="16" t="str" cm="1">
        <f t="array" ref="G18">IF(SUMPRODUCT(('Algo + Urban Quality'!A:A = Results!E18) * ('Algo + Urban Quality'!B:B = Interface!$D$4)) &gt; 0, "Compatible", "Not Compatible")</f>
        <v>Not Compatible</v>
      </c>
    </row>
    <row r="19" spans="1:7" x14ac:dyDescent="0.55000000000000004">
      <c r="A19" s="16">
        <v>0</v>
      </c>
      <c r="B19" s="16" t="str">
        <v>DenseNet</v>
      </c>
      <c r="D19" s="16">
        <v>0</v>
      </c>
      <c r="E19" s="16" t="str">
        <v>Deep Siamese network</v>
      </c>
      <c r="F19" s="16">
        <f t="shared" si="0"/>
        <v>0</v>
      </c>
      <c r="G19" s="16" t="str" cm="1">
        <f t="array" ref="G19">IF(SUMPRODUCT(('Algo + Urban Quality'!A:A = Results!E19) * ('Algo + Urban Quality'!B:B = Interface!$D$4)) &gt; 0, "Compatible", "Not Compatible")</f>
        <v>Not Compatible</v>
      </c>
    </row>
    <row r="20" spans="1:7" x14ac:dyDescent="0.55000000000000004">
      <c r="A20" s="16">
        <v>0</v>
      </c>
      <c r="B20" s="16" t="str">
        <v>Dilated-ResUnet</v>
      </c>
      <c r="D20" s="16">
        <v>0</v>
      </c>
      <c r="E20" s="16" t="str">
        <v>DeepLab V3+</v>
      </c>
      <c r="F20" s="16">
        <f t="shared" si="0"/>
        <v>0</v>
      </c>
      <c r="G20" s="16" t="str" cm="1">
        <f t="array" ref="G20">IF(SUMPRODUCT(('Algo + Urban Quality'!A:A = Results!E20) * ('Algo + Urban Quality'!B:B = Interface!$D$4)) &gt; 0, "Compatible", "Not Compatible")</f>
        <v>Not Compatible</v>
      </c>
    </row>
    <row r="21" spans="1:7" x14ac:dyDescent="0.55000000000000004">
      <c r="A21" s="16">
        <v>0</v>
      </c>
      <c r="B21" s="16" t="str">
        <v>Du-CNN</v>
      </c>
      <c r="D21" s="16">
        <v>0</v>
      </c>
      <c r="E21" s="16" t="str">
        <v>DeepLab V4</v>
      </c>
      <c r="F21" s="16">
        <f t="shared" si="0"/>
        <v>0</v>
      </c>
      <c r="G21" s="16" t="str" cm="1">
        <f t="array" ref="G21">IF(SUMPRODUCT(('Algo + Urban Quality'!A:A = Results!E21) * ('Algo + Urban Quality'!B:B = Interface!$D$4)) &gt; 0, "Compatible", "Not Compatible")</f>
        <v>Not Compatible</v>
      </c>
    </row>
    <row r="22" spans="1:7" x14ac:dyDescent="0.55000000000000004">
      <c r="A22" s="16">
        <v>0</v>
      </c>
      <c r="B22" s="16" t="str">
        <v>EA U2-Net</v>
      </c>
      <c r="D22" s="16">
        <v>0</v>
      </c>
      <c r="E22" s="16" t="str">
        <v>DeepSort</v>
      </c>
      <c r="F22" s="16">
        <f t="shared" si="0"/>
        <v>0</v>
      </c>
      <c r="G22" s="16" t="str" cm="1">
        <f t="array" ref="G22">IF(SUMPRODUCT(('Algo + Urban Quality'!A:A = Results!E22) * ('Algo + Urban Quality'!B:B = Interface!$D$4)) &gt; 0, "Compatible", "Not Compatible")</f>
        <v>Not Compatible</v>
      </c>
    </row>
    <row r="23" spans="1:7" x14ac:dyDescent="0.55000000000000004">
      <c r="A23" s="16">
        <v>0</v>
      </c>
      <c r="B23" s="16" t="str">
        <v>EfficientNetV1</v>
      </c>
      <c r="D23" s="16">
        <v>0</v>
      </c>
      <c r="E23" s="16" t="str">
        <v>DenseNet</v>
      </c>
      <c r="F23" s="16">
        <f t="shared" si="0"/>
        <v>0</v>
      </c>
      <c r="G23" s="16" t="str" cm="1">
        <f t="array" ref="G23">IF(SUMPRODUCT(('Algo + Urban Quality'!A:A = Results!E23) * ('Algo + Urban Quality'!B:B = Interface!$D$4)) &gt; 0, "Compatible", "Not Compatible")</f>
        <v>Not Compatible</v>
      </c>
    </row>
    <row r="24" spans="1:7" x14ac:dyDescent="0.55000000000000004">
      <c r="A24" s="16">
        <v>0</v>
      </c>
      <c r="B24" s="16" t="str">
        <v>EfficientNet-V2-S</v>
      </c>
      <c r="D24" s="16">
        <v>0</v>
      </c>
      <c r="E24" s="16" t="str">
        <v>Dilated-ResUnet</v>
      </c>
      <c r="F24" s="16">
        <f t="shared" si="0"/>
        <v>0</v>
      </c>
      <c r="G24" s="16" t="str" cm="1">
        <f t="array" ref="G24">IF(SUMPRODUCT(('Algo + Urban Quality'!A:A = Results!E24) * ('Algo + Urban Quality'!B:B = Interface!$D$4)) &gt; 0, "Compatible", "Not Compatible")</f>
        <v>Not Compatible</v>
      </c>
    </row>
    <row r="25" spans="1:7" x14ac:dyDescent="0.55000000000000004">
      <c r="A25" s="16">
        <v>0</v>
      </c>
      <c r="B25" s="16" t="str">
        <v>ESFNet</v>
      </c>
      <c r="D25" s="16">
        <v>0</v>
      </c>
      <c r="E25" s="16" t="str">
        <v>Du-CNN</v>
      </c>
      <c r="F25" s="16">
        <f t="shared" si="0"/>
        <v>0</v>
      </c>
      <c r="G25" s="16" t="str" cm="1">
        <f t="array" ref="G25">IF(SUMPRODUCT(('Algo + Urban Quality'!A:A = Results!E25) * ('Algo + Urban Quality'!B:B = Interface!$D$4)) &gt; 0, "Compatible", "Not Compatible")</f>
        <v>Not Compatible</v>
      </c>
    </row>
    <row r="26" spans="1:7" x14ac:dyDescent="0.55000000000000004">
      <c r="A26" s="16">
        <v>5357.1428571428569</v>
      </c>
      <c r="B26" s="16" t="str">
        <v>FairMOT</v>
      </c>
      <c r="D26" s="16">
        <v>0</v>
      </c>
      <c r="E26" s="16" t="str">
        <v>EA U2-Net</v>
      </c>
      <c r="F26" s="16">
        <f t="shared" si="0"/>
        <v>0</v>
      </c>
      <c r="G26" s="16" t="str" cm="1">
        <f t="array" ref="G26">IF(SUMPRODUCT(('Algo + Urban Quality'!A:A = Results!E26) * ('Algo + Urban Quality'!B:B = Interface!$D$4)) &gt; 0, "Compatible", "Not Compatible")</f>
        <v>Not Compatible</v>
      </c>
    </row>
    <row r="27" spans="1:7" x14ac:dyDescent="0.55000000000000004">
      <c r="A27" s="16">
        <v>0</v>
      </c>
      <c r="B27" s="16" t="str">
        <v>Faster R-CNN</v>
      </c>
      <c r="D27" s="16">
        <v>0</v>
      </c>
      <c r="E27" s="16" t="str">
        <v>EfficientNetV1</v>
      </c>
      <c r="F27" s="16">
        <f t="shared" si="0"/>
        <v>0</v>
      </c>
      <c r="G27" s="16" t="str" cm="1">
        <f t="array" ref="G27">IF(SUMPRODUCT(('Algo + Urban Quality'!A:A = Results!E27) * ('Algo + Urban Quality'!B:B = Interface!$D$4)) &gt; 0, "Compatible", "Not Compatible")</f>
        <v>Not Compatible</v>
      </c>
    </row>
    <row r="28" spans="1:7" x14ac:dyDescent="0.55000000000000004">
      <c r="A28" s="16">
        <v>0</v>
      </c>
      <c r="B28" s="16" t="str">
        <v>FCN</v>
      </c>
      <c r="D28" s="16">
        <v>0</v>
      </c>
      <c r="E28" s="16" t="str">
        <v>EfficientNet-V2-S</v>
      </c>
      <c r="F28" s="16">
        <f t="shared" si="0"/>
        <v>0</v>
      </c>
      <c r="G28" s="16" t="str" cm="1">
        <f t="array" ref="G28">IF(SUMPRODUCT(('Algo + Urban Quality'!A:A = Results!E28) * ('Algo + Urban Quality'!B:B = Interface!$D$4)) &gt; 0, "Compatible", "Not Compatible")</f>
        <v>Not Compatible</v>
      </c>
    </row>
    <row r="29" spans="1:7" x14ac:dyDescent="0.55000000000000004">
      <c r="A29" s="16">
        <v>0</v>
      </c>
      <c r="B29" s="16" t="str">
        <v>Fully connected Layer</v>
      </c>
      <c r="D29" s="16">
        <v>0</v>
      </c>
      <c r="E29" s="16" t="str">
        <v>ESFNet</v>
      </c>
      <c r="F29" s="16">
        <f t="shared" si="0"/>
        <v>0</v>
      </c>
      <c r="G29" s="16" t="str" cm="1">
        <f t="array" ref="G29">IF(SUMPRODUCT(('Algo + Urban Quality'!A:A = Results!E29) * ('Algo + Urban Quality'!B:B = Interface!$D$4)) &gt; 0, "Compatible", "Not Compatible")</f>
        <v>Not Compatible</v>
      </c>
    </row>
    <row r="30" spans="1:7" x14ac:dyDescent="0.55000000000000004">
      <c r="A30" s="16">
        <v>0</v>
      </c>
      <c r="B30" s="16" t="str">
        <v>GoogLeNet</v>
      </c>
      <c r="D30" s="16">
        <v>0</v>
      </c>
      <c r="E30" s="16" t="str">
        <v>Faster R-CNN</v>
      </c>
      <c r="F30" s="16">
        <f t="shared" si="0"/>
        <v>0</v>
      </c>
      <c r="G30" s="16" t="str" cm="1">
        <f t="array" ref="G30">IF(SUMPRODUCT(('Algo + Urban Quality'!A:A = Results!E30) * ('Algo + Urban Quality'!B:B = Interface!$D$4)) &gt; 0, "Compatible", "Not Compatible")</f>
        <v>Not Compatible</v>
      </c>
    </row>
    <row r="31" spans="1:7" x14ac:dyDescent="0.55000000000000004">
      <c r="A31" s="16">
        <v>0</v>
      </c>
      <c r="B31" s="16" t="str">
        <v>HEM (VGG-19 based)</v>
      </c>
      <c r="D31" s="16">
        <v>0</v>
      </c>
      <c r="E31" s="16" t="str">
        <v>FCN</v>
      </c>
      <c r="F31" s="16">
        <f t="shared" si="0"/>
        <v>0</v>
      </c>
      <c r="G31" s="16" t="str" cm="1">
        <f t="array" ref="G31">IF(SUMPRODUCT(('Algo + Urban Quality'!A:A = Results!E31) * ('Algo + Urban Quality'!B:B = Interface!$D$4)) &gt; 0, "Compatible", "Not Compatible")</f>
        <v>Not Compatible</v>
      </c>
    </row>
    <row r="32" spans="1:7" x14ac:dyDescent="0.55000000000000004">
      <c r="A32" s="16">
        <v>0</v>
      </c>
      <c r="B32" s="16" t="str">
        <v>HRNet</v>
      </c>
      <c r="D32" s="16">
        <v>0</v>
      </c>
      <c r="E32" s="16" t="str">
        <v>Fully connected Layer</v>
      </c>
      <c r="F32" s="16">
        <f t="shared" si="0"/>
        <v>0</v>
      </c>
      <c r="G32" s="16" t="str" cm="1">
        <f t="array" ref="G32">IF(SUMPRODUCT(('Algo + Urban Quality'!A:A = Results!E32) * ('Algo + Urban Quality'!B:B = Interface!$D$4)) &gt; 0, "Compatible", "Not Compatible")</f>
        <v>Not Compatible</v>
      </c>
    </row>
    <row r="33" spans="1:7" x14ac:dyDescent="0.55000000000000004">
      <c r="A33" s="16">
        <v>0</v>
      </c>
      <c r="B33" s="16" t="str">
        <v>Hybrid</v>
      </c>
      <c r="D33" s="16">
        <v>0</v>
      </c>
      <c r="E33" s="16" t="str">
        <v>GoogLeNet</v>
      </c>
      <c r="F33" s="16">
        <f t="shared" si="0"/>
        <v>0</v>
      </c>
      <c r="G33" s="16" t="str" cm="1">
        <f t="array" ref="G33">IF(SUMPRODUCT(('Algo + Urban Quality'!A:A = Results!E33) * ('Algo + Urban Quality'!B:B = Interface!$D$4)) &gt; 0, "Compatible", "Not Compatible")</f>
        <v>Not Compatible</v>
      </c>
    </row>
    <row r="34" spans="1:7" x14ac:dyDescent="0.55000000000000004">
      <c r="A34" s="16">
        <v>0</v>
      </c>
      <c r="B34" s="16" t="str">
        <v>iBHEDC</v>
      </c>
      <c r="D34" s="16">
        <v>0</v>
      </c>
      <c r="E34" s="16" t="str">
        <v>HEM (VGG-19 based)</v>
      </c>
      <c r="F34" s="16">
        <f t="shared" si="0"/>
        <v>0</v>
      </c>
      <c r="G34" s="16" t="str" cm="1">
        <f t="array" ref="G34">IF(SUMPRODUCT(('Algo + Urban Quality'!A:A = Results!E34) * ('Algo + Urban Quality'!B:B = Interface!$D$4)) &gt; 0, "Compatible", "Not Compatible")</f>
        <v>Not Compatible</v>
      </c>
    </row>
    <row r="35" spans="1:7" x14ac:dyDescent="0.55000000000000004">
      <c r="A35" s="16">
        <v>0</v>
      </c>
      <c r="B35" s="16" t="str">
        <v>IM2ELEVATION</v>
      </c>
      <c r="D35" s="16">
        <v>0</v>
      </c>
      <c r="E35" s="16" t="str">
        <v>HRNet</v>
      </c>
      <c r="F35" s="16">
        <f t="shared" si="0"/>
        <v>0</v>
      </c>
      <c r="G35" s="16" t="str" cm="1">
        <f t="array" ref="G35">IF(SUMPRODUCT(('Algo + Urban Quality'!A:A = Results!E35) * ('Algo + Urban Quality'!B:B = Interface!$D$4)) &gt; 0, "Compatible", "Not Compatible")</f>
        <v>Not Compatible</v>
      </c>
    </row>
    <row r="36" spans="1:7" x14ac:dyDescent="0.55000000000000004">
      <c r="A36" s="16">
        <v>0</v>
      </c>
      <c r="B36" s="16" t="str">
        <v>Img2AFM
AFM2Mask</v>
      </c>
      <c r="D36" s="16">
        <v>0</v>
      </c>
      <c r="E36" s="16" t="str">
        <v>Hybrid</v>
      </c>
      <c r="F36" s="16">
        <f t="shared" si="0"/>
        <v>0</v>
      </c>
      <c r="G36" s="16" t="str" cm="1">
        <f t="array" ref="G36">IF(SUMPRODUCT(('Algo + Urban Quality'!A:A = Results!E36) * ('Algo + Urban Quality'!B:B = Interface!$D$4)) &gt; 0, "Compatible", "Not Compatible")</f>
        <v>Not Compatible</v>
      </c>
    </row>
    <row r="37" spans="1:7" x14ac:dyDescent="0.55000000000000004">
      <c r="A37" s="16">
        <v>0</v>
      </c>
      <c r="B37" s="16" t="str">
        <v>Inception V4</v>
      </c>
      <c r="D37" s="16">
        <v>0</v>
      </c>
      <c r="E37" s="16" t="str">
        <v>iBHEDC</v>
      </c>
      <c r="F37" s="16">
        <f t="shared" si="0"/>
        <v>0</v>
      </c>
      <c r="G37" s="16" t="str" cm="1">
        <f t="array" ref="G37">IF(SUMPRODUCT(('Algo + Urban Quality'!A:A = Results!E37) * ('Algo + Urban Quality'!B:B = Interface!$D$4)) &gt; 0, "Compatible", "Not Compatible")</f>
        <v>Not Compatible</v>
      </c>
    </row>
    <row r="38" spans="1:7" x14ac:dyDescent="0.55000000000000004">
      <c r="A38" s="16">
        <v>0</v>
      </c>
      <c r="B38" s="16" t="str">
        <v>Inception-ResNetv2</v>
      </c>
      <c r="D38" s="16">
        <v>0</v>
      </c>
      <c r="E38" s="16" t="str">
        <v>IM2ELEVATION</v>
      </c>
      <c r="F38" s="16">
        <f t="shared" si="0"/>
        <v>0</v>
      </c>
      <c r="G38" s="16" t="str" cm="1">
        <f t="array" ref="G38">IF(SUMPRODUCT(('Algo + Urban Quality'!A:A = Results!E38) * ('Algo + Urban Quality'!B:B = Interface!$D$4)) &gt; 0, "Compatible", "Not Compatible")</f>
        <v>Not Compatible</v>
      </c>
    </row>
    <row r="39" spans="1:7" x14ac:dyDescent="0.55000000000000004">
      <c r="A39" s="16">
        <v>0</v>
      </c>
      <c r="B39" s="16" t="str">
        <v>Mask R-CNN</v>
      </c>
      <c r="D39" s="16">
        <v>0</v>
      </c>
      <c r="E39" s="16" t="str">
        <v>Img2AFM
AFM2Mask</v>
      </c>
      <c r="F39" s="16">
        <f t="shared" si="0"/>
        <v>0</v>
      </c>
      <c r="G39" s="16" t="str" cm="1">
        <f t="array" ref="G39">IF(SUMPRODUCT(('Algo + Urban Quality'!A:A = Results!E39) * ('Algo + Urban Quality'!B:B = Interface!$D$4)) &gt; 0, "Compatible", "Not Compatible")</f>
        <v>Not Compatible</v>
      </c>
    </row>
    <row r="40" spans="1:7" x14ac:dyDescent="0.55000000000000004">
      <c r="A40" s="16">
        <v>0</v>
      </c>
      <c r="B40" s="16" t="str">
        <v>ME-FCN</v>
      </c>
      <c r="D40" s="16">
        <v>0</v>
      </c>
      <c r="E40" s="16" t="str">
        <v>Inception V4</v>
      </c>
      <c r="F40" s="16">
        <f t="shared" si="0"/>
        <v>0</v>
      </c>
      <c r="G40" s="16" t="str" cm="1">
        <f t="array" ref="G40">IF(SUMPRODUCT(('Algo + Urban Quality'!A:A = Results!E40) * ('Algo + Urban Quality'!B:B = Interface!$D$4)) &gt; 0, "Compatible", "Not Compatible")</f>
        <v>Not Compatible</v>
      </c>
    </row>
    <row r="41" spans="1:7" x14ac:dyDescent="0.55000000000000004">
      <c r="A41" s="16">
        <v>0</v>
      </c>
      <c r="B41" s="16" t="str">
        <v>MobileNetV1</v>
      </c>
      <c r="D41" s="16">
        <v>0</v>
      </c>
      <c r="E41" s="16" t="str">
        <v>Inception-ResNetv2</v>
      </c>
      <c r="F41" s="16">
        <f t="shared" si="0"/>
        <v>0</v>
      </c>
      <c r="G41" s="16" t="str" cm="1">
        <f t="array" ref="G41">IF(SUMPRODUCT(('Algo + Urban Quality'!A:A = Results!E41) * ('Algo + Urban Quality'!B:B = Interface!$D$4)) &gt; 0, "Compatible", "Not Compatible")</f>
        <v>Not Compatible</v>
      </c>
    </row>
    <row r="42" spans="1:7" x14ac:dyDescent="0.55000000000000004">
      <c r="A42" s="16">
        <v>0</v>
      </c>
      <c r="B42" s="16" t="str">
        <v>MonuNet</v>
      </c>
      <c r="D42" s="16">
        <v>0</v>
      </c>
      <c r="E42" s="16" t="str">
        <v>Mask R-CNN</v>
      </c>
      <c r="F42" s="16">
        <f t="shared" si="0"/>
        <v>0</v>
      </c>
      <c r="G42" s="16" t="str" cm="1">
        <f t="array" ref="G42">IF(SUMPRODUCT(('Algo + Urban Quality'!A:A = Results!E42) * ('Algo + Urban Quality'!B:B = Interface!$D$4)) &gt; 0, "Compatible", "Not Compatible")</f>
        <v>Not Compatible</v>
      </c>
    </row>
    <row r="43" spans="1:7" x14ac:dyDescent="0.55000000000000004">
      <c r="A43" s="16">
        <v>0</v>
      </c>
      <c r="B43" s="16" t="str">
        <v>MSCNN</v>
      </c>
      <c r="D43" s="16">
        <v>0</v>
      </c>
      <c r="E43" s="16" t="str">
        <v>ME-FCN</v>
      </c>
      <c r="F43" s="16">
        <f t="shared" si="0"/>
        <v>0</v>
      </c>
      <c r="G43" s="16" t="str" cm="1">
        <f t="array" ref="G43">IF(SUMPRODUCT(('Algo + Urban Quality'!A:A = Results!E43) * ('Algo + Urban Quality'!B:B = Interface!$D$4)) &gt; 0, "Compatible", "Not Compatible")</f>
        <v>Not Compatible</v>
      </c>
    </row>
    <row r="44" spans="1:7" x14ac:dyDescent="0.55000000000000004">
      <c r="A44" s="16">
        <v>0</v>
      </c>
      <c r="B44" s="16" t="str">
        <v>MXNet (Amazon).</v>
      </c>
      <c r="D44" s="16">
        <v>0</v>
      </c>
      <c r="E44" s="16" t="str">
        <v>MobileNetV1</v>
      </c>
      <c r="F44" s="16">
        <f t="shared" si="0"/>
        <v>0</v>
      </c>
      <c r="G44" s="16" t="str" cm="1">
        <f t="array" ref="G44">IF(SUMPRODUCT(('Algo + Urban Quality'!A:A = Results!E44) * ('Algo + Urban Quality'!B:B = Interface!$D$4)) &gt; 0, "Compatible", "Not Compatible")</f>
        <v>Not Compatible</v>
      </c>
    </row>
    <row r="45" spans="1:7" x14ac:dyDescent="0.55000000000000004">
      <c r="A45" s="16">
        <v>0</v>
      </c>
      <c r="B45" s="16" t="str">
        <v>NA</v>
      </c>
      <c r="D45" s="16">
        <v>0</v>
      </c>
      <c r="E45" s="16" t="str">
        <v>MonuNet</v>
      </c>
      <c r="F45" s="16">
        <f t="shared" si="0"/>
        <v>0</v>
      </c>
      <c r="G45" s="16" t="str" cm="1">
        <f t="array" ref="G45">IF(SUMPRODUCT(('Algo + Urban Quality'!A:A = Results!E45) * ('Algo + Urban Quality'!B:B = Interface!$D$4)) &gt; 0, "Compatible", "Not Compatible")</f>
        <v>Not Compatible</v>
      </c>
    </row>
    <row r="46" spans="1:7" x14ac:dyDescent="0.55000000000000004">
      <c r="A46" s="16">
        <v>0</v>
      </c>
      <c r="B46" s="16" t="str">
        <v>OCNN</v>
      </c>
      <c r="D46" s="16">
        <v>0</v>
      </c>
      <c r="E46" s="16" t="str">
        <v>MSCNN</v>
      </c>
      <c r="F46" s="16">
        <f t="shared" si="0"/>
        <v>0</v>
      </c>
      <c r="G46" s="16" t="str" cm="1">
        <f t="array" ref="G46">IF(SUMPRODUCT(('Algo + Urban Quality'!A:A = Results!E46) * ('Algo + Urban Quality'!B:B = Interface!$D$4)) &gt; 0, "Compatible", "Not Compatible")</f>
        <v>Not Compatible</v>
      </c>
    </row>
    <row r="47" spans="1:7" x14ac:dyDescent="0.55000000000000004">
      <c r="A47" s="16">
        <v>0</v>
      </c>
      <c r="B47" s="16" t="str">
        <v>POINet</v>
      </c>
      <c r="D47" s="16">
        <v>0</v>
      </c>
      <c r="E47" s="16" t="str">
        <v>MXNet (Amazon).</v>
      </c>
      <c r="F47" s="16">
        <f t="shared" si="0"/>
        <v>0</v>
      </c>
      <c r="G47" s="16" t="str" cm="1">
        <f t="array" ref="G47">IF(SUMPRODUCT(('Algo + Urban Quality'!A:A = Results!E47) * ('Algo + Urban Quality'!B:B = Interface!$D$4)) &gt; 0, "Compatible", "Not Compatible")</f>
        <v>Not Compatible</v>
      </c>
    </row>
    <row r="48" spans="1:7" x14ac:dyDescent="0.55000000000000004">
      <c r="A48" s="16">
        <v>0</v>
      </c>
      <c r="B48" s="16" t="str">
        <v>Point CNN</v>
      </c>
      <c r="D48" s="16">
        <v>0</v>
      </c>
      <c r="E48" s="16" t="str">
        <v>NA</v>
      </c>
      <c r="F48" s="16">
        <f t="shared" si="0"/>
        <v>0</v>
      </c>
      <c r="G48" s="16" t="str" cm="1">
        <f t="array" ref="G48">IF(SUMPRODUCT(('Algo + Urban Quality'!A:A = Results!E48) * ('Algo + Urban Quality'!B:B = Interface!$D$4)) &gt; 0, "Compatible", "Not Compatible")</f>
        <v>Not Compatible</v>
      </c>
    </row>
    <row r="49" spans="1:7" x14ac:dyDescent="0.55000000000000004">
      <c r="A49" s="16">
        <v>0</v>
      </c>
      <c r="B49" s="16" t="str">
        <v>PSPNet</v>
      </c>
      <c r="D49" s="16">
        <v>0</v>
      </c>
      <c r="E49" s="16" t="str">
        <v>OCNN</v>
      </c>
      <c r="F49" s="16">
        <f t="shared" si="0"/>
        <v>0</v>
      </c>
      <c r="G49" s="16" t="str" cm="1">
        <f t="array" ref="G49">IF(SUMPRODUCT(('Algo + Urban Quality'!A:A = Results!E49) * ('Algo + Urban Quality'!B:B = Interface!$D$4)) &gt; 0, "Compatible", "Not Compatible")</f>
        <v>Not Compatible</v>
      </c>
    </row>
    <row r="50" spans="1:7" x14ac:dyDescent="0.55000000000000004">
      <c r="A50" s="16">
        <v>0</v>
      </c>
      <c r="B50" s="16" t="str">
        <v>ResNet</v>
      </c>
      <c r="D50" s="16">
        <v>0</v>
      </c>
      <c r="E50" s="16" t="str">
        <v>POINet</v>
      </c>
      <c r="F50" s="16">
        <f t="shared" si="0"/>
        <v>0</v>
      </c>
      <c r="G50" s="16" t="str" cm="1">
        <f t="array" ref="G50">IF(SUMPRODUCT(('Algo + Urban Quality'!A:A = Results!E50) * ('Algo + Urban Quality'!B:B = Interface!$D$4)) &gt; 0, "Compatible", "Not Compatible")</f>
        <v>Not Compatible</v>
      </c>
    </row>
    <row r="51" spans="1:7" x14ac:dyDescent="0.55000000000000004">
      <c r="A51" s="16">
        <v>0</v>
      </c>
      <c r="B51" s="16" t="str">
        <v>ResNet + LSTM</v>
      </c>
      <c r="D51" s="16">
        <v>0</v>
      </c>
      <c r="E51" s="16" t="str">
        <v>Point CNN</v>
      </c>
      <c r="F51" s="16">
        <f t="shared" si="0"/>
        <v>0</v>
      </c>
      <c r="G51" s="16" t="str" cm="1">
        <f t="array" ref="G51">IF(SUMPRODUCT(('Algo + Urban Quality'!A:A = Results!E51) * ('Algo + Urban Quality'!B:B = Interface!$D$4)) &gt; 0, "Compatible", "Not Compatible")</f>
        <v>Not Compatible</v>
      </c>
    </row>
    <row r="52" spans="1:7" x14ac:dyDescent="0.55000000000000004">
      <c r="A52" s="16">
        <v>0</v>
      </c>
      <c r="B52" s="16" t="str">
        <v>ResNet + MS-CAM</v>
      </c>
      <c r="D52" s="16">
        <v>0</v>
      </c>
      <c r="E52" s="16" t="str">
        <v>PSPNet</v>
      </c>
      <c r="F52" s="16">
        <f t="shared" si="0"/>
        <v>0</v>
      </c>
      <c r="G52" s="16" t="str" cm="1">
        <f t="array" ref="G52">IF(SUMPRODUCT(('Algo + Urban Quality'!A:A = Results!E52) * ('Algo + Urban Quality'!B:B = Interface!$D$4)) &gt; 0, "Compatible", "Not Compatible")</f>
        <v>Not Compatible</v>
      </c>
    </row>
    <row r="53" spans="1:7" x14ac:dyDescent="0.55000000000000004">
      <c r="A53" s="16">
        <v>0</v>
      </c>
      <c r="B53" s="16" t="str">
        <v>RoofNet</v>
      </c>
      <c r="D53" s="16">
        <v>0</v>
      </c>
      <c r="E53" s="16" t="str">
        <v>ResNet</v>
      </c>
      <c r="F53" s="16">
        <f t="shared" si="0"/>
        <v>0</v>
      </c>
      <c r="G53" s="16" t="str" cm="1">
        <f t="array" ref="G53">IF(SUMPRODUCT(('Algo + Urban Quality'!A:A = Results!E53) * ('Algo + Urban Quality'!B:B = Interface!$D$4)) &gt; 0, "Compatible", "Not Compatible")</f>
        <v>Not Compatible</v>
      </c>
    </row>
    <row r="54" spans="1:7" x14ac:dyDescent="0.55000000000000004">
      <c r="A54" s="16">
        <v>0</v>
      </c>
      <c r="B54" s="16" t="str">
        <v>SAM</v>
      </c>
      <c r="D54" s="16">
        <v>0</v>
      </c>
      <c r="E54" s="16" t="str">
        <v>ResNet + LSTM</v>
      </c>
      <c r="F54" s="16">
        <f t="shared" si="0"/>
        <v>0</v>
      </c>
      <c r="G54" s="16" t="str" cm="1">
        <f t="array" ref="G54">IF(SUMPRODUCT(('Algo + Urban Quality'!A:A = Results!E54) * ('Algo + Urban Quality'!B:B = Interface!$D$4)) &gt; 0, "Compatible", "Not Compatible")</f>
        <v>Not Compatible</v>
      </c>
    </row>
    <row r="55" spans="1:7" x14ac:dyDescent="0.55000000000000004">
      <c r="A55" s="16">
        <v>0</v>
      </c>
      <c r="B55" s="16" t="str">
        <v>SegNet</v>
      </c>
      <c r="D55" s="16">
        <v>0</v>
      </c>
      <c r="E55" s="16" t="str">
        <v>ResNet + MS-CAM</v>
      </c>
      <c r="F55" s="16">
        <f t="shared" si="0"/>
        <v>0</v>
      </c>
      <c r="G55" s="16" t="str" cm="1">
        <f t="array" ref="G55">IF(SUMPRODUCT(('Algo + Urban Quality'!A:A = Results!E55) * ('Algo + Urban Quality'!B:B = Interface!$D$4)) &gt; 0, "Compatible", "Not Compatible")</f>
        <v>Not Compatible</v>
      </c>
    </row>
    <row r="56" spans="1:7" x14ac:dyDescent="0.55000000000000004">
      <c r="A56" s="16">
        <v>14285.714285714284</v>
      </c>
      <c r="B56" s="16" t="str">
        <v>SSD_RESNET_50_FPN_COCO model</v>
      </c>
      <c r="D56" s="16">
        <v>0</v>
      </c>
      <c r="E56" s="16" t="str">
        <v>RoofNet</v>
      </c>
      <c r="F56" s="16">
        <f t="shared" si="0"/>
        <v>0</v>
      </c>
      <c r="G56" s="16" t="str" cm="1">
        <f t="array" ref="G56">IF(SUMPRODUCT(('Algo + Urban Quality'!A:A = Results!E56) * ('Algo + Urban Quality'!B:B = Interface!$D$4)) &gt; 0, "Compatible", "Not Compatible")</f>
        <v>Not Compatible</v>
      </c>
    </row>
    <row r="57" spans="1:7" x14ac:dyDescent="0.55000000000000004">
      <c r="A57" s="16">
        <v>0</v>
      </c>
      <c r="B57" s="16" t="str">
        <v>Stereollax Net</v>
      </c>
      <c r="D57" s="16">
        <v>0</v>
      </c>
      <c r="E57" s="16" t="str">
        <v>SAM</v>
      </c>
      <c r="F57" s="16">
        <f t="shared" si="0"/>
        <v>0</v>
      </c>
      <c r="G57" s="16" t="str" cm="1">
        <f t="array" ref="G57">IF(SUMPRODUCT(('Algo + Urban Quality'!A:A = Results!E57) * ('Algo + Urban Quality'!B:B = Interface!$D$4)) &gt; 0, "Compatible", "Not Compatible")</f>
        <v>Not Compatible</v>
      </c>
    </row>
    <row r="58" spans="1:7" x14ac:dyDescent="0.55000000000000004">
      <c r="A58" s="16">
        <v>0</v>
      </c>
      <c r="B58" s="16" t="str">
        <v>Street-Frontage-Net model</v>
      </c>
      <c r="D58" s="16">
        <v>0</v>
      </c>
      <c r="E58" s="16" t="str">
        <v>SegNet</v>
      </c>
      <c r="F58" s="16">
        <f t="shared" si="0"/>
        <v>0</v>
      </c>
      <c r="G58" s="16" t="str" cm="1">
        <f t="array" ref="G58">IF(SUMPRODUCT(('Algo + Urban Quality'!A:A = Results!E58) * ('Algo + Urban Quality'!B:B = Interface!$D$4)) &gt; 0, "Compatible", "Not Compatible")</f>
        <v>Not Compatible</v>
      </c>
    </row>
    <row r="59" spans="1:7" x14ac:dyDescent="0.55000000000000004">
      <c r="A59" s="16">
        <v>0</v>
      </c>
      <c r="B59" s="16" t="str">
        <v>Tracktor++</v>
      </c>
      <c r="D59" s="16">
        <v>0</v>
      </c>
      <c r="E59" s="16" t="str">
        <v>Stereollax Net</v>
      </c>
      <c r="F59" s="16">
        <f t="shared" si="0"/>
        <v>0</v>
      </c>
      <c r="G59" s="16" t="str" cm="1">
        <f t="array" ref="G59">IF(SUMPRODUCT(('Algo + Urban Quality'!A:A = Results!E59) * ('Algo + Urban Quality'!B:B = Interface!$D$4)) &gt; 0, "Compatible", "Not Compatible")</f>
        <v>Not Compatible</v>
      </c>
    </row>
    <row r="60" spans="1:7" x14ac:dyDescent="0.55000000000000004">
      <c r="A60" s="16">
        <v>0</v>
      </c>
      <c r="B60" s="16" t="str">
        <v>Treepedia 2.1</v>
      </c>
      <c r="D60" s="16">
        <v>0</v>
      </c>
      <c r="E60" s="16" t="str">
        <v>Street-Frontage-Net model</v>
      </c>
      <c r="F60" s="16">
        <f t="shared" si="0"/>
        <v>0</v>
      </c>
      <c r="G60" s="16" t="str" cm="1">
        <f t="array" ref="G60">IF(SUMPRODUCT(('Algo + Urban Quality'!A:A = Results!E60) * ('Algo + Urban Quality'!B:B = Interface!$D$4)) &gt; 0, "Compatible", "Not Compatible")</f>
        <v>Not Compatible</v>
      </c>
    </row>
    <row r="61" spans="1:7" x14ac:dyDescent="0.55000000000000004">
      <c r="A61" s="16">
        <v>0</v>
      </c>
      <c r="B61" s="16" t="str">
        <v>U-Net</v>
      </c>
      <c r="D61" s="16">
        <v>0</v>
      </c>
      <c r="E61" s="16" t="str">
        <v>Tracktor++</v>
      </c>
      <c r="F61" s="16">
        <f t="shared" si="0"/>
        <v>0</v>
      </c>
      <c r="G61" s="16" t="str" cm="1">
        <f t="array" ref="G61">IF(SUMPRODUCT(('Algo + Urban Quality'!A:A = Results!E61) * ('Algo + Urban Quality'!B:B = Interface!$D$4)) &gt; 0, "Compatible", "Not Compatible")</f>
        <v>Not Compatible</v>
      </c>
    </row>
    <row r="62" spans="1:7" x14ac:dyDescent="0.55000000000000004">
      <c r="A62" s="16">
        <v>0</v>
      </c>
      <c r="B62" s="16" t="str">
        <v>VGG16</v>
      </c>
      <c r="D62" s="16">
        <v>0</v>
      </c>
      <c r="E62" s="16" t="str">
        <v>Treepedia 2.1</v>
      </c>
      <c r="F62" s="16">
        <f t="shared" si="0"/>
        <v>0</v>
      </c>
      <c r="G62" s="16" t="str" cm="1">
        <f t="array" ref="G62">IF(SUMPRODUCT(('Algo + Urban Quality'!A:A = Results!E62) * ('Algo + Urban Quality'!B:B = Interface!$D$4)) &gt; 0, "Compatible", "Not Compatible")</f>
        <v>Not Compatible</v>
      </c>
    </row>
    <row r="63" spans="1:7" x14ac:dyDescent="0.55000000000000004">
      <c r="A63" s="16">
        <v>0</v>
      </c>
      <c r="B63" s="16" t="str">
        <v>VGG18</v>
      </c>
      <c r="D63" s="16">
        <v>0</v>
      </c>
      <c r="E63" s="16" t="str">
        <v>U-Net</v>
      </c>
      <c r="F63" s="16">
        <f t="shared" si="0"/>
        <v>0</v>
      </c>
      <c r="G63" s="16" t="str" cm="1">
        <f t="array" ref="G63">IF(SUMPRODUCT(('Algo + Urban Quality'!A:A = Results!E63) * ('Algo + Urban Quality'!B:B = Interface!$D$4)) &gt; 0, "Compatible", "Not Compatible")</f>
        <v>Not Compatible</v>
      </c>
    </row>
    <row r="64" spans="1:7" x14ac:dyDescent="0.55000000000000004">
      <c r="A64" s="16">
        <v>0</v>
      </c>
      <c r="B64" s="16" t="str">
        <v>VGG19</v>
      </c>
      <c r="D64" s="16">
        <v>0</v>
      </c>
      <c r="E64" s="16" t="str">
        <v>VGG16</v>
      </c>
      <c r="F64" s="16">
        <f t="shared" si="0"/>
        <v>0</v>
      </c>
      <c r="G64" s="16" t="str" cm="1">
        <f t="array" ref="G64">IF(SUMPRODUCT(('Algo + Urban Quality'!A:A = Results!E64) * ('Algo + Urban Quality'!B:B = Interface!$D$4)) &gt; 0, "Compatible", "Not Compatible")</f>
        <v>Not Compatible</v>
      </c>
    </row>
    <row r="65" spans="1:7" x14ac:dyDescent="0.55000000000000004">
      <c r="A65" s="16">
        <v>0</v>
      </c>
      <c r="B65" s="16" t="str">
        <v>VIS-CNN</v>
      </c>
      <c r="D65" s="16">
        <v>0</v>
      </c>
      <c r="E65" s="16" t="str">
        <v>VGG18</v>
      </c>
      <c r="F65" s="16">
        <f t="shared" si="0"/>
        <v>0</v>
      </c>
      <c r="G65" s="16" t="str" cm="1">
        <f t="array" ref="G65">IF(SUMPRODUCT(('Algo + Urban Quality'!A:A = Results!E65) * ('Algo + Urban Quality'!B:B = Interface!$D$4)) &gt; 0, "Compatible", "Not Compatible")</f>
        <v>Not Compatible</v>
      </c>
    </row>
    <row r="66" spans="1:7" x14ac:dyDescent="0.55000000000000004">
      <c r="A66" s="16">
        <v>0</v>
      </c>
      <c r="B66" s="16" t="str">
        <v>Xception-71 CNN</v>
      </c>
      <c r="D66" s="16">
        <v>0</v>
      </c>
      <c r="E66" s="16" t="str">
        <v>VGG19</v>
      </c>
      <c r="F66" s="16">
        <f t="shared" ref="F66:F121" si="1">(D66/MAX($D$1:$D$121))*100</f>
        <v>0</v>
      </c>
      <c r="G66" s="16" t="str" cm="1">
        <f t="array" ref="G66">IF(SUMPRODUCT(('Algo + Urban Quality'!A:A = Results!E66) * ('Algo + Urban Quality'!B:B = Interface!$D$4)) &gt; 0, "Compatible", "Not Compatible")</f>
        <v>Not Compatible</v>
      </c>
    </row>
    <row r="67" spans="1:7" x14ac:dyDescent="0.55000000000000004">
      <c r="A67" s="16">
        <v>0</v>
      </c>
      <c r="B67" s="16" t="str">
        <v>YOLACT</v>
      </c>
      <c r="D67" s="16">
        <v>0</v>
      </c>
      <c r="E67" s="16" t="str">
        <v>VIS-CNN</v>
      </c>
      <c r="F67" s="16">
        <f t="shared" si="1"/>
        <v>0</v>
      </c>
      <c r="G67" s="16" t="str" cm="1">
        <f t="array" ref="G67">IF(SUMPRODUCT(('Algo + Urban Quality'!A:A = Results!E67) * ('Algo + Urban Quality'!B:B = Interface!$D$4)) &gt; 0, "Compatible", "Not Compatible")</f>
        <v>Not Compatible</v>
      </c>
    </row>
    <row r="68" spans="1:7" x14ac:dyDescent="0.55000000000000004">
      <c r="A68" s="16">
        <v>73412.698412698417</v>
      </c>
      <c r="B68" s="16" t="str">
        <v>YOLO</v>
      </c>
      <c r="D68" s="16">
        <v>0</v>
      </c>
      <c r="E68" s="16" t="str">
        <v>Xception-71 CNN</v>
      </c>
      <c r="F68" s="16">
        <f t="shared" si="1"/>
        <v>0</v>
      </c>
      <c r="G68" s="16" t="str" cm="1">
        <f t="array" ref="G68">IF(SUMPRODUCT(('Algo + Urban Quality'!A:A = Results!E68) * ('Algo + Urban Quality'!B:B = Interface!$D$4)) &gt; 0, "Compatible", "Not Compatible")</f>
        <v>Not Compatible</v>
      </c>
    </row>
    <row r="69" spans="1:7" x14ac:dyDescent="0.55000000000000004">
      <c r="A69" s="16">
        <v>0</v>
      </c>
      <c r="B69" s="16" t="str">
        <v>DNN</v>
      </c>
      <c r="D69" s="16">
        <v>0</v>
      </c>
      <c r="E69" s="16" t="str">
        <v>YOLACT</v>
      </c>
      <c r="F69" s="16">
        <f t="shared" si="1"/>
        <v>0</v>
      </c>
      <c r="G69" s="16" t="str" cm="1">
        <f t="array" ref="G69">IF(SUMPRODUCT(('Algo + Urban Quality'!A:A = Results!E69) * ('Algo + Urban Quality'!B:B = Interface!$D$4)) &gt; 0, "Compatible", "Not Compatible")</f>
        <v>Not Compatible</v>
      </c>
    </row>
    <row r="70" spans="1:7" x14ac:dyDescent="0.55000000000000004">
      <c r="A70" s="16">
        <v>0</v>
      </c>
      <c r="B70" s="16" t="str">
        <v>GCN</v>
      </c>
      <c r="D70" s="16">
        <v>0</v>
      </c>
      <c r="E70" s="16" t="str">
        <v>DNN</v>
      </c>
      <c r="F70" s="16">
        <f t="shared" si="1"/>
        <v>0</v>
      </c>
      <c r="G70" s="16" t="str" cm="1">
        <f t="array" ref="G70">IF(SUMPRODUCT(('Algo + Urban Quality'!A:A = Results!E70) * ('Algo + Urban Quality'!B:B = Interface!$D$4)) &gt; 0, "Compatible", "Not Compatible")</f>
        <v>Not Compatible</v>
      </c>
    </row>
    <row r="71" spans="1:7" x14ac:dyDescent="0.55000000000000004">
      <c r="A71" s="16">
        <v>0</v>
      </c>
      <c r="B71" s="16" t="str">
        <v>GCNN</v>
      </c>
      <c r="D71" s="16">
        <v>0</v>
      </c>
      <c r="E71" s="16" t="str">
        <v>GCN</v>
      </c>
      <c r="F71" s="16">
        <f t="shared" si="1"/>
        <v>0</v>
      </c>
      <c r="G71" s="16" t="str" cm="1">
        <f t="array" ref="G71">IF(SUMPRODUCT(('Algo + Urban Quality'!A:A = Results!E71) * ('Algo + Urban Quality'!B:B = Interface!$D$4)) &gt; 0, "Compatible", "Not Compatible")</f>
        <v>Not Compatible</v>
      </c>
    </row>
    <row r="72" spans="1:7" x14ac:dyDescent="0.55000000000000004">
      <c r="A72" s="16">
        <v>0</v>
      </c>
      <c r="B72" s="16" t="str">
        <v>GIN</v>
      </c>
      <c r="D72" s="16">
        <v>0</v>
      </c>
      <c r="E72" s="16" t="str">
        <v>GCNN</v>
      </c>
      <c r="F72" s="16">
        <f t="shared" si="1"/>
        <v>0</v>
      </c>
      <c r="G72" s="16" t="str" cm="1">
        <f t="array" ref="G72">IF(SUMPRODUCT(('Algo + Urban Quality'!A:A = Results!E72) * ('Algo + Urban Quality'!B:B = Interface!$D$4)) &gt; 0, "Compatible", "Not Compatible")</f>
        <v>Not Compatible</v>
      </c>
    </row>
    <row r="73" spans="1:7" x14ac:dyDescent="0.55000000000000004">
      <c r="A73" s="16">
        <v>555.55555555555554</v>
      </c>
      <c r="B73" s="16" t="str">
        <v>GMNN</v>
      </c>
      <c r="D73" s="16">
        <v>0</v>
      </c>
      <c r="E73" s="16" t="str">
        <v>GIN</v>
      </c>
      <c r="F73" s="16">
        <f t="shared" si="1"/>
        <v>0</v>
      </c>
      <c r="G73" s="16" t="str" cm="1">
        <f t="array" ref="G73">IF(SUMPRODUCT(('Algo + Urban Quality'!A:A = Results!E73) * ('Algo + Urban Quality'!B:B = Interface!$D$4)) &gt; 0, "Compatible", "Not Compatible")</f>
        <v>Not Compatible</v>
      </c>
    </row>
    <row r="74" spans="1:7" x14ac:dyDescent="0.55000000000000004">
      <c r="A74" s="16">
        <v>0</v>
      </c>
      <c r="B74" s="16" t="str">
        <v>GraphSAGE</v>
      </c>
      <c r="D74" s="16">
        <v>0</v>
      </c>
      <c r="E74" s="16" t="str">
        <v>GraphSAGE</v>
      </c>
      <c r="F74" s="16">
        <f t="shared" si="1"/>
        <v>0</v>
      </c>
      <c r="G74" s="16" t="str" cm="1">
        <f t="array" ref="G74">IF(SUMPRODUCT(('Algo + Urban Quality'!A:A = Results!E74) * ('Algo + Urban Quality'!B:B = Interface!$D$4)) &gt; 0, "Compatible", "Not Compatible")</f>
        <v>Not Compatible</v>
      </c>
    </row>
    <row r="75" spans="1:7" x14ac:dyDescent="0.55000000000000004">
      <c r="A75" s="16">
        <v>0</v>
      </c>
      <c r="B75" s="16" t="str">
        <v>HGCN</v>
      </c>
      <c r="D75" s="16">
        <v>0</v>
      </c>
      <c r="E75" s="16" t="str">
        <v>HGCN</v>
      </c>
      <c r="F75" s="16">
        <f t="shared" si="1"/>
        <v>0</v>
      </c>
      <c r="G75" s="16" t="str" cm="1">
        <f t="array" ref="G75">IF(SUMPRODUCT(('Algo + Urban Quality'!A:A = Results!E75) * ('Algo + Urban Quality'!B:B = Interface!$D$4)) &gt; 0, "Compatible", "Not Compatible")</f>
        <v>Not Compatible</v>
      </c>
    </row>
    <row r="76" spans="1:7" x14ac:dyDescent="0.55000000000000004">
      <c r="A76" s="16">
        <v>0</v>
      </c>
      <c r="B76" s="16" t="str">
        <v>HGNN</v>
      </c>
      <c r="D76" s="16">
        <v>0</v>
      </c>
      <c r="E76" s="16" t="str">
        <v>HGNN</v>
      </c>
      <c r="F76" s="16">
        <f t="shared" si="1"/>
        <v>0</v>
      </c>
      <c r="G76" s="16" t="str" cm="1">
        <f t="array" ref="G76">IF(SUMPRODUCT(('Algo + Urban Quality'!A:A = Results!E76) * ('Algo + Urban Quality'!B:B = Interface!$D$4)) &gt; 0, "Compatible", "Not Compatible")</f>
        <v>Not Compatible</v>
      </c>
    </row>
    <row r="77" spans="1:7" x14ac:dyDescent="0.55000000000000004">
      <c r="A77" s="16">
        <v>0</v>
      </c>
      <c r="B77" s="16" t="str">
        <v>UniMP</v>
      </c>
      <c r="D77" s="16">
        <v>0</v>
      </c>
      <c r="E77" s="16" t="str">
        <v>UniMP</v>
      </c>
      <c r="F77" s="16">
        <f t="shared" si="1"/>
        <v>0</v>
      </c>
      <c r="G77" s="16" t="str" cm="1">
        <f t="array" ref="G77">IF(SUMPRODUCT(('Algo + Urban Quality'!A:A = Results!E77) * ('Algo + Urban Quality'!B:B = Interface!$D$4)) &gt; 0, "Compatible", "Not Compatible")</f>
        <v>Not Compatible</v>
      </c>
    </row>
    <row r="78" spans="1:7" x14ac:dyDescent="0.55000000000000004">
      <c r="A78" s="16">
        <v>0</v>
      </c>
      <c r="B78" s="16" t="str">
        <v>Attention + CNN + Extend4</v>
      </c>
      <c r="D78" s="16">
        <v>0</v>
      </c>
      <c r="E78" s="16" t="str">
        <v>Attention + CNN + Extend4</v>
      </c>
      <c r="F78" s="16">
        <f t="shared" si="1"/>
        <v>0</v>
      </c>
      <c r="G78" s="16" t="str" cm="1">
        <f t="array" ref="G78">IF(SUMPRODUCT(('Algo + Urban Quality'!A:A = Results!E78) * ('Algo + Urban Quality'!B:B = Interface!$D$4)) &gt; 0, "Compatible", "Not Compatible")</f>
        <v>Not Compatible</v>
      </c>
    </row>
    <row r="79" spans="1:7" x14ac:dyDescent="0.55000000000000004">
      <c r="A79" s="16">
        <v>0</v>
      </c>
      <c r="B79" s="16" t="str">
        <v>BPNN + AE</v>
      </c>
      <c r="D79" s="16">
        <v>0</v>
      </c>
      <c r="E79" s="16" t="str">
        <v>BPNN + AE</v>
      </c>
      <c r="F79" s="16">
        <f t="shared" si="1"/>
        <v>0</v>
      </c>
      <c r="G79" s="16" t="str" cm="1">
        <f t="array" ref="G79">IF(SUMPRODUCT(('Algo + Urban Quality'!A:A = Results!E79) * ('Algo + Urban Quality'!B:B = Interface!$D$4)) &gt; 0, "Compatible", "Not Compatible")</f>
        <v>Not Compatible</v>
      </c>
    </row>
    <row r="80" spans="1:7" x14ac:dyDescent="0.55000000000000004">
      <c r="A80" s="16">
        <v>0</v>
      </c>
      <c r="B80" s="16" t="str">
        <v>CG-CFPANet</v>
      </c>
      <c r="D80" s="16">
        <v>0</v>
      </c>
      <c r="E80" s="16" t="str">
        <v>CG-CFPANet</v>
      </c>
      <c r="F80" s="16">
        <f t="shared" si="1"/>
        <v>0</v>
      </c>
      <c r="G80" s="16" t="str" cm="1">
        <f t="array" ref="G80">IF(SUMPRODUCT(('Algo + Urban Quality'!A:A = Results!E80) * ('Algo + Urban Quality'!B:B = Interface!$D$4)) &gt; 0, "Compatible", "Not Compatible")</f>
        <v>Not Compatible</v>
      </c>
    </row>
    <row r="81" spans="1:7" x14ac:dyDescent="0.55000000000000004">
      <c r="A81" s="16">
        <v>0</v>
      </c>
      <c r="B81" s="16" t="str">
        <v>CNN+LSTM</v>
      </c>
      <c r="D81" s="16">
        <v>0</v>
      </c>
      <c r="E81" s="16" t="str">
        <v>CNN+LSTM</v>
      </c>
      <c r="F81" s="16">
        <f t="shared" si="1"/>
        <v>0</v>
      </c>
      <c r="G81" s="16" t="str" cm="1">
        <f t="array" ref="G81">IF(SUMPRODUCT(('Algo + Urban Quality'!A:A = Results!E81) * ('Algo + Urban Quality'!B:B = Interface!$D$4)) &gt; 0, "Compatible", "Not Compatible")</f>
        <v>Not Compatible</v>
      </c>
    </row>
    <row r="82" spans="1:7" x14ac:dyDescent="0.55000000000000004">
      <c r="A82" s="16">
        <v>0</v>
      </c>
      <c r="B82" s="16" t="str">
        <v>DABE-Net</v>
      </c>
      <c r="D82" s="16">
        <v>0</v>
      </c>
      <c r="E82" s="16" t="str">
        <v>DABE-Net</v>
      </c>
      <c r="F82" s="16">
        <f t="shared" si="1"/>
        <v>0</v>
      </c>
      <c r="G82" s="16" t="str" cm="1">
        <f t="array" ref="G82">IF(SUMPRODUCT(('Algo + Urban Quality'!A:A = Results!E82) * ('Algo + Urban Quality'!B:B = Interface!$D$4)) &gt; 0, "Compatible", "Not Compatible")</f>
        <v>Not Compatible</v>
      </c>
    </row>
    <row r="83" spans="1:7" x14ac:dyDescent="0.55000000000000004">
      <c r="A83" s="16">
        <v>0</v>
      </c>
      <c r="B83" s="16" t="str">
        <v>DCDA-Net</v>
      </c>
      <c r="D83" s="16">
        <v>0</v>
      </c>
      <c r="E83" s="16" t="str">
        <v>DCDA-Net</v>
      </c>
      <c r="F83" s="16">
        <f t="shared" si="1"/>
        <v>0</v>
      </c>
      <c r="G83" s="16" t="str" cm="1">
        <f t="array" ref="G83">IF(SUMPRODUCT(('Algo + Urban Quality'!A:A = Results!E83) * ('Algo + Urban Quality'!B:B = Interface!$D$4)) &gt; 0, "Compatible", "Not Compatible")</f>
        <v>Not Compatible</v>
      </c>
    </row>
    <row r="84" spans="1:7" x14ac:dyDescent="0.55000000000000004">
      <c r="A84" s="16">
        <v>0</v>
      </c>
      <c r="B84" s="16" t="str">
        <v xml:space="preserve">Faster R-CNN + Cascaded R-CNN </v>
      </c>
      <c r="D84" s="16">
        <v>0</v>
      </c>
      <c r="E84" s="16" t="str">
        <v xml:space="preserve">Faster R-CNN + Cascaded R-CNN </v>
      </c>
      <c r="F84" s="16">
        <f t="shared" si="1"/>
        <v>0</v>
      </c>
      <c r="G84" s="16" t="str" cm="1">
        <f t="array" ref="G84">IF(SUMPRODUCT(('Algo + Urban Quality'!A:A = Results!E84) * ('Algo + Urban Quality'!B:B = Interface!$D$4)) &gt; 0, "Compatible", "Not Compatible")</f>
        <v>Not Compatible</v>
      </c>
    </row>
    <row r="85" spans="1:7" x14ac:dyDescent="0.55000000000000004">
      <c r="A85" s="16">
        <v>0</v>
      </c>
      <c r="B85" s="16" t="str">
        <v>FFM + FGM</v>
      </c>
      <c r="D85" s="16">
        <v>0</v>
      </c>
      <c r="E85" s="16" t="str">
        <v>FFM + FGM</v>
      </c>
      <c r="F85" s="16">
        <f t="shared" si="1"/>
        <v>0</v>
      </c>
      <c r="G85" s="16" t="str" cm="1">
        <f t="array" ref="G85">IF(SUMPRODUCT(('Algo + Urban Quality'!A:A = Results!E85) * ('Algo + Urban Quality'!B:B = Interface!$D$4)) &gt; 0, "Compatible", "Not Compatible")</f>
        <v>Not Compatible</v>
      </c>
    </row>
    <row r="86" spans="1:7" x14ac:dyDescent="0.55000000000000004">
      <c r="A86" s="16">
        <v>0</v>
      </c>
      <c r="B86" s="16" t="str">
        <v>GRU-NOCD</v>
      </c>
      <c r="D86" s="16">
        <v>0</v>
      </c>
      <c r="E86" s="16" t="str">
        <v>GRU-NOCD</v>
      </c>
      <c r="F86" s="16">
        <f t="shared" si="1"/>
        <v>0</v>
      </c>
      <c r="G86" s="16" t="str" cm="1">
        <f t="array" ref="G86">IF(SUMPRODUCT(('Algo + Urban Quality'!A:A = Results!E86) * ('Algo + Urban Quality'!B:B = Interface!$D$4)) &gt; 0, "Compatible", "Not Compatible")</f>
        <v>Not Compatible</v>
      </c>
    </row>
    <row r="87" spans="1:7" x14ac:dyDescent="0.55000000000000004">
      <c r="A87" s="16">
        <v>0</v>
      </c>
      <c r="B87" s="16" t="str">
        <v>HRNet-OCR</v>
      </c>
      <c r="D87" s="16">
        <v>0</v>
      </c>
      <c r="E87" s="16" t="str">
        <v>HRNet-OCR</v>
      </c>
      <c r="F87" s="16">
        <f t="shared" si="1"/>
        <v>0</v>
      </c>
      <c r="G87" s="16" t="str" cm="1">
        <f t="array" ref="G87">IF(SUMPRODUCT(('Algo + Urban Quality'!A:A = Results!E87) * ('Algo + Urban Quality'!B:B = Interface!$D$4)) &gt; 0, "Compatible", "Not Compatible")</f>
        <v>Not Compatible</v>
      </c>
    </row>
    <row r="88" spans="1:7" x14ac:dyDescent="0.55000000000000004">
      <c r="A88" s="16">
        <v>0</v>
      </c>
      <c r="B88" s="16" t="str">
        <v>IntroVAE</v>
      </c>
      <c r="D88" s="16">
        <v>0</v>
      </c>
      <c r="E88" s="16" t="str">
        <v>IntroVAE</v>
      </c>
      <c r="F88" s="16">
        <f t="shared" si="1"/>
        <v>0</v>
      </c>
      <c r="G88" s="16" t="str" cm="1">
        <f t="array" ref="G88">IF(SUMPRODUCT(('Algo + Urban Quality'!A:A = Results!E88) * ('Algo + Urban Quality'!B:B = Interface!$D$4)) &gt; 0, "Compatible", "Not Compatible")</f>
        <v>Not Compatible</v>
      </c>
    </row>
    <row r="89" spans="1:7" x14ac:dyDescent="0.55000000000000004">
      <c r="A89" s="16">
        <v>0</v>
      </c>
      <c r="B89" s="16" t="str">
        <v>Lightweight attention U-net</v>
      </c>
      <c r="D89" s="16">
        <v>0</v>
      </c>
      <c r="E89" s="16" t="str">
        <v>Lightweight attention U-net</v>
      </c>
      <c r="F89" s="16">
        <f t="shared" si="1"/>
        <v>0</v>
      </c>
      <c r="G89" s="16" t="str" cm="1">
        <f t="array" ref="G89">IF(SUMPRODUCT(('Algo + Urban Quality'!A:A = Results!E89) * ('Algo + Urban Quality'!B:B = Interface!$D$4)) &gt; 0, "Compatible", "Not Compatible")</f>
        <v>Not Compatible</v>
      </c>
    </row>
    <row r="90" spans="1:7" x14ac:dyDescent="0.55000000000000004">
      <c r="A90" s="16">
        <v>0</v>
      </c>
      <c r="B90" s="16" t="str">
        <v>LSTM-FCN</v>
      </c>
      <c r="D90" s="16">
        <v>0</v>
      </c>
      <c r="E90" s="16" t="str">
        <v>LSTM-FCN</v>
      </c>
      <c r="F90" s="16">
        <f t="shared" si="1"/>
        <v>0</v>
      </c>
      <c r="G90" s="16" t="str" cm="1">
        <f t="array" ref="G90">IF(SUMPRODUCT(('Algo + Urban Quality'!A:A = Results!E90) * ('Algo + Urban Quality'!B:B = Interface!$D$4)) &gt; 0, "Compatible", "Not Compatible")</f>
        <v>Not Compatible</v>
      </c>
    </row>
    <row r="91" spans="1:7" x14ac:dyDescent="0.55000000000000004">
      <c r="A91" s="16">
        <v>0</v>
      </c>
      <c r="B91" s="16" t="str">
        <v>M3Inference model</v>
      </c>
      <c r="D91" s="16">
        <v>0</v>
      </c>
      <c r="E91" s="16" t="str">
        <v>M3Inference model</v>
      </c>
      <c r="F91" s="16">
        <f t="shared" si="1"/>
        <v>0</v>
      </c>
      <c r="G91" s="16" t="str" cm="1">
        <f t="array" ref="G91">IF(SUMPRODUCT(('Algo + Urban Quality'!A:A = Results!E91) * ('Algo + Urban Quality'!B:B = Interface!$D$4)) &gt; 0, "Compatible", "Not Compatible")</f>
        <v>Not Compatible</v>
      </c>
    </row>
    <row r="92" spans="1:7" x14ac:dyDescent="0.55000000000000004">
      <c r="A92" s="16">
        <v>0</v>
      </c>
      <c r="B92" s="16" t="str">
        <v>MFTSC</v>
      </c>
      <c r="D92" s="16">
        <v>0</v>
      </c>
      <c r="E92" s="16" t="str">
        <v>MFTSC</v>
      </c>
      <c r="F92" s="16">
        <f t="shared" si="1"/>
        <v>0</v>
      </c>
      <c r="G92" s="16" t="str" cm="1">
        <f t="array" ref="G92">IF(SUMPRODUCT(('Algo + Urban Quality'!A:A = Results!E92) * ('Algo + Urban Quality'!B:B = Interface!$D$4)) &gt; 0, "Compatible", "Not Compatible")</f>
        <v>Not Compatible</v>
      </c>
    </row>
    <row r="93" spans="1:7" x14ac:dyDescent="0.55000000000000004">
      <c r="A93" s="16">
        <v>0</v>
      </c>
      <c r="B93" s="16" t="str">
        <v>MobileNetV2 + VGG18</v>
      </c>
      <c r="D93" s="16">
        <v>0</v>
      </c>
      <c r="E93" s="16" t="str">
        <v>MobileNetV2 + VGG18</v>
      </c>
      <c r="F93" s="16">
        <f t="shared" si="1"/>
        <v>0</v>
      </c>
      <c r="G93" s="16" t="str" cm="1">
        <f t="array" ref="G93">IF(SUMPRODUCT(('Algo + Urban Quality'!A:A = Results!E93) * ('Algo + Urban Quality'!B:B = Interface!$D$4)) &gt; 0, "Compatible", "Not Compatible")</f>
        <v>Not Compatible</v>
      </c>
    </row>
    <row r="94" spans="1:7" x14ac:dyDescent="0.55000000000000004">
      <c r="A94" s="16">
        <v>0</v>
      </c>
      <c r="B94" s="16" t="str">
        <v>MT-BR</v>
      </c>
      <c r="D94" s="16">
        <v>0</v>
      </c>
      <c r="E94" s="16" t="str">
        <v>MT-BR</v>
      </c>
      <c r="F94" s="16">
        <f t="shared" si="1"/>
        <v>0</v>
      </c>
      <c r="G94" s="16" t="str" cm="1">
        <f t="array" ref="G94">IF(SUMPRODUCT(('Algo + Urban Quality'!A:A = Results!E94) * ('Algo + Urban Quality'!B:B = Interface!$D$4)) &gt; 0, "Compatible", "Not Compatible")</f>
        <v>Not Compatible</v>
      </c>
    </row>
    <row r="95" spans="1:7" x14ac:dyDescent="0.55000000000000004">
      <c r="A95" s="16">
        <v>0</v>
      </c>
      <c r="B95" s="16" t="str">
        <v>Object GNN</v>
      </c>
      <c r="D95" s="16">
        <v>0</v>
      </c>
      <c r="E95" s="16" t="str">
        <v>Object GNN</v>
      </c>
      <c r="F95" s="16">
        <f t="shared" si="1"/>
        <v>0</v>
      </c>
      <c r="G95" s="16" t="str" cm="1">
        <f t="array" ref="G95">IF(SUMPRODUCT(('Algo + Urban Quality'!A:A = Results!E95) * ('Algo + Urban Quality'!B:B = Interface!$D$4)) &gt; 0, "Compatible", "Not Compatible")</f>
        <v>Not Compatible</v>
      </c>
    </row>
    <row r="96" spans="1:7" x14ac:dyDescent="0.55000000000000004">
      <c r="A96" s="16">
        <v>0</v>
      </c>
      <c r="B96" s="16" t="str">
        <v>Pixel DSSN</v>
      </c>
      <c r="D96" s="16">
        <v>0</v>
      </c>
      <c r="E96" s="16" t="str">
        <v>Pixel DSSN</v>
      </c>
      <c r="F96" s="16">
        <f t="shared" si="1"/>
        <v>0</v>
      </c>
      <c r="G96" s="16" t="str" cm="1">
        <f t="array" ref="G96">IF(SUMPRODUCT(('Algo + Urban Quality'!A:A = Results!E96) * ('Algo + Urban Quality'!B:B = Interface!$D$4)) &gt; 0, "Compatible", "Not Compatible")</f>
        <v>Not Compatible</v>
      </c>
    </row>
    <row r="97" spans="1:7" x14ac:dyDescent="0.55000000000000004">
      <c r="A97" s="16">
        <v>0</v>
      </c>
      <c r="B97" s="16" t="str">
        <v>PSA + ASPP block</v>
      </c>
      <c r="D97" s="16">
        <v>0</v>
      </c>
      <c r="E97" s="16" t="str">
        <v>PSA + ASPP block</v>
      </c>
      <c r="F97" s="16">
        <f t="shared" si="1"/>
        <v>0</v>
      </c>
      <c r="G97" s="16" t="str" cm="1">
        <f t="array" ref="G97">IF(SUMPRODUCT(('Algo + Urban Quality'!A:A = Results!E97) * ('Algo + Urban Quality'!B:B = Interface!$D$4)) &gt; 0, "Compatible", "Not Compatible")</f>
        <v>Not Compatible</v>
      </c>
    </row>
    <row r="98" spans="1:7" x14ac:dyDescent="0.55000000000000004">
      <c r="A98" s="16">
        <v>0</v>
      </c>
      <c r="B98" s="16" t="str">
        <v>PSPNet + ResNet-101</v>
      </c>
      <c r="D98" s="16">
        <v>0</v>
      </c>
      <c r="E98" s="16" t="str">
        <v>PSPNet + ResNet-101</v>
      </c>
      <c r="F98" s="16">
        <f t="shared" si="1"/>
        <v>0</v>
      </c>
      <c r="G98" s="16" t="str" cm="1">
        <f t="array" ref="G98">IF(SUMPRODUCT(('Algo + Urban Quality'!A:A = Results!E98) * ('Algo + Urban Quality'!B:B = Interface!$D$4)) &gt; 0, "Compatible", "Not Compatible")</f>
        <v>Not Compatible</v>
      </c>
    </row>
    <row r="99" spans="1:7" x14ac:dyDescent="0.55000000000000004">
      <c r="A99" s="16">
        <v>0</v>
      </c>
      <c r="B99" s="16" t="str">
        <v>Multiple</v>
      </c>
      <c r="D99" s="16">
        <v>0</v>
      </c>
      <c r="E99" s="16" t="str">
        <v>Multiple</v>
      </c>
      <c r="F99" s="16">
        <f t="shared" si="1"/>
        <v>0</v>
      </c>
      <c r="G99" s="16" t="str" cm="1">
        <f t="array" ref="G99">IF(SUMPRODUCT(('Algo + Urban Quality'!A:A = Results!E99) * ('Algo + Urban Quality'!B:B = Interface!$D$4)) &gt; 0, "Compatible", "Not Compatible")</f>
        <v>Not Compatible</v>
      </c>
    </row>
    <row r="100" spans="1:7" x14ac:dyDescent="0.55000000000000004">
      <c r="A100" s="16">
        <v>0</v>
      </c>
      <c r="B100" s="16" t="str">
        <v>ResNet + Mask R-CNN</v>
      </c>
      <c r="D100" s="16">
        <v>0</v>
      </c>
      <c r="E100" s="16" t="str">
        <v>ResNet + Mask R-CNN</v>
      </c>
      <c r="F100" s="16">
        <f t="shared" si="1"/>
        <v>0</v>
      </c>
      <c r="G100" s="16" t="str" cm="1">
        <f t="array" ref="G100">IF(SUMPRODUCT(('Algo + Urban Quality'!A:A = Results!E100) * ('Algo + Urban Quality'!B:B = Interface!$D$4)) &gt; 0, "Compatible", "Not Compatible")</f>
        <v>Not Compatible</v>
      </c>
    </row>
    <row r="101" spans="1:7" x14ac:dyDescent="0.55000000000000004">
      <c r="A101" s="16">
        <v>0</v>
      </c>
      <c r="B101" s="16" t="str">
        <v>Rnn + BRNN</v>
      </c>
      <c r="D101" s="16">
        <v>0</v>
      </c>
      <c r="E101" s="16" t="str">
        <v>Rnn + BRNN</v>
      </c>
      <c r="F101" s="16">
        <f t="shared" si="1"/>
        <v>0</v>
      </c>
      <c r="G101" s="16" t="str" cm="1">
        <f t="array" ref="G101">IF(SUMPRODUCT(('Algo + Urban Quality'!A:A = Results!E101) * ('Algo + Urban Quality'!B:B = Interface!$D$4)) &gt; 0, "Compatible", "Not Compatible")</f>
        <v>Not Compatible</v>
      </c>
    </row>
    <row r="102" spans="1:7" x14ac:dyDescent="0.55000000000000004">
      <c r="A102" s="16">
        <v>0</v>
      </c>
      <c r="B102" s="16" t="str">
        <v xml:space="preserve">StereoNet model </v>
      </c>
      <c r="D102" s="16">
        <v>0</v>
      </c>
      <c r="E102" s="16" t="str">
        <v xml:space="preserve">StereoNet model </v>
      </c>
      <c r="F102" s="16">
        <f t="shared" si="1"/>
        <v>0</v>
      </c>
      <c r="G102" s="16" t="str" cm="1">
        <f t="array" ref="G102">IF(SUMPRODUCT(('Algo + Urban Quality'!A:A = Results!E102) * ('Algo + Urban Quality'!B:B = Interface!$D$4)) &gt; 0, "Compatible", "Not Compatible")</f>
        <v>Not Compatible</v>
      </c>
    </row>
    <row r="103" spans="1:7" x14ac:dyDescent="0.55000000000000004">
      <c r="A103" s="16">
        <v>0</v>
      </c>
      <c r="B103" s="16" t="str">
        <v>TCN + BiLSTM</v>
      </c>
      <c r="D103" s="16">
        <v>0</v>
      </c>
      <c r="E103" s="16" t="str">
        <v>TCN + BiLSTM</v>
      </c>
      <c r="F103" s="16">
        <f t="shared" si="1"/>
        <v>0</v>
      </c>
      <c r="G103" s="16" t="str" cm="1">
        <f t="array" ref="G103">IF(SUMPRODUCT(('Algo + Urban Quality'!A:A = Results!E103) * ('Algo + Urban Quality'!B:B = Interface!$D$4)) &gt; 0, "Compatible", "Not Compatible")</f>
        <v>Not Compatible</v>
      </c>
    </row>
    <row r="104" spans="1:7" x14ac:dyDescent="0.55000000000000004">
      <c r="A104" s="16">
        <v>0</v>
      </c>
      <c r="B104" s="16" t="str">
        <v>UnetFormer</v>
      </c>
      <c r="D104" s="16">
        <v>0</v>
      </c>
      <c r="E104" s="16" t="str">
        <v>UnetFormer</v>
      </c>
      <c r="F104" s="16">
        <f t="shared" si="1"/>
        <v>0</v>
      </c>
      <c r="G104" s="16" t="str" cm="1">
        <f t="array" ref="G104">IF(SUMPRODUCT(('Algo + Urban Quality'!A:A = Results!E104) * ('Algo + Urban Quality'!B:B = Interface!$D$4)) &gt; 0, "Compatible", "Not Compatible")</f>
        <v>Not Compatible</v>
      </c>
    </row>
    <row r="105" spans="1:7" x14ac:dyDescent="0.55000000000000004">
      <c r="A105" s="16">
        <v>0</v>
      </c>
      <c r="B105" s="16" t="str">
        <v>LSTM</v>
      </c>
      <c r="D105" s="16">
        <v>0</v>
      </c>
      <c r="E105" s="16" t="str">
        <v>LSTM</v>
      </c>
      <c r="F105" s="16">
        <f t="shared" si="1"/>
        <v>0</v>
      </c>
      <c r="G105" s="16" t="str" cm="1">
        <f t="array" ref="G105">IF(SUMPRODUCT(('Algo + Urban Quality'!A:A = Results!E105) * ('Algo + Urban Quality'!B:B = Interface!$D$4)) &gt; 0, "Compatible", "Not Compatible")</f>
        <v>Not Compatible</v>
      </c>
    </row>
    <row r="106" spans="1:7" x14ac:dyDescent="0.55000000000000004">
      <c r="A106" s="16">
        <v>0</v>
      </c>
      <c r="B106" s="16" t="str">
        <v>FIT-MLP</v>
      </c>
      <c r="D106" s="16">
        <v>0</v>
      </c>
      <c r="E106" s="16" t="str">
        <v>FIT-MLP</v>
      </c>
      <c r="F106" s="16">
        <f t="shared" si="1"/>
        <v>0</v>
      </c>
      <c r="G106" s="16" t="str" cm="1">
        <f t="array" ref="G106">IF(SUMPRODUCT(('Algo + Urban Quality'!A:A = Results!E106) * ('Algo + Urban Quality'!B:B = Interface!$D$4)) &gt; 0, "Compatible", "Not Compatible")</f>
        <v>Not Compatible</v>
      </c>
    </row>
    <row r="107" spans="1:7" x14ac:dyDescent="0.55000000000000004">
      <c r="A107" s="16">
        <v>0</v>
      </c>
      <c r="B107" s="16" t="str">
        <v>MLP</v>
      </c>
      <c r="D107" s="16">
        <v>0</v>
      </c>
      <c r="E107" s="16" t="str">
        <v>MLP</v>
      </c>
      <c r="F107" s="16">
        <f t="shared" si="1"/>
        <v>0</v>
      </c>
      <c r="G107" s="16" t="str" cm="1">
        <f t="array" ref="G107">IF(SUMPRODUCT(('Algo + Urban Quality'!A:A = Results!E107) * ('Algo + Urban Quality'!B:B = Interface!$D$4)) &gt; 0, "Compatible", "Not Compatible")</f>
        <v>Not Compatible</v>
      </c>
    </row>
    <row r="108" spans="1:7" x14ac:dyDescent="0.55000000000000004">
      <c r="A108" s="16">
        <v>0</v>
      </c>
      <c r="B108" s="16" t="str">
        <v>Deep multimodal fusion network</v>
      </c>
      <c r="D108" s="16">
        <v>0</v>
      </c>
      <c r="E108" s="16" t="str">
        <v>Deep multimodal fusion network</v>
      </c>
      <c r="F108" s="16">
        <f t="shared" si="1"/>
        <v>0</v>
      </c>
      <c r="G108" s="16" t="str" cm="1">
        <f t="array" ref="G108">IF(SUMPRODUCT(('Algo + Urban Quality'!A:A = Results!E108) * ('Algo + Urban Quality'!B:B = Interface!$D$4)) &gt; 0, "Compatible", "Not Compatible")</f>
        <v>Not Compatible</v>
      </c>
    </row>
    <row r="109" spans="1:7" x14ac:dyDescent="0.55000000000000004">
      <c r="A109" s="16">
        <v>0</v>
      </c>
      <c r="B109" s="16" t="str">
        <v>DeepLab V3+  + WEEK 3-Facade parsing</v>
      </c>
      <c r="D109" s="16">
        <v>0</v>
      </c>
      <c r="E109" s="16" t="str">
        <v>DeepLab V3+  + WEEK 3-Facade parsing</v>
      </c>
      <c r="F109" s="16">
        <f t="shared" si="1"/>
        <v>0</v>
      </c>
      <c r="G109" s="16" t="str" cm="1">
        <f t="array" ref="G109">IF(SUMPRODUCT(('Algo + Urban Quality'!A:A = Results!E109) * ('Algo + Urban Quality'!B:B = Interface!$D$4)) &gt; 0, "Compatible", "Not Compatible")</f>
        <v>Not Compatible</v>
      </c>
    </row>
    <row r="110" spans="1:7" x14ac:dyDescent="0.55000000000000004">
      <c r="A110" s="16">
        <v>0</v>
      </c>
      <c r="B110" s="16" t="str">
        <v>Multiple</v>
      </c>
      <c r="D110" s="16">
        <v>0</v>
      </c>
      <c r="E110" s="16" t="str">
        <v>Multiple</v>
      </c>
      <c r="F110" s="16">
        <f t="shared" si="1"/>
        <v>0</v>
      </c>
      <c r="G110" s="16" t="str" cm="1">
        <f t="array" ref="G110">IF(SUMPRODUCT(('Algo + Urban Quality'!A:A = Results!E110) * ('Algo + Urban Quality'!B:B = Interface!$D$4)) &gt; 0, "Compatible", "Not Compatible")</f>
        <v>Not Compatible</v>
      </c>
    </row>
    <row r="111" spans="1:7" x14ac:dyDescent="0.55000000000000004">
      <c r="A111" s="16">
        <v>0</v>
      </c>
      <c r="B111" s="16" t="str">
        <v>Doc2Vec</v>
      </c>
      <c r="D111" s="16">
        <v>0</v>
      </c>
      <c r="E111" s="16" t="str">
        <v>Doc2Vec</v>
      </c>
      <c r="F111" s="16">
        <f t="shared" si="1"/>
        <v>0</v>
      </c>
      <c r="G111" s="16" t="str" cm="1">
        <f t="array" ref="G111">IF(SUMPRODUCT(('Algo + Urban Quality'!A:A = Results!E111) * ('Algo + Urban Quality'!B:B = Interface!$D$4)) &gt; 0, "Compatible", "Not Compatible")</f>
        <v>Not Compatible</v>
      </c>
    </row>
    <row r="112" spans="1:7" x14ac:dyDescent="0.55000000000000004">
      <c r="A112" s="16">
        <v>0</v>
      </c>
      <c r="B112" s="16" t="str">
        <v>Word2Vec</v>
      </c>
      <c r="D112" s="16">
        <v>0</v>
      </c>
      <c r="E112" s="16" t="str">
        <v>Word2Vec</v>
      </c>
      <c r="F112" s="16">
        <f t="shared" si="1"/>
        <v>0</v>
      </c>
      <c r="G112" s="16" t="str" cm="1">
        <f t="array" ref="G112">IF(SUMPRODUCT(('Algo + Urban Quality'!A:A = Results!E112) * ('Algo + Urban Quality'!B:B = Interface!$D$4)) &gt; 0, "Compatible", "Not Compatible")</f>
        <v>Not Compatible</v>
      </c>
    </row>
    <row r="113" spans="1:7" x14ac:dyDescent="0.55000000000000004">
      <c r="A113" s="16">
        <v>0</v>
      </c>
      <c r="B113" s="16" t="str">
        <v>Word2Vec + Doc2Vec</v>
      </c>
      <c r="D113" s="16">
        <v>0</v>
      </c>
      <c r="E113" s="16" t="str">
        <v>Word2Vec + Doc2Vec</v>
      </c>
      <c r="F113" s="16">
        <f t="shared" si="1"/>
        <v>0</v>
      </c>
      <c r="G113" s="16" t="str" cm="1">
        <f t="array" ref="G113">IF(SUMPRODUCT(('Algo + Urban Quality'!A:A = Results!E113) * ('Algo + Urban Quality'!B:B = Interface!$D$4)) &gt; 0, "Compatible", "Not Compatible")</f>
        <v>Not Compatible</v>
      </c>
    </row>
    <row r="114" spans="1:7" x14ac:dyDescent="0.55000000000000004">
      <c r="A114" s="16">
        <v>0</v>
      </c>
      <c r="B114" s="16" t="str">
        <v>Siamese DCRNN</v>
      </c>
      <c r="D114" s="16">
        <v>0</v>
      </c>
      <c r="E114" s="16" t="str">
        <v>Siamese DCRNN</v>
      </c>
      <c r="F114" s="16">
        <f t="shared" si="1"/>
        <v>0</v>
      </c>
      <c r="G114" s="16" t="str" cm="1">
        <f t="array" ref="G114">IF(SUMPRODUCT(('Algo + Urban Quality'!A:A = Results!E114) * ('Algo + Urban Quality'!B:B = Interface!$D$4)) &gt; 0, "Compatible", "Not Compatible")</f>
        <v>Not Compatible</v>
      </c>
    </row>
    <row r="115" spans="1:7" x14ac:dyDescent="0.55000000000000004">
      <c r="A115" s="16">
        <v>0</v>
      </c>
      <c r="B115" s="16" t="str">
        <v>Geo-SOM</v>
      </c>
      <c r="D115" s="16">
        <v>0</v>
      </c>
      <c r="E115" s="16" t="str">
        <v>Geo-SOM</v>
      </c>
      <c r="F115" s="16">
        <f t="shared" si="1"/>
        <v>0</v>
      </c>
      <c r="G115" s="16" t="str" cm="1">
        <f t="array" ref="G115">IF(SUMPRODUCT(('Algo + Urban Quality'!A:A = Results!E115) * ('Algo + Urban Quality'!B:B = Interface!$D$4)) &gt; 0, "Compatible", "Not Compatible")</f>
        <v>Not Compatible</v>
      </c>
    </row>
    <row r="116" spans="1:7" x14ac:dyDescent="0.55000000000000004">
      <c r="A116" s="16">
        <v>0</v>
      </c>
      <c r="B116" s="16" t="str">
        <v>SOM</v>
      </c>
      <c r="D116" s="16">
        <v>0</v>
      </c>
      <c r="E116" s="16" t="str">
        <v>SOM</v>
      </c>
      <c r="F116" s="16">
        <f t="shared" si="1"/>
        <v>0</v>
      </c>
      <c r="G116" s="16" t="str" cm="1">
        <f t="array" ref="G116">IF(SUMPRODUCT(('Algo + Urban Quality'!A:A = Results!E116) * ('Algo + Urban Quality'!B:B = Interface!$D$4)) &gt; 0, "Compatible", "Not Compatible")</f>
        <v>Not Compatible</v>
      </c>
    </row>
    <row r="117" spans="1:7" x14ac:dyDescent="0.55000000000000004">
      <c r="A117" s="16">
        <v>0</v>
      </c>
      <c r="B117" s="16" t="str">
        <v>BERT</v>
      </c>
      <c r="D117" s="16">
        <v>0</v>
      </c>
      <c r="E117" s="16" t="str">
        <v>BERT</v>
      </c>
      <c r="F117" s="16">
        <f t="shared" si="1"/>
        <v>0</v>
      </c>
      <c r="G117" s="16" t="str" cm="1">
        <f t="array" ref="G117">IF(SUMPRODUCT(('Algo + Urban Quality'!A:A = Results!E117) * ('Algo + Urban Quality'!B:B = Interface!$D$4)) &gt; 0, "Compatible", "Not Compatible")</f>
        <v>Not Compatible</v>
      </c>
    </row>
    <row r="118" spans="1:7" x14ac:dyDescent="0.55000000000000004">
      <c r="A118" s="16">
        <v>0</v>
      </c>
      <c r="B118" s="16" t="str">
        <v>GroundingDINO-B</v>
      </c>
      <c r="D118" s="16">
        <v>0</v>
      </c>
      <c r="E118" s="16" t="str">
        <v>GroundingDINO-B</v>
      </c>
      <c r="F118" s="16">
        <f t="shared" si="1"/>
        <v>0</v>
      </c>
      <c r="G118" s="16" t="str" cm="1">
        <f t="array" ref="G118">IF(SUMPRODUCT(('Algo + Urban Quality'!A:A = Results!E118) * ('Algo + Urban Quality'!B:B = Interface!$D$4)) &gt; 0, "Compatible", "Not Compatible")</f>
        <v>Not Compatible</v>
      </c>
    </row>
    <row r="119" spans="1:7" x14ac:dyDescent="0.55000000000000004">
      <c r="A119" s="16">
        <v>0</v>
      </c>
      <c r="B119" s="16" t="str">
        <v>Mask2Former model</v>
      </c>
      <c r="D119" s="16">
        <v>0</v>
      </c>
      <c r="E119" s="16" t="str">
        <v>Mask2Former model</v>
      </c>
      <c r="F119" s="16">
        <f t="shared" si="1"/>
        <v>0</v>
      </c>
      <c r="G119" s="16" t="str" cm="1">
        <f t="array" ref="G119">IF(SUMPRODUCT(('Algo + Urban Quality'!A:A = Results!E119) * ('Algo + Urban Quality'!B:B = Interface!$D$4)) &gt; 0, "Compatible", "Not Compatible")</f>
        <v>Not Compatible</v>
      </c>
    </row>
    <row r="120" spans="1:7" x14ac:dyDescent="0.55000000000000004">
      <c r="A120" s="16">
        <v>0</v>
      </c>
      <c r="B120" s="16" t="str">
        <v>SegFormer</v>
      </c>
      <c r="D120" s="16">
        <v>0</v>
      </c>
      <c r="E120" s="16" t="str">
        <v>SegFormer</v>
      </c>
      <c r="F120" s="16">
        <f t="shared" si="1"/>
        <v>0</v>
      </c>
      <c r="G120" s="16" t="str" cm="1">
        <f t="array" ref="G120">IF(SUMPRODUCT(('Algo + Urban Quality'!A:A = Results!E120) * ('Algo + Urban Quality'!B:B = Interface!$D$4)) &gt; 0, "Compatible", "Not Compatible")</f>
        <v>Not Compatible</v>
      </c>
    </row>
    <row r="121" spans="1:7" x14ac:dyDescent="0.55000000000000004">
      <c r="A121" s="16">
        <v>0</v>
      </c>
      <c r="B121" s="16" t="str">
        <v>Transformer</v>
      </c>
      <c r="D121" s="16">
        <v>0</v>
      </c>
      <c r="E121" s="16" t="str">
        <v>Transformer</v>
      </c>
      <c r="F121" s="16">
        <f t="shared" si="1"/>
        <v>0</v>
      </c>
      <c r="G121" s="16" t="str" cm="1">
        <f t="array" ref="G121">IF(SUMPRODUCT(('Algo + Urban Quality'!A:A = Results!E121) * ('Algo + Urban Quality'!B:B = Interface!$D$4)) &gt; 0, "Compatible", "Not Compatible")</f>
        <v>Not Compatible</v>
      </c>
    </row>
  </sheetData>
  <sheetProtection algorithmName="SHA-512" hashValue="u8INVOdljQ16kciNYDPwGVs9zyVt/P+CUb1OkA5+eULISVSMJ6wKIU1I/2q8OvD1eXQ6f7xwRljhhz0we0nE2w==" saltValue="xQSidfs3fmywwvREgnre4A==" spinCount="100000" sheet="1" objects="1" scenarios="1"/>
  <conditionalFormatting sqref="E1:E1048576 G1:G1048576">
    <cfRule type="duplicateValues" dxfId="1"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E2389-611B-443B-A6E3-CC8489BE723C}">
  <sheetPr codeName="Sheet5"/>
  <dimension ref="B3:E32"/>
  <sheetViews>
    <sheetView zoomScale="85" zoomScaleNormal="85" workbookViewId="0">
      <selection activeCell="C14" sqref="C14"/>
    </sheetView>
  </sheetViews>
  <sheetFormatPr defaultColWidth="8.83984375" defaultRowHeight="14.4" x14ac:dyDescent="0.55000000000000004"/>
  <cols>
    <col min="1" max="1" width="8.83984375" style="16"/>
    <col min="2" max="2" width="20.83984375" style="16" customWidth="1"/>
    <col min="3" max="3" width="8.83984375" style="56"/>
    <col min="4" max="4" width="37.26171875" style="16" customWidth="1"/>
    <col min="5" max="5" width="27.15625" style="16" bestFit="1" customWidth="1"/>
    <col min="6" max="16384" width="8.83984375" style="16"/>
  </cols>
  <sheetData>
    <row r="3" spans="2:5" x14ac:dyDescent="0.55000000000000004">
      <c r="B3" s="16" t="str" cm="1">
        <f t="array" ref="B3:C7">_xlfn._xlws.FILTER(Results!E1:F121, Results!F1:F121 &gt; 0)</f>
        <v>YOLO</v>
      </c>
      <c r="C3" s="56">
        <v>100</v>
      </c>
      <c r="D3" s="16" t="str" cm="1">
        <f t="array" ref="D3:E3">IFERROR(TRANSPOSE(_xlfn._xlws.FILTER(Labels!$J$5:$J$274,(Labels!$I$5:$I$274=B3)*(Labels!$F$5:$F$274=Interface!$C$4))),"")</f>
        <v>YOLO ( Ceccarelli et al., 2023)</v>
      </c>
      <c r="E3" s="16" t="str">
        <v>YOLO ( Cano-Ciborro et al., 2024)</v>
      </c>
    </row>
    <row r="4" spans="2:5" x14ac:dyDescent="0.55000000000000004">
      <c r="B4" s="16" t="str">
        <v>SSD_RESNET_50_FPN_COCO model</v>
      </c>
      <c r="C4" s="56">
        <v>19.459459459459456</v>
      </c>
      <c r="D4" s="16" t="str" cm="1">
        <f t="array" ref="D4">IFERROR(TRANSPOSE(_xlfn._xlws.FILTER(Labels!$J$5:$J$274,(Labels!$I$5:$I$274=B4)*(Labels!$F$5:$F$274=Interface!$C$4))),"")</f>
        <v>SSD_RESNET_50_FPN_COCO model ( Hou et al., 2020)</v>
      </c>
    </row>
    <row r="5" spans="2:5" x14ac:dyDescent="0.55000000000000004">
      <c r="B5" s="16" t="str">
        <v>DEEP Sort</v>
      </c>
      <c r="C5" s="56">
        <v>7.2972972972972965</v>
      </c>
      <c r="D5" s="16" t="str" cm="1">
        <f t="array" ref="D5">IFERROR(TRANSPOSE(_xlfn._xlws.FILTER(Labels!$J$5:$J$274,(Labels!$I$5:$I$274=B5)*(Labels!$F$5:$F$274=Interface!$C$4))),"")</f>
        <v>DEEP Sort ( No et al., 2024)</v>
      </c>
    </row>
    <row r="6" spans="2:5" x14ac:dyDescent="0.55000000000000004">
      <c r="B6" s="16" t="str">
        <v>FairMOT</v>
      </c>
      <c r="C6" s="56">
        <v>7.2972972972972965</v>
      </c>
      <c r="D6" s="16" t="str" cm="1">
        <f t="array" ref="D6">IFERROR(TRANSPOSE(_xlfn._xlws.FILTER(Labels!$J$5:$J$274,(Labels!$I$5:$I$274=B6)*(Labels!$F$5:$F$274=Interface!$C$4))),"")</f>
        <v>FairMOT ( Wong et al., 2021)</v>
      </c>
    </row>
    <row r="7" spans="2:5" x14ac:dyDescent="0.55000000000000004">
      <c r="B7" s="16" t="str">
        <v>GMNN</v>
      </c>
      <c r="C7" s="56">
        <v>0.75675675675675669</v>
      </c>
      <c r="D7" s="16" t="str" cm="1">
        <f t="array" ref="D7">IFERROR(TRANSPOSE(_xlfn._xlws.FILTER(Labels!$J$5:$J$274,(Labels!$I$5:$I$274=B7)*(Labels!$F$5:$F$274=Interface!$C$4))),"")</f>
        <v>GMNN ( S. Liu et al., 2021)</v>
      </c>
    </row>
    <row r="8" spans="2:5" x14ac:dyDescent="0.55000000000000004">
      <c r="D8" s="16" t="str" cm="1">
        <f t="array" ref="D8">IFERROR(TRANSPOSE(_xlfn._xlws.FILTER(Labels!$J$5:$J$274,(Labels!$I$5:$I$274=B8)*(Labels!$F$5:$F$274=Interface!$C$4))),"")</f>
        <v/>
      </c>
    </row>
    <row r="9" spans="2:5" x14ac:dyDescent="0.55000000000000004">
      <c r="D9" s="16" t="str" cm="1">
        <f t="array" ref="D9">IFERROR(TRANSPOSE(_xlfn._xlws.FILTER(Labels!$J$5:$J$274,(Labels!$I$5:$I$274=B9)*(Labels!$F$5:$F$274=Interface!$C$4))),"")</f>
        <v/>
      </c>
    </row>
    <row r="10" spans="2:5" x14ac:dyDescent="0.55000000000000004">
      <c r="D10" s="16" t="str" cm="1">
        <f t="array" ref="D10">IFERROR(TRANSPOSE(_xlfn._xlws.FILTER(Labels!$J$5:$J$274,(Labels!$I$5:$I$274=B10)*(Labels!$F$5:$F$274=Interface!$C$4))),"")</f>
        <v/>
      </c>
    </row>
    <row r="11" spans="2:5" x14ac:dyDescent="0.55000000000000004">
      <c r="D11" s="16" t="str" cm="1">
        <f t="array" ref="D11">IFERROR(TRANSPOSE(_xlfn._xlws.FILTER(Labels!$J$5:$J$274,(Labels!$I$5:$I$274=B11)*(Labels!$F$5:$F$274=Interface!$C$4))),"")</f>
        <v/>
      </c>
    </row>
    <row r="12" spans="2:5" x14ac:dyDescent="0.55000000000000004">
      <c r="D12" s="16" t="str" cm="1">
        <f t="array" ref="D12">IFERROR(TRANSPOSE(_xlfn._xlws.FILTER(Labels!$J$5:$J$274,(Labels!$I$5:$I$274=B12)*(Labels!$F$5:$F$274=Interface!$C$4))),"")</f>
        <v/>
      </c>
    </row>
    <row r="13" spans="2:5" x14ac:dyDescent="0.55000000000000004">
      <c r="D13" s="16" t="str" cm="1">
        <f t="array" ref="D13">IFERROR(TRANSPOSE(_xlfn._xlws.FILTER(Labels!$J$5:$J$274,(Labels!$I$5:$I$274=B13)*(Labels!$F$5:$F$274=Interface!$C$4))),"")</f>
        <v/>
      </c>
    </row>
    <row r="14" spans="2:5" x14ac:dyDescent="0.55000000000000004">
      <c r="D14" s="16" t="str" cm="1">
        <f t="array" ref="D14">IFERROR(TRANSPOSE(_xlfn._xlws.FILTER(Labels!$J$5:$J$274,(Labels!$I$5:$I$274=B14)*(Labels!$F$5:$F$274=Interface!$C$4))),"")</f>
        <v/>
      </c>
    </row>
    <row r="15" spans="2:5" x14ac:dyDescent="0.55000000000000004">
      <c r="D15" s="16" t="str" cm="1">
        <f t="array" ref="D15">IFERROR(TRANSPOSE(_xlfn._xlws.FILTER(Labels!$J$5:$J$274,(Labels!$I$5:$I$274=B15)*(Labels!$F$5:$F$274=Interface!$C$4))),"")</f>
        <v/>
      </c>
    </row>
    <row r="16" spans="2:5" x14ac:dyDescent="0.55000000000000004">
      <c r="D16" s="16" t="str" cm="1">
        <f t="array" ref="D16">IFERROR(TRANSPOSE(_xlfn._xlws.FILTER(Labels!$J$5:$J$274,(Labels!$I$5:$I$274=B16)*(Labels!$F$5:$F$274=Interface!$C$4))),"")</f>
        <v/>
      </c>
    </row>
    <row r="17" spans="4:4" x14ac:dyDescent="0.55000000000000004">
      <c r="D17" s="16" t="str" cm="1">
        <f t="array" ref="D17">IFERROR(TRANSPOSE(_xlfn._xlws.FILTER(Labels!$J$5:$J$274,(Labels!$I$5:$I$274=B17)*(Labels!$F$5:$F$274=Interface!$C$4))),"")</f>
        <v/>
      </c>
    </row>
    <row r="18" spans="4:4" x14ac:dyDescent="0.55000000000000004">
      <c r="D18" s="16" t="str" cm="1">
        <f t="array" ref="D18">IFERROR(TRANSPOSE(_xlfn._xlws.FILTER(Labels!$J$5:$J$274,(Labels!$I$5:$I$274=B18)*(Labels!$F$5:$F$274=Interface!$C$4))),"")</f>
        <v/>
      </c>
    </row>
    <row r="19" spans="4:4" x14ac:dyDescent="0.55000000000000004">
      <c r="D19" s="16" t="str" cm="1">
        <f t="array" ref="D19">IFERROR(TRANSPOSE(_xlfn._xlws.FILTER(Labels!$J$5:$J$274,(Labels!$I$5:$I$274=B19)*(Labels!$F$5:$F$274=Interface!$C$4))),"")</f>
        <v/>
      </c>
    </row>
    <row r="20" spans="4:4" x14ac:dyDescent="0.55000000000000004">
      <c r="D20" s="16" t="str" cm="1">
        <f t="array" ref="D20">IFERROR(TRANSPOSE(_xlfn._xlws.FILTER(Labels!$J$5:$J$274,(Labels!$I$5:$I$274=B20)*(Labels!$F$5:$F$274=Interface!$C$4))),"")</f>
        <v/>
      </c>
    </row>
    <row r="21" spans="4:4" x14ac:dyDescent="0.55000000000000004">
      <c r="D21" s="16" t="str" cm="1">
        <f t="array" ref="D21">IFERROR(TRANSPOSE(_xlfn._xlws.FILTER(Labels!$J$5:$J$274,(Labels!$I$5:$I$274=B21)*(Labels!$F$5:$F$274=Interface!$C$4))),"")</f>
        <v/>
      </c>
    </row>
    <row r="22" spans="4:4" x14ac:dyDescent="0.55000000000000004">
      <c r="D22" s="16" t="str" cm="1">
        <f t="array" ref="D22">IFERROR(TRANSPOSE(_xlfn._xlws.FILTER(Labels!$J$5:$J$274,(Labels!$I$5:$I$274=B22)*(Labels!$F$5:$F$274=Interface!$C$4))),"")</f>
        <v/>
      </c>
    </row>
    <row r="23" spans="4:4" x14ac:dyDescent="0.55000000000000004">
      <c r="D23" s="16" t="str" cm="1">
        <f t="array" ref="D23">IFERROR(TRANSPOSE(_xlfn._xlws.FILTER(Labels!$J$5:$J$274,(Labels!$I$5:$I$274=B23)*(Labels!$F$5:$F$274=Interface!$C$4))),"")</f>
        <v/>
      </c>
    </row>
    <row r="24" spans="4:4" x14ac:dyDescent="0.55000000000000004">
      <c r="D24" s="16" t="str" cm="1">
        <f t="array" ref="D24">IFERROR(TRANSPOSE(_xlfn._xlws.FILTER(Labels!$J$5:$J$274,(Labels!$I$5:$I$274=B24)*(Labels!$F$5:$F$274=Interface!$C$4))),"")</f>
        <v/>
      </c>
    </row>
    <row r="25" spans="4:4" x14ac:dyDescent="0.55000000000000004">
      <c r="D25" s="16" t="str" cm="1">
        <f t="array" ref="D25">IFERROR(TRANSPOSE(_xlfn._xlws.FILTER(Labels!$J$5:$J$274,(Labels!$I$5:$I$274=B25)*(Labels!$F$5:$F$274=Interface!$C$4))),"")</f>
        <v/>
      </c>
    </row>
    <row r="26" spans="4:4" x14ac:dyDescent="0.55000000000000004">
      <c r="D26" s="16" t="str" cm="1">
        <f t="array" ref="D26">IFERROR(TRANSPOSE(_xlfn._xlws.FILTER(Labels!$J$5:$J$274,(Labels!$I$5:$I$274=B26)*(Labels!$F$5:$F$274=Interface!$C$4))),"")</f>
        <v/>
      </c>
    </row>
    <row r="27" spans="4:4" x14ac:dyDescent="0.55000000000000004">
      <c r="D27" s="16" t="str" cm="1">
        <f t="array" ref="D27">IFERROR(TRANSPOSE(_xlfn._xlws.FILTER(Labels!$J$5:$J$274,(Labels!$I$5:$I$274=B27)*(Labels!$F$5:$F$274=Interface!$C$4))),"")</f>
        <v/>
      </c>
    </row>
    <row r="28" spans="4:4" x14ac:dyDescent="0.55000000000000004">
      <c r="D28" s="16" t="str" cm="1">
        <f t="array" ref="D28">IFERROR(TRANSPOSE(_xlfn._xlws.FILTER(Labels!$J$5:$J$274,(Labels!$I$5:$I$274=B28)*(Labels!$F$5:$F$274=Interface!$C$4))),"")</f>
        <v/>
      </c>
    </row>
    <row r="29" spans="4:4" x14ac:dyDescent="0.55000000000000004">
      <c r="D29" s="16" t="str" cm="1">
        <f t="array" ref="D29">IFERROR(TRANSPOSE(_xlfn._xlws.FILTER(Labels!$J$5:$J$274,(Labels!$I$5:$I$274=B29)*(Labels!$F$5:$F$274=Interface!$C$4))),"")</f>
        <v/>
      </c>
    </row>
    <row r="30" spans="4:4" x14ac:dyDescent="0.55000000000000004">
      <c r="D30" s="16" t="str" cm="1">
        <f t="array" ref="D30">IFERROR(TRANSPOSE(_xlfn._xlws.FILTER(Labels!$J$5:$J$274,(Labels!$I$5:$I$274=B30)*(Labels!$F$5:$F$274=Interface!$C$4))),"")</f>
        <v/>
      </c>
    </row>
    <row r="31" spans="4:4" x14ac:dyDescent="0.55000000000000004">
      <c r="D31" s="16" t="str" cm="1">
        <f t="array" ref="D31">IFERROR(TRANSPOSE(_xlfn._xlws.FILTER(Labels!$J$5:$J$274,(Labels!$I$5:$I$274=B31)*(Labels!$F$5:$F$274=Interface!$C$4))),"")</f>
        <v/>
      </c>
    </row>
    <row r="32" spans="4:4" x14ac:dyDescent="0.55000000000000004">
      <c r="D32" s="16" t="str" cm="1">
        <f t="array" ref="D32">IFERROR(TRANSPOSE(_xlfn._xlws.FILTER(Labels!$J$5:$J$274,(Labels!$I$5:$I$274=B32)*(Labels!$F$5:$F$274=Interface!$C$4))),"")</f>
        <v/>
      </c>
    </row>
  </sheetData>
  <sheetProtection algorithmName="SHA-512" hashValue="K9UQwqki5h259Kzzc0WNxedrUah7l8mLAbOpBV8+5K+CeVX1aIg8tryUvPIdD7xET055xO/tOkgJTvWIZ0DMdg==" saltValue="QR4Kd6gAhipHl/cQ5rvfrw==" spinCount="100000" sheet="1" objects="1" scenario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E679C-F8D2-4EA7-85D0-BA1D6D21C5B5}">
  <sheetPr codeName="Sheet6"/>
  <dimension ref="A1:B205"/>
  <sheetViews>
    <sheetView workbookViewId="0">
      <selection activeCell="B33" sqref="B33"/>
    </sheetView>
  </sheetViews>
  <sheetFormatPr defaultColWidth="8.83984375" defaultRowHeight="14.4" x14ac:dyDescent="0.55000000000000004"/>
  <cols>
    <col min="1" max="1" width="32.41796875" style="16" bestFit="1" customWidth="1"/>
    <col min="2" max="2" width="24.15625" style="16" bestFit="1" customWidth="1"/>
    <col min="3" max="16384" width="8.83984375" style="16"/>
  </cols>
  <sheetData>
    <row r="1" spans="1:2" x14ac:dyDescent="0.55000000000000004">
      <c r="A1" s="20" t="s">
        <v>83</v>
      </c>
      <c r="B1" s="20" t="s">
        <v>6</v>
      </c>
    </row>
    <row r="2" spans="1:2" x14ac:dyDescent="0.55000000000000004">
      <c r="A2" s="14" t="s">
        <v>73</v>
      </c>
      <c r="B2" s="16" t="s">
        <v>10</v>
      </c>
    </row>
    <row r="3" spans="1:2" x14ac:dyDescent="0.55000000000000004">
      <c r="A3" s="14" t="s">
        <v>73</v>
      </c>
      <c r="B3" s="16" t="s">
        <v>15</v>
      </c>
    </row>
    <row r="4" spans="1:2" x14ac:dyDescent="0.55000000000000004">
      <c r="A4" s="14" t="s">
        <v>73</v>
      </c>
      <c r="B4" s="16" t="s">
        <v>17</v>
      </c>
    </row>
    <row r="5" spans="1:2" x14ac:dyDescent="0.55000000000000004">
      <c r="A5" s="14" t="s">
        <v>73</v>
      </c>
      <c r="B5" s="16" t="s">
        <v>23</v>
      </c>
    </row>
    <row r="6" spans="1:2" x14ac:dyDescent="0.55000000000000004">
      <c r="A6" s="14" t="s">
        <v>73</v>
      </c>
      <c r="B6" s="16" t="s">
        <v>24</v>
      </c>
    </row>
    <row r="7" spans="1:2" x14ac:dyDescent="0.55000000000000004">
      <c r="A7" s="14" t="s">
        <v>73</v>
      </c>
      <c r="B7" s="16" t="s">
        <v>25</v>
      </c>
    </row>
    <row r="8" spans="1:2" x14ac:dyDescent="0.55000000000000004">
      <c r="A8" s="14" t="s">
        <v>73</v>
      </c>
      <c r="B8" s="16" t="s">
        <v>26</v>
      </c>
    </row>
    <row r="9" spans="1:2" x14ac:dyDescent="0.55000000000000004">
      <c r="A9" s="14" t="s">
        <v>73</v>
      </c>
      <c r="B9" s="16" t="s">
        <v>30</v>
      </c>
    </row>
    <row r="10" spans="1:2" x14ac:dyDescent="0.55000000000000004">
      <c r="A10" s="14" t="s">
        <v>73</v>
      </c>
      <c r="B10" s="16" t="s">
        <v>32</v>
      </c>
    </row>
    <row r="11" spans="1:2" x14ac:dyDescent="0.55000000000000004">
      <c r="A11" s="14" t="s">
        <v>73</v>
      </c>
      <c r="B11" s="16" t="s">
        <v>33</v>
      </c>
    </row>
    <row r="12" spans="1:2" x14ac:dyDescent="0.55000000000000004">
      <c r="A12" s="14" t="s">
        <v>73</v>
      </c>
      <c r="B12" s="16" t="s">
        <v>34</v>
      </c>
    </row>
    <row r="13" spans="1:2" x14ac:dyDescent="0.55000000000000004">
      <c r="A13" s="14" t="s">
        <v>74</v>
      </c>
      <c r="B13" s="16" t="s">
        <v>11</v>
      </c>
    </row>
    <row r="14" spans="1:2" x14ac:dyDescent="0.55000000000000004">
      <c r="A14" s="14" t="s">
        <v>74</v>
      </c>
      <c r="B14" s="16" t="s">
        <v>15</v>
      </c>
    </row>
    <row r="15" spans="1:2" x14ac:dyDescent="0.55000000000000004">
      <c r="A15" s="14" t="s">
        <v>74</v>
      </c>
      <c r="B15" s="16" t="s">
        <v>23</v>
      </c>
    </row>
    <row r="16" spans="1:2" x14ac:dyDescent="0.55000000000000004">
      <c r="A16" s="14" t="s">
        <v>74</v>
      </c>
      <c r="B16" s="16" t="s">
        <v>24</v>
      </c>
    </row>
    <row r="17" spans="1:2" x14ac:dyDescent="0.55000000000000004">
      <c r="A17" s="14" t="s">
        <v>74</v>
      </c>
      <c r="B17" s="16" t="s">
        <v>25</v>
      </c>
    </row>
    <row r="18" spans="1:2" x14ac:dyDescent="0.55000000000000004">
      <c r="A18" s="14" t="s">
        <v>74</v>
      </c>
      <c r="B18" s="16" t="s">
        <v>26</v>
      </c>
    </row>
    <row r="19" spans="1:2" x14ac:dyDescent="0.55000000000000004">
      <c r="A19" s="14" t="s">
        <v>74</v>
      </c>
      <c r="B19" s="16" t="s">
        <v>33</v>
      </c>
    </row>
    <row r="20" spans="1:2" x14ac:dyDescent="0.55000000000000004">
      <c r="A20" s="14" t="s">
        <v>76</v>
      </c>
      <c r="B20" s="16" t="s">
        <v>8</v>
      </c>
    </row>
    <row r="21" spans="1:2" x14ac:dyDescent="0.55000000000000004">
      <c r="A21" s="14" t="s">
        <v>76</v>
      </c>
      <c r="B21" s="16" t="s">
        <v>10</v>
      </c>
    </row>
    <row r="22" spans="1:2" x14ac:dyDescent="0.55000000000000004">
      <c r="A22" s="14" t="s">
        <v>76</v>
      </c>
      <c r="B22" s="16" t="s">
        <v>84</v>
      </c>
    </row>
    <row r="23" spans="1:2" x14ac:dyDescent="0.55000000000000004">
      <c r="A23" s="14" t="s">
        <v>76</v>
      </c>
      <c r="B23" s="16" t="s">
        <v>13</v>
      </c>
    </row>
    <row r="24" spans="1:2" x14ac:dyDescent="0.55000000000000004">
      <c r="A24" s="14" t="s">
        <v>76</v>
      </c>
      <c r="B24" s="16" t="s">
        <v>15</v>
      </c>
    </row>
    <row r="25" spans="1:2" x14ac:dyDescent="0.55000000000000004">
      <c r="A25" s="14" t="s">
        <v>76</v>
      </c>
      <c r="B25" s="16" t="s">
        <v>16</v>
      </c>
    </row>
    <row r="26" spans="1:2" x14ac:dyDescent="0.55000000000000004">
      <c r="A26" s="14" t="s">
        <v>76</v>
      </c>
      <c r="B26" s="16" t="s">
        <v>17</v>
      </c>
    </row>
    <row r="27" spans="1:2" x14ac:dyDescent="0.55000000000000004">
      <c r="A27" s="14" t="s">
        <v>76</v>
      </c>
      <c r="B27" s="16" t="s">
        <v>22</v>
      </c>
    </row>
    <row r="28" spans="1:2" x14ac:dyDescent="0.55000000000000004">
      <c r="A28" s="14" t="s">
        <v>76</v>
      </c>
      <c r="B28" s="16" t="s">
        <v>25</v>
      </c>
    </row>
    <row r="29" spans="1:2" x14ac:dyDescent="0.55000000000000004">
      <c r="A29" s="14" t="s">
        <v>76</v>
      </c>
      <c r="B29" s="16" t="s">
        <v>28</v>
      </c>
    </row>
    <row r="30" spans="1:2" x14ac:dyDescent="0.55000000000000004">
      <c r="A30" s="14" t="s">
        <v>76</v>
      </c>
      <c r="B30" s="16" t="s">
        <v>30</v>
      </c>
    </row>
    <row r="31" spans="1:2" x14ac:dyDescent="0.55000000000000004">
      <c r="A31" s="14" t="s">
        <v>76</v>
      </c>
      <c r="B31" s="16" t="s">
        <v>31</v>
      </c>
    </row>
    <row r="32" spans="1:2" x14ac:dyDescent="0.55000000000000004">
      <c r="A32" s="14" t="s">
        <v>72</v>
      </c>
      <c r="B32" s="16" t="s">
        <v>10</v>
      </c>
    </row>
    <row r="33" spans="1:2" x14ac:dyDescent="0.55000000000000004">
      <c r="A33" s="14" t="s">
        <v>72</v>
      </c>
      <c r="B33" s="16" t="s">
        <v>84</v>
      </c>
    </row>
    <row r="34" spans="1:2" x14ac:dyDescent="0.55000000000000004">
      <c r="A34" s="14" t="s">
        <v>72</v>
      </c>
      <c r="B34" s="16" t="s">
        <v>15</v>
      </c>
    </row>
    <row r="35" spans="1:2" x14ac:dyDescent="0.55000000000000004">
      <c r="A35" s="14" t="s">
        <v>72</v>
      </c>
      <c r="B35" s="16" t="s">
        <v>17</v>
      </c>
    </row>
    <row r="36" spans="1:2" x14ac:dyDescent="0.55000000000000004">
      <c r="A36" s="14" t="s">
        <v>72</v>
      </c>
      <c r="B36" s="16" t="s">
        <v>25</v>
      </c>
    </row>
    <row r="37" spans="1:2" x14ac:dyDescent="0.55000000000000004">
      <c r="A37" s="14" t="s">
        <v>72</v>
      </c>
      <c r="B37" s="16" t="s">
        <v>34</v>
      </c>
    </row>
    <row r="38" spans="1:2" x14ac:dyDescent="0.55000000000000004">
      <c r="A38" s="14" t="s">
        <v>85</v>
      </c>
      <c r="B38" s="16" t="s">
        <v>8</v>
      </c>
    </row>
    <row r="39" spans="1:2" x14ac:dyDescent="0.55000000000000004">
      <c r="A39" s="14" t="s">
        <v>85</v>
      </c>
      <c r="B39" s="16" t="s">
        <v>16</v>
      </c>
    </row>
    <row r="40" spans="1:2" x14ac:dyDescent="0.55000000000000004">
      <c r="A40" s="14" t="s">
        <v>85</v>
      </c>
      <c r="B40" s="16" t="s">
        <v>28</v>
      </c>
    </row>
    <row r="41" spans="1:2" x14ac:dyDescent="0.55000000000000004">
      <c r="A41" s="14" t="s">
        <v>77</v>
      </c>
      <c r="B41" s="16" t="s">
        <v>15</v>
      </c>
    </row>
    <row r="42" spans="1:2" x14ac:dyDescent="0.55000000000000004">
      <c r="A42" s="14" t="s">
        <v>77</v>
      </c>
      <c r="B42" s="16" t="s">
        <v>23</v>
      </c>
    </row>
    <row r="43" spans="1:2" x14ac:dyDescent="0.55000000000000004">
      <c r="A43" s="14" t="s">
        <v>77</v>
      </c>
      <c r="B43" s="16" t="s">
        <v>25</v>
      </c>
    </row>
    <row r="44" spans="1:2" x14ac:dyDescent="0.55000000000000004">
      <c r="A44" s="14" t="s">
        <v>77</v>
      </c>
      <c r="B44" s="16" t="s">
        <v>26</v>
      </c>
    </row>
    <row r="45" spans="1:2" x14ac:dyDescent="0.55000000000000004">
      <c r="A45" s="14" t="s">
        <v>77</v>
      </c>
      <c r="B45" s="16" t="s">
        <v>33</v>
      </c>
    </row>
    <row r="46" spans="1:2" x14ac:dyDescent="0.55000000000000004">
      <c r="A46" s="14" t="s">
        <v>77</v>
      </c>
      <c r="B46" s="16" t="s">
        <v>34</v>
      </c>
    </row>
    <row r="47" spans="1:2" x14ac:dyDescent="0.55000000000000004">
      <c r="A47" s="14" t="s">
        <v>86</v>
      </c>
      <c r="B47" s="16" t="s">
        <v>14</v>
      </c>
    </row>
    <row r="48" spans="1:2" x14ac:dyDescent="0.55000000000000004">
      <c r="A48" s="14" t="s">
        <v>86</v>
      </c>
      <c r="B48" s="16" t="s">
        <v>17</v>
      </c>
    </row>
    <row r="49" spans="1:2" x14ac:dyDescent="0.55000000000000004">
      <c r="A49" s="14" t="s">
        <v>86</v>
      </c>
      <c r="B49" s="16" t="s">
        <v>19</v>
      </c>
    </row>
    <row r="50" spans="1:2" x14ac:dyDescent="0.55000000000000004">
      <c r="A50" s="14" t="s">
        <v>86</v>
      </c>
      <c r="B50" s="16" t="s">
        <v>23</v>
      </c>
    </row>
    <row r="51" spans="1:2" x14ac:dyDescent="0.55000000000000004">
      <c r="A51" s="14" t="s">
        <v>86</v>
      </c>
      <c r="B51" s="16" t="s">
        <v>28</v>
      </c>
    </row>
    <row r="52" spans="1:2" x14ac:dyDescent="0.55000000000000004">
      <c r="A52" s="14" t="s">
        <v>86</v>
      </c>
      <c r="B52" s="16" t="s">
        <v>32</v>
      </c>
    </row>
    <row r="53" spans="1:2" x14ac:dyDescent="0.55000000000000004">
      <c r="A53" s="14" t="s">
        <v>86</v>
      </c>
      <c r="B53" s="16" t="s">
        <v>34</v>
      </c>
    </row>
    <row r="54" spans="1:2" x14ac:dyDescent="0.55000000000000004">
      <c r="A54" s="14" t="s">
        <v>87</v>
      </c>
      <c r="B54" s="16" t="s">
        <v>10</v>
      </c>
    </row>
    <row r="55" spans="1:2" x14ac:dyDescent="0.55000000000000004">
      <c r="A55" s="14" t="s">
        <v>87</v>
      </c>
      <c r="B55" s="16" t="s">
        <v>13</v>
      </c>
    </row>
    <row r="56" spans="1:2" x14ac:dyDescent="0.55000000000000004">
      <c r="A56" s="14" t="s">
        <v>87</v>
      </c>
      <c r="B56" s="16" t="s">
        <v>28</v>
      </c>
    </row>
    <row r="57" spans="1:2" x14ac:dyDescent="0.55000000000000004">
      <c r="A57" s="14" t="s">
        <v>87</v>
      </c>
      <c r="B57" s="16" t="s">
        <v>31</v>
      </c>
    </row>
    <row r="58" spans="1:2" x14ac:dyDescent="0.55000000000000004">
      <c r="A58" s="14" t="s">
        <v>88</v>
      </c>
      <c r="B58" s="16" t="s">
        <v>8</v>
      </c>
    </row>
    <row r="59" spans="1:2" x14ac:dyDescent="0.55000000000000004">
      <c r="A59" s="14" t="s">
        <v>88</v>
      </c>
      <c r="B59" s="16" t="s">
        <v>9</v>
      </c>
    </row>
    <row r="60" spans="1:2" x14ac:dyDescent="0.55000000000000004">
      <c r="A60" s="14" t="s">
        <v>88</v>
      </c>
      <c r="B60" s="16" t="s">
        <v>84</v>
      </c>
    </row>
    <row r="61" spans="1:2" x14ac:dyDescent="0.55000000000000004">
      <c r="A61" s="14" t="s">
        <v>88</v>
      </c>
      <c r="B61" s="16" t="s">
        <v>18</v>
      </c>
    </row>
    <row r="62" spans="1:2" x14ac:dyDescent="0.55000000000000004">
      <c r="A62" s="14" t="s">
        <v>88</v>
      </c>
      <c r="B62" s="16" t="s">
        <v>25</v>
      </c>
    </row>
    <row r="63" spans="1:2" x14ac:dyDescent="0.55000000000000004">
      <c r="A63" s="14" t="s">
        <v>89</v>
      </c>
      <c r="B63" s="16" t="s">
        <v>11</v>
      </c>
    </row>
    <row r="64" spans="1:2" x14ac:dyDescent="0.55000000000000004">
      <c r="A64" s="14" t="s">
        <v>89</v>
      </c>
      <c r="B64" s="16" t="s">
        <v>14</v>
      </c>
    </row>
    <row r="65" spans="1:2" x14ac:dyDescent="0.55000000000000004">
      <c r="A65" s="14" t="s">
        <v>89</v>
      </c>
      <c r="B65" s="16" t="s">
        <v>16</v>
      </c>
    </row>
    <row r="66" spans="1:2" x14ac:dyDescent="0.55000000000000004">
      <c r="A66" s="14" t="s">
        <v>89</v>
      </c>
      <c r="B66" s="16" t="s">
        <v>21</v>
      </c>
    </row>
    <row r="67" spans="1:2" x14ac:dyDescent="0.55000000000000004">
      <c r="A67" s="14" t="s">
        <v>89</v>
      </c>
      <c r="B67" s="16" t="s">
        <v>26</v>
      </c>
    </row>
    <row r="68" spans="1:2" x14ac:dyDescent="0.55000000000000004">
      <c r="A68" s="14" t="s">
        <v>78</v>
      </c>
      <c r="B68" s="16" t="s">
        <v>15</v>
      </c>
    </row>
    <row r="69" spans="1:2" x14ac:dyDescent="0.55000000000000004">
      <c r="A69" s="14" t="s">
        <v>78</v>
      </c>
      <c r="B69" s="16" t="s">
        <v>23</v>
      </c>
    </row>
    <row r="70" spans="1:2" x14ac:dyDescent="0.55000000000000004">
      <c r="A70" s="14" t="s">
        <v>78</v>
      </c>
      <c r="B70" s="16" t="s">
        <v>33</v>
      </c>
    </row>
    <row r="71" spans="1:2" x14ac:dyDescent="0.55000000000000004">
      <c r="A71" s="14" t="s">
        <v>90</v>
      </c>
      <c r="B71" s="16" t="s">
        <v>11</v>
      </c>
    </row>
    <row r="72" spans="1:2" x14ac:dyDescent="0.55000000000000004">
      <c r="A72" s="14" t="s">
        <v>90</v>
      </c>
      <c r="B72" s="16" t="s">
        <v>84</v>
      </c>
    </row>
    <row r="73" spans="1:2" x14ac:dyDescent="0.55000000000000004">
      <c r="A73" s="14" t="s">
        <v>90</v>
      </c>
      <c r="B73" s="16" t="s">
        <v>16</v>
      </c>
    </row>
    <row r="74" spans="1:2" x14ac:dyDescent="0.55000000000000004">
      <c r="A74" s="14" t="s">
        <v>90</v>
      </c>
      <c r="B74" s="16" t="s">
        <v>20</v>
      </c>
    </row>
    <row r="75" spans="1:2" x14ac:dyDescent="0.55000000000000004">
      <c r="A75" s="14" t="s">
        <v>91</v>
      </c>
      <c r="B75" s="16" t="s">
        <v>9</v>
      </c>
    </row>
    <row r="76" spans="1:2" x14ac:dyDescent="0.55000000000000004">
      <c r="A76" s="14" t="s">
        <v>91</v>
      </c>
      <c r="B76" s="16" t="s">
        <v>16</v>
      </c>
    </row>
    <row r="77" spans="1:2" x14ac:dyDescent="0.55000000000000004">
      <c r="A77" s="14" t="s">
        <v>91</v>
      </c>
      <c r="B77" s="16" t="s">
        <v>28</v>
      </c>
    </row>
    <row r="78" spans="1:2" x14ac:dyDescent="0.55000000000000004">
      <c r="A78" s="14" t="s">
        <v>92</v>
      </c>
      <c r="B78" s="16" t="s">
        <v>7</v>
      </c>
    </row>
    <row r="79" spans="1:2" x14ac:dyDescent="0.55000000000000004">
      <c r="A79" s="14" t="s">
        <v>92</v>
      </c>
      <c r="B79" s="16" t="s">
        <v>84</v>
      </c>
    </row>
    <row r="80" spans="1:2" x14ac:dyDescent="0.55000000000000004">
      <c r="A80" s="14" t="s">
        <v>92</v>
      </c>
      <c r="B80" s="16" t="s">
        <v>16</v>
      </c>
    </row>
    <row r="81" spans="1:2" x14ac:dyDescent="0.55000000000000004">
      <c r="A81" s="14" t="s">
        <v>93</v>
      </c>
      <c r="B81" s="16" t="s">
        <v>8</v>
      </c>
    </row>
    <row r="82" spans="1:2" x14ac:dyDescent="0.55000000000000004">
      <c r="A82" s="14" t="s">
        <v>93</v>
      </c>
      <c r="B82" s="16" t="s">
        <v>26</v>
      </c>
    </row>
    <row r="83" spans="1:2" x14ac:dyDescent="0.55000000000000004">
      <c r="A83" s="14" t="s">
        <v>93</v>
      </c>
      <c r="B83" s="16" t="s">
        <v>31</v>
      </c>
    </row>
    <row r="84" spans="1:2" x14ac:dyDescent="0.55000000000000004">
      <c r="A84" s="14" t="s">
        <v>79</v>
      </c>
      <c r="B84" s="16" t="s">
        <v>15</v>
      </c>
    </row>
    <row r="85" spans="1:2" x14ac:dyDescent="0.55000000000000004">
      <c r="A85" s="14" t="s">
        <v>79</v>
      </c>
      <c r="B85" s="16" t="s">
        <v>17</v>
      </c>
    </row>
    <row r="86" spans="1:2" x14ac:dyDescent="0.55000000000000004">
      <c r="A86" s="14" t="s">
        <v>79</v>
      </c>
      <c r="B86" s="16" t="s">
        <v>20</v>
      </c>
    </row>
    <row r="87" spans="1:2" x14ac:dyDescent="0.55000000000000004">
      <c r="A87" s="14" t="s">
        <v>94</v>
      </c>
      <c r="B87" s="16" t="s">
        <v>84</v>
      </c>
    </row>
    <row r="88" spans="1:2" x14ac:dyDescent="0.55000000000000004">
      <c r="A88" s="14" t="s">
        <v>94</v>
      </c>
      <c r="B88" s="16" t="s">
        <v>16</v>
      </c>
    </row>
    <row r="89" spans="1:2" x14ac:dyDescent="0.55000000000000004">
      <c r="A89" s="14" t="s">
        <v>94</v>
      </c>
      <c r="B89" s="16" t="s">
        <v>23</v>
      </c>
    </row>
    <row r="90" spans="1:2" x14ac:dyDescent="0.55000000000000004">
      <c r="A90" s="14" t="s">
        <v>95</v>
      </c>
      <c r="B90" s="16" t="s">
        <v>28</v>
      </c>
    </row>
    <row r="91" spans="1:2" x14ac:dyDescent="0.55000000000000004">
      <c r="A91" s="14" t="s">
        <v>95</v>
      </c>
      <c r="B91" s="16" t="s">
        <v>31</v>
      </c>
    </row>
    <row r="92" spans="1:2" x14ac:dyDescent="0.55000000000000004">
      <c r="A92" s="14" t="s">
        <v>96</v>
      </c>
      <c r="B92" s="16" t="s">
        <v>13</v>
      </c>
    </row>
    <row r="93" spans="1:2" x14ac:dyDescent="0.55000000000000004">
      <c r="A93" s="14" t="s">
        <v>96</v>
      </c>
      <c r="B93" s="16" t="s">
        <v>16</v>
      </c>
    </row>
    <row r="94" spans="1:2" x14ac:dyDescent="0.55000000000000004">
      <c r="A94" s="14" t="s">
        <v>97</v>
      </c>
      <c r="B94" s="16" t="s">
        <v>21</v>
      </c>
    </row>
    <row r="95" spans="1:2" x14ac:dyDescent="0.55000000000000004">
      <c r="A95" s="14" t="s">
        <v>97</v>
      </c>
      <c r="B95" s="16" t="s">
        <v>34</v>
      </c>
    </row>
    <row r="96" spans="1:2" x14ac:dyDescent="0.55000000000000004">
      <c r="A96" s="14" t="s">
        <v>98</v>
      </c>
      <c r="B96" s="16" t="s">
        <v>7</v>
      </c>
    </row>
    <row r="97" spans="1:2" x14ac:dyDescent="0.55000000000000004">
      <c r="A97" s="14" t="s">
        <v>98</v>
      </c>
      <c r="B97" s="16" t="s">
        <v>27</v>
      </c>
    </row>
    <row r="98" spans="1:2" x14ac:dyDescent="0.55000000000000004">
      <c r="A98" s="14" t="s">
        <v>99</v>
      </c>
      <c r="B98" s="16" t="s">
        <v>11</v>
      </c>
    </row>
    <row r="99" spans="1:2" x14ac:dyDescent="0.55000000000000004">
      <c r="A99" s="14" t="s">
        <v>99</v>
      </c>
      <c r="B99" s="16" t="s">
        <v>17</v>
      </c>
    </row>
    <row r="100" spans="1:2" x14ac:dyDescent="0.55000000000000004">
      <c r="A100" s="194" t="s">
        <v>100</v>
      </c>
      <c r="B100" s="16" t="s">
        <v>16</v>
      </c>
    </row>
    <row r="101" spans="1:2" x14ac:dyDescent="0.55000000000000004">
      <c r="A101" s="194" t="s">
        <v>101</v>
      </c>
      <c r="B101" s="16" t="s">
        <v>8</v>
      </c>
    </row>
    <row r="102" spans="1:2" x14ac:dyDescent="0.55000000000000004">
      <c r="A102" s="14" t="s">
        <v>102</v>
      </c>
      <c r="B102" s="16" t="s">
        <v>10</v>
      </c>
    </row>
    <row r="103" spans="1:2" x14ac:dyDescent="0.55000000000000004">
      <c r="A103" s="14" t="s">
        <v>102</v>
      </c>
      <c r="B103" s="16" t="s">
        <v>16</v>
      </c>
    </row>
    <row r="104" spans="1:2" x14ac:dyDescent="0.55000000000000004">
      <c r="A104" s="14" t="s">
        <v>103</v>
      </c>
      <c r="B104" s="16" t="s">
        <v>84</v>
      </c>
    </row>
    <row r="105" spans="1:2" x14ac:dyDescent="0.55000000000000004">
      <c r="A105" s="14" t="s">
        <v>103</v>
      </c>
      <c r="B105" s="16" t="s">
        <v>14</v>
      </c>
    </row>
    <row r="106" spans="1:2" x14ac:dyDescent="0.55000000000000004">
      <c r="A106" s="14" t="s">
        <v>104</v>
      </c>
      <c r="B106" s="16" t="s">
        <v>27</v>
      </c>
    </row>
    <row r="107" spans="1:2" x14ac:dyDescent="0.55000000000000004">
      <c r="A107" s="14" t="s">
        <v>104</v>
      </c>
      <c r="B107" s="16" t="s">
        <v>31</v>
      </c>
    </row>
    <row r="108" spans="1:2" x14ac:dyDescent="0.55000000000000004">
      <c r="A108" s="14" t="s">
        <v>105</v>
      </c>
      <c r="B108" s="16" t="s">
        <v>8</v>
      </c>
    </row>
    <row r="109" spans="1:2" x14ac:dyDescent="0.55000000000000004">
      <c r="A109" s="14" t="s">
        <v>105</v>
      </c>
      <c r="B109" s="16" t="s">
        <v>16</v>
      </c>
    </row>
    <row r="110" spans="1:2" x14ac:dyDescent="0.55000000000000004">
      <c r="A110" s="14" t="s">
        <v>106</v>
      </c>
      <c r="B110" s="16" t="s">
        <v>84</v>
      </c>
    </row>
    <row r="111" spans="1:2" x14ac:dyDescent="0.55000000000000004">
      <c r="A111" s="14" t="s">
        <v>106</v>
      </c>
      <c r="B111" s="16" t="s">
        <v>16</v>
      </c>
    </row>
    <row r="112" spans="1:2" x14ac:dyDescent="0.55000000000000004">
      <c r="A112" s="14" t="s">
        <v>107</v>
      </c>
      <c r="B112" s="16" t="s">
        <v>13</v>
      </c>
    </row>
    <row r="113" spans="1:2" x14ac:dyDescent="0.55000000000000004">
      <c r="A113" s="14" t="s">
        <v>107</v>
      </c>
      <c r="B113" s="16" t="s">
        <v>26</v>
      </c>
    </row>
    <row r="114" spans="1:2" x14ac:dyDescent="0.55000000000000004">
      <c r="A114" s="194" t="s">
        <v>75</v>
      </c>
      <c r="B114" s="16" t="s">
        <v>15</v>
      </c>
    </row>
    <row r="115" spans="1:2" x14ac:dyDescent="0.55000000000000004">
      <c r="A115" s="14" t="s">
        <v>108</v>
      </c>
      <c r="B115" s="16" t="s">
        <v>84</v>
      </c>
    </row>
    <row r="116" spans="1:2" x14ac:dyDescent="0.55000000000000004">
      <c r="A116" s="14" t="s">
        <v>108</v>
      </c>
      <c r="B116" s="16" t="s">
        <v>28</v>
      </c>
    </row>
    <row r="117" spans="1:2" x14ac:dyDescent="0.55000000000000004">
      <c r="A117" s="194" t="s">
        <v>109</v>
      </c>
      <c r="B117" s="16" t="s">
        <v>16</v>
      </c>
    </row>
    <row r="118" spans="1:2" x14ac:dyDescent="0.55000000000000004">
      <c r="A118" s="194" t="s">
        <v>110</v>
      </c>
      <c r="B118" s="16" t="s">
        <v>16</v>
      </c>
    </row>
    <row r="119" spans="1:2" x14ac:dyDescent="0.55000000000000004">
      <c r="A119" s="194" t="s">
        <v>111</v>
      </c>
      <c r="B119" s="16" t="s">
        <v>10</v>
      </c>
    </row>
    <row r="120" spans="1:2" x14ac:dyDescent="0.55000000000000004">
      <c r="A120" s="194" t="s">
        <v>81</v>
      </c>
      <c r="B120" s="16" t="s">
        <v>15</v>
      </c>
    </row>
    <row r="121" spans="1:2" x14ac:dyDescent="0.55000000000000004">
      <c r="A121" s="194" t="s">
        <v>112</v>
      </c>
      <c r="B121" s="16" t="s">
        <v>28</v>
      </c>
    </row>
    <row r="122" spans="1:2" x14ac:dyDescent="0.55000000000000004">
      <c r="A122" s="194" t="s">
        <v>113</v>
      </c>
      <c r="B122" s="16" t="s">
        <v>84</v>
      </c>
    </row>
    <row r="123" spans="1:2" x14ac:dyDescent="0.55000000000000004">
      <c r="A123" s="194" t="s">
        <v>114</v>
      </c>
      <c r="B123" s="16" t="s">
        <v>16</v>
      </c>
    </row>
    <row r="124" spans="1:2" x14ac:dyDescent="0.55000000000000004">
      <c r="A124" s="194" t="s">
        <v>115</v>
      </c>
      <c r="B124" s="16" t="s">
        <v>84</v>
      </c>
    </row>
    <row r="125" spans="1:2" x14ac:dyDescent="0.55000000000000004">
      <c r="A125" s="194" t="s">
        <v>116</v>
      </c>
      <c r="B125" s="16" t="s">
        <v>34</v>
      </c>
    </row>
    <row r="126" spans="1:2" x14ac:dyDescent="0.55000000000000004">
      <c r="A126" s="194" t="s">
        <v>117</v>
      </c>
      <c r="B126" s="16" t="s">
        <v>28</v>
      </c>
    </row>
    <row r="127" spans="1:2" x14ac:dyDescent="0.55000000000000004">
      <c r="A127" s="194" t="s">
        <v>118</v>
      </c>
      <c r="B127" s="16" t="s">
        <v>30</v>
      </c>
    </row>
    <row r="128" spans="1:2" x14ac:dyDescent="0.55000000000000004">
      <c r="A128" s="194" t="s">
        <v>119</v>
      </c>
      <c r="B128" s="16" t="s">
        <v>28</v>
      </c>
    </row>
    <row r="129" spans="1:2" x14ac:dyDescent="0.55000000000000004">
      <c r="A129" s="194" t="s">
        <v>120</v>
      </c>
      <c r="B129" s="16" t="s">
        <v>84</v>
      </c>
    </row>
    <row r="130" spans="1:2" x14ac:dyDescent="0.55000000000000004">
      <c r="A130" s="194" t="s">
        <v>121</v>
      </c>
      <c r="B130" s="16" t="s">
        <v>17</v>
      </c>
    </row>
    <row r="131" spans="1:2" x14ac:dyDescent="0.55000000000000004">
      <c r="A131" s="194" t="s">
        <v>122</v>
      </c>
      <c r="B131" s="16" t="s">
        <v>19</v>
      </c>
    </row>
    <row r="132" spans="1:2" x14ac:dyDescent="0.55000000000000004">
      <c r="A132" s="194" t="s">
        <v>123</v>
      </c>
      <c r="B132" s="16" t="s">
        <v>10</v>
      </c>
    </row>
    <row r="133" spans="1:2" x14ac:dyDescent="0.55000000000000004">
      <c r="A133" s="194" t="s">
        <v>124</v>
      </c>
      <c r="B133" s="16" t="s">
        <v>28</v>
      </c>
    </row>
    <row r="134" spans="1:2" x14ac:dyDescent="0.55000000000000004">
      <c r="A134" s="194" t="s">
        <v>125</v>
      </c>
      <c r="B134" s="16" t="s">
        <v>28</v>
      </c>
    </row>
    <row r="135" spans="1:2" x14ac:dyDescent="0.55000000000000004">
      <c r="A135" s="194" t="s">
        <v>126</v>
      </c>
      <c r="B135" s="16" t="s">
        <v>19</v>
      </c>
    </row>
    <row r="136" spans="1:2" x14ac:dyDescent="0.55000000000000004">
      <c r="A136" s="194" t="s">
        <v>127</v>
      </c>
      <c r="B136" s="16" t="s">
        <v>18</v>
      </c>
    </row>
    <row r="137" spans="1:2" x14ac:dyDescent="0.55000000000000004">
      <c r="A137" s="194" t="s">
        <v>128</v>
      </c>
      <c r="B137" s="16" t="s">
        <v>8</v>
      </c>
    </row>
    <row r="138" spans="1:2" x14ac:dyDescent="0.55000000000000004">
      <c r="A138" s="194" t="s">
        <v>129</v>
      </c>
      <c r="B138" s="16" t="s">
        <v>28</v>
      </c>
    </row>
    <row r="139" spans="1:2" x14ac:dyDescent="0.55000000000000004">
      <c r="A139" s="194" t="s">
        <v>130</v>
      </c>
      <c r="B139" s="16" t="s">
        <v>28</v>
      </c>
    </row>
    <row r="140" spans="1:2" x14ac:dyDescent="0.55000000000000004">
      <c r="A140" s="194" t="s">
        <v>131</v>
      </c>
      <c r="B140" s="16" t="s">
        <v>19</v>
      </c>
    </row>
    <row r="141" spans="1:2" x14ac:dyDescent="0.55000000000000004">
      <c r="A141" s="194" t="s">
        <v>132</v>
      </c>
      <c r="B141" s="16" t="s">
        <v>26</v>
      </c>
    </row>
    <row r="142" spans="1:2" x14ac:dyDescent="0.55000000000000004">
      <c r="A142" s="194" t="s">
        <v>133</v>
      </c>
      <c r="B142" s="16" t="s">
        <v>31</v>
      </c>
    </row>
    <row r="143" spans="1:2" x14ac:dyDescent="0.55000000000000004">
      <c r="A143" s="194" t="s">
        <v>134</v>
      </c>
      <c r="B143" s="16" t="s">
        <v>10</v>
      </c>
    </row>
    <row r="144" spans="1:2" x14ac:dyDescent="0.55000000000000004">
      <c r="A144" s="194" t="s">
        <v>135</v>
      </c>
      <c r="B144" s="16" t="s">
        <v>26</v>
      </c>
    </row>
    <row r="145" spans="1:2" x14ac:dyDescent="0.55000000000000004">
      <c r="A145" s="194" t="s">
        <v>136</v>
      </c>
      <c r="B145" s="16" t="s">
        <v>33</v>
      </c>
    </row>
    <row r="146" spans="1:2" x14ac:dyDescent="0.55000000000000004">
      <c r="A146" s="194" t="s">
        <v>137</v>
      </c>
      <c r="B146" s="16" t="s">
        <v>33</v>
      </c>
    </row>
    <row r="147" spans="1:2" x14ac:dyDescent="0.55000000000000004">
      <c r="A147" s="194" t="s">
        <v>138</v>
      </c>
      <c r="B147" s="16" t="s">
        <v>28</v>
      </c>
    </row>
    <row r="148" spans="1:2" x14ac:dyDescent="0.55000000000000004">
      <c r="A148" s="194" t="s">
        <v>139</v>
      </c>
      <c r="B148" s="16" t="s">
        <v>20</v>
      </c>
    </row>
    <row r="149" spans="1:2" x14ac:dyDescent="0.55000000000000004">
      <c r="A149" s="194" t="s">
        <v>140</v>
      </c>
      <c r="B149" s="16" t="s">
        <v>13</v>
      </c>
    </row>
    <row r="150" spans="1:2" x14ac:dyDescent="0.55000000000000004">
      <c r="A150" s="194" t="s">
        <v>141</v>
      </c>
      <c r="B150" s="16" t="s">
        <v>24</v>
      </c>
    </row>
    <row r="151" spans="1:2" x14ac:dyDescent="0.55000000000000004">
      <c r="A151" s="194" t="s">
        <v>142</v>
      </c>
      <c r="B151" s="16" t="s">
        <v>17</v>
      </c>
    </row>
    <row r="152" spans="1:2" x14ac:dyDescent="0.55000000000000004">
      <c r="A152" s="194" t="s">
        <v>143</v>
      </c>
      <c r="B152" s="16" t="s">
        <v>21</v>
      </c>
    </row>
    <row r="153" spans="1:2" x14ac:dyDescent="0.55000000000000004">
      <c r="A153" s="194" t="s">
        <v>144</v>
      </c>
      <c r="B153" s="16" t="s">
        <v>84</v>
      </c>
    </row>
    <row r="154" spans="1:2" x14ac:dyDescent="0.55000000000000004">
      <c r="A154" s="194" t="s">
        <v>145</v>
      </c>
      <c r="B154" s="16" t="s">
        <v>28</v>
      </c>
    </row>
    <row r="155" spans="1:2" x14ac:dyDescent="0.55000000000000004">
      <c r="A155" s="194" t="s">
        <v>146</v>
      </c>
      <c r="B155" s="16" t="s">
        <v>29</v>
      </c>
    </row>
    <row r="156" spans="1:2" x14ac:dyDescent="0.55000000000000004">
      <c r="A156" s="194" t="s">
        <v>147</v>
      </c>
      <c r="B156" s="16" t="s">
        <v>32</v>
      </c>
    </row>
    <row r="157" spans="1:2" x14ac:dyDescent="0.55000000000000004">
      <c r="A157" s="194" t="s">
        <v>148</v>
      </c>
      <c r="B157" s="16" t="s">
        <v>8</v>
      </c>
    </row>
    <row r="158" spans="1:2" x14ac:dyDescent="0.55000000000000004">
      <c r="A158" s="194" t="s">
        <v>149</v>
      </c>
      <c r="B158" s="16" t="s">
        <v>10</v>
      </c>
    </row>
    <row r="159" spans="1:2" x14ac:dyDescent="0.55000000000000004">
      <c r="A159" s="194" t="s">
        <v>150</v>
      </c>
      <c r="B159" s="16" t="s">
        <v>33</v>
      </c>
    </row>
    <row r="160" spans="1:2" x14ac:dyDescent="0.55000000000000004">
      <c r="A160" s="194" t="s">
        <v>151</v>
      </c>
      <c r="B160" s="16" t="s">
        <v>10</v>
      </c>
    </row>
    <row r="161" spans="1:2" x14ac:dyDescent="0.55000000000000004">
      <c r="A161" s="194" t="s">
        <v>152</v>
      </c>
      <c r="B161" s="16" t="s">
        <v>28</v>
      </c>
    </row>
    <row r="162" spans="1:2" x14ac:dyDescent="0.55000000000000004">
      <c r="A162" s="194" t="s">
        <v>153</v>
      </c>
      <c r="B162" s="16" t="s">
        <v>13</v>
      </c>
    </row>
    <row r="163" spans="1:2" x14ac:dyDescent="0.55000000000000004">
      <c r="A163" s="194" t="s">
        <v>154</v>
      </c>
      <c r="B163" s="16" t="s">
        <v>28</v>
      </c>
    </row>
    <row r="164" spans="1:2" x14ac:dyDescent="0.55000000000000004">
      <c r="A164" s="194" t="s">
        <v>155</v>
      </c>
      <c r="B164" s="16" t="s">
        <v>13</v>
      </c>
    </row>
    <row r="165" spans="1:2" x14ac:dyDescent="0.55000000000000004">
      <c r="A165" s="194" t="s">
        <v>156</v>
      </c>
      <c r="B165" s="16" t="s">
        <v>10</v>
      </c>
    </row>
    <row r="166" spans="1:2" x14ac:dyDescent="0.55000000000000004">
      <c r="A166" s="194" t="s">
        <v>157</v>
      </c>
      <c r="B166" s="16" t="s">
        <v>10</v>
      </c>
    </row>
    <row r="167" spans="1:2" x14ac:dyDescent="0.55000000000000004">
      <c r="A167" s="194" t="s">
        <v>158</v>
      </c>
      <c r="B167" s="16" t="s">
        <v>34</v>
      </c>
    </row>
    <row r="168" spans="1:2" x14ac:dyDescent="0.55000000000000004">
      <c r="A168" s="194" t="s">
        <v>159</v>
      </c>
      <c r="B168" s="16" t="s">
        <v>16</v>
      </c>
    </row>
    <row r="169" spans="1:2" x14ac:dyDescent="0.55000000000000004">
      <c r="A169" s="194" t="s">
        <v>160</v>
      </c>
      <c r="B169" s="16" t="s">
        <v>84</v>
      </c>
    </row>
    <row r="170" spans="1:2" x14ac:dyDescent="0.55000000000000004">
      <c r="A170" s="194" t="s">
        <v>161</v>
      </c>
      <c r="B170" s="16" t="s">
        <v>13</v>
      </c>
    </row>
    <row r="171" spans="1:2" x14ac:dyDescent="0.55000000000000004">
      <c r="A171" s="194" t="s">
        <v>162</v>
      </c>
      <c r="B171" s="16" t="s">
        <v>22</v>
      </c>
    </row>
    <row r="172" spans="1:2" x14ac:dyDescent="0.55000000000000004">
      <c r="A172" s="194" t="s">
        <v>163</v>
      </c>
      <c r="B172" s="16" t="s">
        <v>26</v>
      </c>
    </row>
    <row r="173" spans="1:2" x14ac:dyDescent="0.55000000000000004">
      <c r="A173" s="194" t="s">
        <v>164</v>
      </c>
      <c r="B173" s="16" t="s">
        <v>16</v>
      </c>
    </row>
    <row r="174" spans="1:2" x14ac:dyDescent="0.55000000000000004">
      <c r="A174" s="194" t="s">
        <v>165</v>
      </c>
      <c r="B174" s="16" t="s">
        <v>25</v>
      </c>
    </row>
    <row r="175" spans="1:2" x14ac:dyDescent="0.55000000000000004">
      <c r="A175" s="194" t="s">
        <v>166</v>
      </c>
      <c r="B175" s="16" t="s">
        <v>9</v>
      </c>
    </row>
    <row r="176" spans="1:2" x14ac:dyDescent="0.55000000000000004">
      <c r="A176" s="194" t="s">
        <v>167</v>
      </c>
      <c r="B176" s="16" t="s">
        <v>28</v>
      </c>
    </row>
    <row r="177" spans="1:2" x14ac:dyDescent="0.55000000000000004">
      <c r="A177" s="194" t="s">
        <v>168</v>
      </c>
      <c r="B177" s="16" t="s">
        <v>16</v>
      </c>
    </row>
    <row r="178" spans="1:2" x14ac:dyDescent="0.55000000000000004">
      <c r="A178" s="194" t="s">
        <v>169</v>
      </c>
      <c r="B178" s="16" t="s">
        <v>23</v>
      </c>
    </row>
    <row r="179" spans="1:2" x14ac:dyDescent="0.55000000000000004">
      <c r="A179" s="194" t="s">
        <v>170</v>
      </c>
      <c r="B179" s="16" t="s">
        <v>10</v>
      </c>
    </row>
    <row r="180" spans="1:2" x14ac:dyDescent="0.55000000000000004">
      <c r="A180" s="194" t="s">
        <v>171</v>
      </c>
      <c r="B180" s="16" t="s">
        <v>18</v>
      </c>
    </row>
    <row r="181" spans="1:2" x14ac:dyDescent="0.55000000000000004">
      <c r="A181" s="194" t="s">
        <v>172</v>
      </c>
      <c r="B181" s="16" t="s">
        <v>10</v>
      </c>
    </row>
    <row r="182" spans="1:2" x14ac:dyDescent="0.55000000000000004">
      <c r="A182" s="194" t="s">
        <v>173</v>
      </c>
      <c r="B182" s="16" t="s">
        <v>8</v>
      </c>
    </row>
    <row r="183" spans="1:2" x14ac:dyDescent="0.55000000000000004">
      <c r="A183" s="194" t="s">
        <v>174</v>
      </c>
      <c r="B183" s="16" t="s">
        <v>13</v>
      </c>
    </row>
    <row r="184" spans="1:2" x14ac:dyDescent="0.55000000000000004">
      <c r="A184" s="194" t="s">
        <v>175</v>
      </c>
      <c r="B184" s="16" t="s">
        <v>23</v>
      </c>
    </row>
    <row r="185" spans="1:2" x14ac:dyDescent="0.55000000000000004">
      <c r="A185" s="194" t="s">
        <v>176</v>
      </c>
      <c r="B185" s="16" t="s">
        <v>24</v>
      </c>
    </row>
    <row r="186" spans="1:2" x14ac:dyDescent="0.55000000000000004">
      <c r="A186" s="194" t="s">
        <v>177</v>
      </c>
      <c r="B186" s="16" t="s">
        <v>84</v>
      </c>
    </row>
    <row r="187" spans="1:2" x14ac:dyDescent="0.55000000000000004">
      <c r="A187" s="194" t="s">
        <v>178</v>
      </c>
      <c r="B187" s="16" t="s">
        <v>16</v>
      </c>
    </row>
    <row r="188" spans="1:2" x14ac:dyDescent="0.55000000000000004">
      <c r="A188" s="194" t="s">
        <v>179</v>
      </c>
      <c r="B188" s="16" t="s">
        <v>19</v>
      </c>
    </row>
    <row r="189" spans="1:2" x14ac:dyDescent="0.55000000000000004">
      <c r="A189" s="194" t="s">
        <v>80</v>
      </c>
      <c r="B189" s="16" t="s">
        <v>15</v>
      </c>
    </row>
    <row r="190" spans="1:2" x14ac:dyDescent="0.55000000000000004">
      <c r="A190" s="194" t="s">
        <v>180</v>
      </c>
      <c r="B190" s="16" t="s">
        <v>16</v>
      </c>
    </row>
    <row r="191" spans="1:2" x14ac:dyDescent="0.55000000000000004">
      <c r="A191" s="194" t="s">
        <v>181</v>
      </c>
      <c r="B191" s="16" t="s">
        <v>28</v>
      </c>
    </row>
    <row r="192" spans="1:2" x14ac:dyDescent="0.55000000000000004">
      <c r="A192" s="194" t="s">
        <v>82</v>
      </c>
      <c r="B192" s="16" t="s">
        <v>15</v>
      </c>
    </row>
    <row r="193" spans="1:2" x14ac:dyDescent="0.55000000000000004">
      <c r="A193" s="194" t="s">
        <v>182</v>
      </c>
      <c r="B193" s="16" t="s">
        <v>11</v>
      </c>
    </row>
    <row r="194" spans="1:2" x14ac:dyDescent="0.55000000000000004">
      <c r="A194" s="194" t="s">
        <v>183</v>
      </c>
      <c r="B194" s="16" t="s">
        <v>16</v>
      </c>
    </row>
    <row r="195" spans="1:2" x14ac:dyDescent="0.55000000000000004">
      <c r="A195" s="194" t="s">
        <v>184</v>
      </c>
      <c r="B195" s="16" t="s">
        <v>28</v>
      </c>
    </row>
    <row r="196" spans="1:2" x14ac:dyDescent="0.55000000000000004">
      <c r="A196" s="194" t="s">
        <v>185</v>
      </c>
      <c r="B196" s="16" t="s">
        <v>9</v>
      </c>
    </row>
    <row r="197" spans="1:2" x14ac:dyDescent="0.55000000000000004">
      <c r="A197" s="194" t="s">
        <v>186</v>
      </c>
      <c r="B197" s="16" t="s">
        <v>10</v>
      </c>
    </row>
    <row r="198" spans="1:2" x14ac:dyDescent="0.55000000000000004">
      <c r="A198" s="194" t="s">
        <v>187</v>
      </c>
      <c r="B198" s="16" t="s">
        <v>27</v>
      </c>
    </row>
    <row r="199" spans="1:2" x14ac:dyDescent="0.55000000000000004">
      <c r="A199" s="194" t="s">
        <v>188</v>
      </c>
      <c r="B199" s="16" t="s">
        <v>28</v>
      </c>
    </row>
    <row r="200" spans="1:2" x14ac:dyDescent="0.55000000000000004">
      <c r="A200" s="194" t="s">
        <v>189</v>
      </c>
      <c r="B200" s="16" t="s">
        <v>10</v>
      </c>
    </row>
    <row r="201" spans="1:2" x14ac:dyDescent="0.55000000000000004">
      <c r="A201" s="194" t="s">
        <v>190</v>
      </c>
      <c r="B201" s="16" t="s">
        <v>11</v>
      </c>
    </row>
    <row r="202" spans="1:2" x14ac:dyDescent="0.55000000000000004">
      <c r="A202" s="194" t="s">
        <v>191</v>
      </c>
      <c r="B202" s="16" t="s">
        <v>10</v>
      </c>
    </row>
    <row r="203" spans="1:2" x14ac:dyDescent="0.55000000000000004">
      <c r="A203" s="194" t="s">
        <v>192</v>
      </c>
      <c r="B203" s="16" t="s">
        <v>16</v>
      </c>
    </row>
    <row r="204" spans="1:2" x14ac:dyDescent="0.55000000000000004">
      <c r="A204" s="194" t="s">
        <v>193</v>
      </c>
      <c r="B204" s="16" t="s">
        <v>11</v>
      </c>
    </row>
    <row r="205" spans="1:2" x14ac:dyDescent="0.55000000000000004">
      <c r="A205" s="194" t="s">
        <v>194</v>
      </c>
      <c r="B205" s="16" t="s">
        <v>13</v>
      </c>
    </row>
  </sheetData>
  <sheetProtection algorithmName="SHA-512" hashValue="knTz2KHRT8VokKxh/56A1w2SArtA58Tb4ORAumcKYs7cSNwGjvvXDGvKD7lfK5XS0PS38W6/UvzbljV/rqKFrg==" saltValue="lswrB00Yz3/2j2yam5SfMg==" spinCount="100000" sheet="1" objects="1" scenarios="1"/>
  <phoneticPr fontId="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EAA92-F35D-4E30-BF24-1EE0155068C1}">
  <sheetPr codeName="Sheet26"/>
  <dimension ref="A1:S274"/>
  <sheetViews>
    <sheetView topLeftCell="C1" zoomScale="85" zoomScaleNormal="85" workbookViewId="0">
      <selection activeCell="N17" sqref="N17"/>
    </sheetView>
  </sheetViews>
  <sheetFormatPr defaultColWidth="8.83984375" defaultRowHeight="16" customHeight="1" x14ac:dyDescent="0.55000000000000004"/>
  <cols>
    <col min="1" max="1" width="4" style="195" customWidth="1"/>
    <col min="2" max="2" width="5" style="195" customWidth="1"/>
    <col min="3" max="3" width="29.41796875" style="180" customWidth="1"/>
    <col min="4" max="4" width="17.578125" style="180" customWidth="1"/>
    <col min="5" max="5" width="13.83984375" style="180" customWidth="1"/>
    <col min="6" max="6" width="21.578125" style="180" customWidth="1"/>
    <col min="7" max="7" width="20.41796875" style="180" customWidth="1"/>
    <col min="8" max="8" width="16" style="180" customWidth="1"/>
    <col min="9" max="9" width="11.41796875" style="180" customWidth="1"/>
    <col min="10" max="10" width="27.15625" style="180" customWidth="1"/>
    <col min="11" max="11" width="19.578125" style="180" customWidth="1"/>
    <col min="12" max="15" width="14.83984375" style="180" customWidth="1"/>
    <col min="16" max="16" width="52.578125" style="180" customWidth="1"/>
    <col min="17" max="17" width="14.83984375" style="180" customWidth="1"/>
    <col min="18" max="16384" width="8.83984375" style="195"/>
  </cols>
  <sheetData>
    <row r="1" spans="1:19" ht="16" customHeight="1" thickBot="1" x14ac:dyDescent="0.6">
      <c r="B1" s="196" t="s">
        <v>195</v>
      </c>
      <c r="C1" s="197"/>
      <c r="D1" s="197"/>
      <c r="E1" s="198"/>
    </row>
    <row r="2" spans="1:19" ht="16" customHeight="1" thickBot="1" x14ac:dyDescent="0.6">
      <c r="B2" s="196"/>
      <c r="C2" s="197"/>
      <c r="D2" s="197"/>
      <c r="E2" s="198"/>
    </row>
    <row r="3" spans="1:19" ht="16" customHeight="1" thickBot="1" x14ac:dyDescent="0.6">
      <c r="B3" s="199" t="s">
        <v>196</v>
      </c>
      <c r="C3" s="200"/>
      <c r="D3" s="201"/>
      <c r="E3" s="202"/>
      <c r="F3" s="202"/>
      <c r="G3" s="203"/>
      <c r="H3" s="204"/>
      <c r="I3" s="204"/>
      <c r="J3" s="205"/>
      <c r="K3" s="206" t="s">
        <v>197</v>
      </c>
      <c r="L3" s="206"/>
      <c r="M3" s="206"/>
      <c r="N3" s="206"/>
      <c r="P3" s="206"/>
      <c r="Q3" s="206"/>
    </row>
    <row r="4" spans="1:19" ht="16" customHeight="1" thickBot="1" x14ac:dyDescent="0.6">
      <c r="B4" s="207" t="s">
        <v>198</v>
      </c>
      <c r="C4" s="208" t="s">
        <v>199</v>
      </c>
      <c r="D4" s="208" t="s">
        <v>689</v>
      </c>
      <c r="E4" s="208" t="s">
        <v>200</v>
      </c>
      <c r="F4" s="209" t="s">
        <v>6</v>
      </c>
      <c r="G4" s="210" t="s">
        <v>201</v>
      </c>
      <c r="H4" s="209" t="s">
        <v>202</v>
      </c>
      <c r="I4" s="208" t="s">
        <v>83</v>
      </c>
      <c r="J4" s="208" t="s">
        <v>203</v>
      </c>
      <c r="K4" s="211" t="s">
        <v>204</v>
      </c>
      <c r="L4" s="211" t="s">
        <v>205</v>
      </c>
      <c r="M4" s="211" t="s">
        <v>206</v>
      </c>
      <c r="N4" s="211" t="s">
        <v>207</v>
      </c>
      <c r="O4" s="211" t="s">
        <v>208</v>
      </c>
      <c r="P4" s="211" t="s">
        <v>209</v>
      </c>
      <c r="Q4" s="211" t="s">
        <v>210</v>
      </c>
    </row>
    <row r="5" spans="1:19" s="220" customFormat="1" ht="16" customHeight="1" x14ac:dyDescent="0.55000000000000004">
      <c r="A5" s="212"/>
      <c r="B5" s="213">
        <v>214</v>
      </c>
      <c r="C5" s="214" t="s">
        <v>570</v>
      </c>
      <c r="D5" s="214" t="s">
        <v>848</v>
      </c>
      <c r="E5" s="215" t="s">
        <v>68</v>
      </c>
      <c r="F5" s="216" t="s">
        <v>571</v>
      </c>
      <c r="G5" s="217" t="s">
        <v>35</v>
      </c>
      <c r="H5" s="218" t="s">
        <v>52</v>
      </c>
      <c r="I5" s="219" t="s">
        <v>102</v>
      </c>
      <c r="J5" s="219" t="s">
        <v>572</v>
      </c>
      <c r="K5" s="188"/>
      <c r="L5" s="188"/>
      <c r="M5" s="188"/>
      <c r="N5" s="188"/>
      <c r="O5" s="188"/>
      <c r="P5" s="188" t="s">
        <v>944</v>
      </c>
      <c r="Q5" s="188"/>
      <c r="R5" s="180"/>
      <c r="S5" s="180"/>
    </row>
    <row r="6" spans="1:19" s="220" customFormat="1" ht="16" customHeight="1" x14ac:dyDescent="0.55000000000000004">
      <c r="A6" s="221"/>
      <c r="B6" s="222">
        <v>302</v>
      </c>
      <c r="C6" s="223" t="s">
        <v>588</v>
      </c>
      <c r="D6" s="223" t="s">
        <v>854</v>
      </c>
      <c r="E6" s="187" t="s">
        <v>68</v>
      </c>
      <c r="F6" s="224" t="s">
        <v>11</v>
      </c>
      <c r="G6" s="188" t="s">
        <v>35</v>
      </c>
      <c r="H6" s="225" t="s">
        <v>58</v>
      </c>
      <c r="I6" s="226" t="s">
        <v>193</v>
      </c>
      <c r="J6" s="226" t="s">
        <v>589</v>
      </c>
      <c r="K6" s="187"/>
      <c r="L6" s="188"/>
      <c r="M6" s="188"/>
      <c r="N6" s="188"/>
      <c r="O6" s="188" t="s">
        <v>926</v>
      </c>
      <c r="P6" s="188"/>
      <c r="Q6" s="188"/>
      <c r="R6" s="180"/>
      <c r="S6" s="180"/>
    </row>
    <row r="7" spans="1:19" s="220" customFormat="1" ht="16" customHeight="1" x14ac:dyDescent="0.55000000000000004">
      <c r="A7" s="212"/>
      <c r="B7" s="227">
        <v>78</v>
      </c>
      <c r="C7" s="228" t="s">
        <v>351</v>
      </c>
      <c r="D7" s="228" t="s">
        <v>752</v>
      </c>
      <c r="E7" s="228" t="s">
        <v>69</v>
      </c>
      <c r="F7" s="229" t="s">
        <v>16</v>
      </c>
      <c r="G7" s="228" t="s">
        <v>36</v>
      </c>
      <c r="H7" s="218" t="s">
        <v>52</v>
      </c>
      <c r="I7" s="218" t="s">
        <v>192</v>
      </c>
      <c r="J7" s="218" t="s">
        <v>352</v>
      </c>
      <c r="K7" s="187"/>
      <c r="L7" s="188"/>
      <c r="M7" s="188"/>
      <c r="N7" s="188"/>
      <c r="O7" s="188"/>
      <c r="P7" s="188" t="s">
        <v>944</v>
      </c>
      <c r="Q7" s="188"/>
      <c r="R7" s="180"/>
      <c r="S7" s="180"/>
    </row>
    <row r="8" spans="1:19" s="220" customFormat="1" ht="16" customHeight="1" x14ac:dyDescent="0.55000000000000004">
      <c r="A8" s="221"/>
      <c r="B8" s="221">
        <v>64</v>
      </c>
      <c r="C8" s="188" t="s">
        <v>318</v>
      </c>
      <c r="D8" s="188" t="s">
        <v>738</v>
      </c>
      <c r="E8" s="188" t="s">
        <v>70</v>
      </c>
      <c r="F8" s="180" t="s">
        <v>15</v>
      </c>
      <c r="G8" s="188" t="s">
        <v>37</v>
      </c>
      <c r="H8" s="225" t="s">
        <v>64</v>
      </c>
      <c r="I8" s="226" t="s">
        <v>74</v>
      </c>
      <c r="J8" s="226" t="s">
        <v>319</v>
      </c>
      <c r="K8" s="187" t="s">
        <v>918</v>
      </c>
      <c r="L8" s="188" t="s">
        <v>931</v>
      </c>
      <c r="M8" s="188" t="s">
        <v>1240</v>
      </c>
      <c r="N8" s="188"/>
      <c r="O8" s="188" t="s">
        <v>926</v>
      </c>
      <c r="P8" s="188" t="s">
        <v>933</v>
      </c>
      <c r="Q8" s="188"/>
      <c r="R8" s="180"/>
      <c r="S8" s="180"/>
    </row>
    <row r="9" spans="1:19" s="220" customFormat="1" ht="16" customHeight="1" x14ac:dyDescent="0.55000000000000004">
      <c r="A9" s="212"/>
      <c r="B9" s="221">
        <v>117</v>
      </c>
      <c r="C9" s="188" t="s">
        <v>425</v>
      </c>
      <c r="D9" s="188" t="s">
        <v>785</v>
      </c>
      <c r="E9" s="188" t="s">
        <v>204</v>
      </c>
      <c r="F9" s="180" t="s">
        <v>21</v>
      </c>
      <c r="G9" s="230" t="s">
        <v>37</v>
      </c>
      <c r="H9" s="225" t="s">
        <v>60</v>
      </c>
      <c r="I9" s="226" t="s">
        <v>89</v>
      </c>
      <c r="J9" s="226" t="s">
        <v>426</v>
      </c>
      <c r="K9" s="187" t="s">
        <v>1234</v>
      </c>
      <c r="L9" s="188" t="s">
        <v>931</v>
      </c>
      <c r="M9" s="188" t="s">
        <v>921</v>
      </c>
      <c r="N9" s="188" t="s">
        <v>925</v>
      </c>
      <c r="O9" s="188" t="s">
        <v>926</v>
      </c>
      <c r="P9" s="188" t="s">
        <v>933</v>
      </c>
      <c r="Q9" s="188"/>
      <c r="R9" s="180"/>
      <c r="S9" s="180"/>
    </row>
    <row r="10" spans="1:19" s="220" customFormat="1" ht="16" customHeight="1" x14ac:dyDescent="0.55000000000000004">
      <c r="A10" s="221"/>
      <c r="B10" s="221">
        <v>128</v>
      </c>
      <c r="C10" s="188" t="s">
        <v>463</v>
      </c>
      <c r="D10" s="231" t="s">
        <v>798</v>
      </c>
      <c r="E10" s="188" t="s">
        <v>69</v>
      </c>
      <c r="F10" s="185" t="s">
        <v>14</v>
      </c>
      <c r="G10" s="188" t="s">
        <v>37</v>
      </c>
      <c r="H10" s="225" t="s">
        <v>60</v>
      </c>
      <c r="I10" s="226" t="s">
        <v>89</v>
      </c>
      <c r="J10" s="226" t="s">
        <v>464</v>
      </c>
      <c r="K10" s="187" t="s">
        <v>918</v>
      </c>
      <c r="L10" s="188" t="s">
        <v>931</v>
      </c>
      <c r="M10" s="188" t="s">
        <v>921</v>
      </c>
      <c r="N10" s="188"/>
      <c r="O10" s="188" t="s">
        <v>926</v>
      </c>
      <c r="P10" s="188" t="s">
        <v>933</v>
      </c>
      <c r="Q10" s="188"/>
      <c r="R10" s="180"/>
      <c r="S10" s="180"/>
    </row>
    <row r="11" spans="1:19" s="220" customFormat="1" ht="16" hidden="1" customHeight="1" x14ac:dyDescent="0.55000000000000004">
      <c r="A11" s="212"/>
      <c r="B11" s="227">
        <v>133</v>
      </c>
      <c r="C11" s="228" t="s">
        <v>473</v>
      </c>
      <c r="D11" s="228" t="s">
        <v>803</v>
      </c>
      <c r="E11" s="228" t="s">
        <v>68</v>
      </c>
      <c r="F11" s="232" t="s">
        <v>9</v>
      </c>
      <c r="G11" s="233" t="s">
        <v>37</v>
      </c>
      <c r="H11" s="218" t="s">
        <v>50</v>
      </c>
      <c r="I11" s="218" t="s">
        <v>88</v>
      </c>
      <c r="J11" s="218" t="s">
        <v>474</v>
      </c>
      <c r="K11" s="187" t="s">
        <v>918</v>
      </c>
      <c r="L11" s="188" t="s">
        <v>931</v>
      </c>
      <c r="M11" s="188" t="s">
        <v>921</v>
      </c>
      <c r="N11" s="188"/>
      <c r="O11" s="188" t="s">
        <v>927</v>
      </c>
      <c r="P11" s="188" t="s">
        <v>944</v>
      </c>
      <c r="Q11" s="188"/>
      <c r="R11" s="180"/>
      <c r="S11" s="180"/>
    </row>
    <row r="12" spans="1:19" s="220" customFormat="1" ht="16" hidden="1" customHeight="1" x14ac:dyDescent="0.55000000000000004">
      <c r="A12" s="221"/>
      <c r="B12" s="221">
        <v>176</v>
      </c>
      <c r="C12" s="188" t="s">
        <v>530</v>
      </c>
      <c r="D12" s="188" t="s">
        <v>830</v>
      </c>
      <c r="E12" s="188" t="s">
        <v>70</v>
      </c>
      <c r="F12" s="180" t="s">
        <v>15</v>
      </c>
      <c r="G12" s="230" t="s">
        <v>37</v>
      </c>
      <c r="H12" s="225" t="s">
        <v>64</v>
      </c>
      <c r="I12" s="190" t="s">
        <v>73</v>
      </c>
      <c r="J12" s="190" t="s">
        <v>531</v>
      </c>
      <c r="K12" s="187" t="s">
        <v>918</v>
      </c>
      <c r="L12" s="188" t="s">
        <v>931</v>
      </c>
      <c r="M12" s="188" t="s">
        <v>1240</v>
      </c>
      <c r="N12" s="188" t="s">
        <v>925</v>
      </c>
      <c r="O12" s="188" t="s">
        <v>926</v>
      </c>
      <c r="P12" s="188" t="s">
        <v>910</v>
      </c>
      <c r="Q12" s="188"/>
      <c r="R12" s="180"/>
      <c r="S12" s="180"/>
    </row>
    <row r="13" spans="1:19" s="220" customFormat="1" ht="16" customHeight="1" x14ac:dyDescent="0.55000000000000004">
      <c r="A13" s="212"/>
      <c r="B13" s="221">
        <v>213</v>
      </c>
      <c r="C13" s="188" t="s">
        <v>568</v>
      </c>
      <c r="D13" s="188" t="s">
        <v>847</v>
      </c>
      <c r="E13" s="188" t="s">
        <v>68</v>
      </c>
      <c r="F13" s="185" t="s">
        <v>11</v>
      </c>
      <c r="G13" s="230" t="s">
        <v>37</v>
      </c>
      <c r="H13" s="225" t="s">
        <v>60</v>
      </c>
      <c r="I13" s="226" t="s">
        <v>89</v>
      </c>
      <c r="J13" s="226" t="s">
        <v>569</v>
      </c>
      <c r="K13" s="187" t="s">
        <v>918</v>
      </c>
      <c r="L13" s="188" t="s">
        <v>931</v>
      </c>
      <c r="M13" s="188" t="s">
        <v>921</v>
      </c>
      <c r="N13" s="188"/>
      <c r="O13" s="188" t="s">
        <v>926</v>
      </c>
      <c r="P13" s="188" t="s">
        <v>933</v>
      </c>
      <c r="Q13" s="188"/>
      <c r="R13" s="180"/>
      <c r="S13" s="180"/>
    </row>
    <row r="14" spans="1:19" s="220" customFormat="1" ht="16" hidden="1" customHeight="1" x14ac:dyDescent="0.55000000000000004">
      <c r="A14" s="221"/>
      <c r="B14" s="222">
        <v>797</v>
      </c>
      <c r="C14" s="223" t="s">
        <v>648</v>
      </c>
      <c r="D14" s="223" t="s">
        <v>880</v>
      </c>
      <c r="E14" s="188" t="s">
        <v>68</v>
      </c>
      <c r="F14" s="224" t="s">
        <v>9</v>
      </c>
      <c r="G14" s="230" t="s">
        <v>37</v>
      </c>
      <c r="H14" s="190" t="s">
        <v>50</v>
      </c>
      <c r="I14" s="190" t="s">
        <v>185</v>
      </c>
      <c r="J14" s="190" t="s">
        <v>649</v>
      </c>
      <c r="K14" s="187" t="s">
        <v>918</v>
      </c>
      <c r="L14" s="188" t="s">
        <v>931</v>
      </c>
      <c r="M14" s="188" t="s">
        <v>921</v>
      </c>
      <c r="N14" s="188" t="s">
        <v>925</v>
      </c>
      <c r="O14" s="188" t="s">
        <v>927</v>
      </c>
      <c r="P14" s="188" t="s">
        <v>933</v>
      </c>
      <c r="Q14" s="188"/>
      <c r="R14" s="180"/>
      <c r="S14" s="180"/>
    </row>
    <row r="15" spans="1:19" s="220" customFormat="1" ht="16" hidden="1" customHeight="1" x14ac:dyDescent="0.55000000000000004">
      <c r="A15" s="212"/>
      <c r="B15" s="221">
        <v>93</v>
      </c>
      <c r="C15" s="188" t="s">
        <v>375</v>
      </c>
      <c r="D15" s="188" t="s">
        <v>762</v>
      </c>
      <c r="E15" s="188" t="s">
        <v>204</v>
      </c>
      <c r="F15" s="185" t="s">
        <v>20</v>
      </c>
      <c r="G15" s="188" t="s">
        <v>38</v>
      </c>
      <c r="H15" s="225" t="s">
        <v>65</v>
      </c>
      <c r="I15" s="226" t="s">
        <v>79</v>
      </c>
      <c r="J15" s="226" t="s">
        <v>376</v>
      </c>
      <c r="K15" s="187" t="s">
        <v>1235</v>
      </c>
      <c r="L15" s="188"/>
      <c r="M15" s="188"/>
      <c r="N15" s="188"/>
      <c r="O15" s="188" t="s">
        <v>927</v>
      </c>
      <c r="P15" s="188" t="s">
        <v>944</v>
      </c>
      <c r="Q15" s="188"/>
      <c r="R15" s="180"/>
      <c r="S15" s="180"/>
    </row>
    <row r="16" spans="1:19" s="220" customFormat="1" ht="16" customHeight="1" x14ac:dyDescent="0.55000000000000004">
      <c r="A16" s="221"/>
      <c r="B16" s="221">
        <v>96</v>
      </c>
      <c r="C16" s="188" t="s">
        <v>387</v>
      </c>
      <c r="D16" s="188" t="s">
        <v>768</v>
      </c>
      <c r="E16" s="188" t="s">
        <v>324</v>
      </c>
      <c r="F16" s="180" t="s">
        <v>19</v>
      </c>
      <c r="G16" s="188" t="s">
        <v>38</v>
      </c>
      <c r="H16" s="225" t="s">
        <v>50</v>
      </c>
      <c r="I16" s="226" t="s">
        <v>131</v>
      </c>
      <c r="J16" s="226" t="s">
        <v>388</v>
      </c>
      <c r="K16" s="187" t="s">
        <v>919</v>
      </c>
      <c r="L16" s="188" t="s">
        <v>920</v>
      </c>
      <c r="M16" s="188"/>
      <c r="N16" s="188"/>
      <c r="O16" s="188"/>
      <c r="P16" s="188" t="s">
        <v>944</v>
      </c>
      <c r="Q16" s="188"/>
      <c r="R16" s="180"/>
      <c r="S16" s="180"/>
    </row>
    <row r="17" spans="1:19" s="220" customFormat="1" ht="16" hidden="1" customHeight="1" x14ac:dyDescent="0.55000000000000004">
      <c r="A17" s="212"/>
      <c r="B17" s="234">
        <v>1136</v>
      </c>
      <c r="C17" s="235" t="s">
        <v>672</v>
      </c>
      <c r="D17" s="235" t="s">
        <v>892</v>
      </c>
      <c r="E17" s="233" t="s">
        <v>69</v>
      </c>
      <c r="F17" s="233" t="s">
        <v>28</v>
      </c>
      <c r="G17" s="233" t="s">
        <v>38</v>
      </c>
      <c r="H17" s="218" t="s">
        <v>52</v>
      </c>
      <c r="I17" s="218" t="s">
        <v>86</v>
      </c>
      <c r="J17" s="219" t="s">
        <v>673</v>
      </c>
      <c r="K17" s="187" t="s">
        <v>919</v>
      </c>
      <c r="L17" s="188"/>
      <c r="M17" s="188"/>
      <c r="N17" s="188" t="s">
        <v>939</v>
      </c>
      <c r="O17" s="188"/>
      <c r="P17" s="188"/>
      <c r="Q17" s="188"/>
      <c r="R17" s="180"/>
      <c r="S17" s="180"/>
    </row>
    <row r="18" spans="1:19" s="220" customFormat="1" ht="16" hidden="1" customHeight="1" x14ac:dyDescent="0.55000000000000004">
      <c r="A18" s="221"/>
      <c r="B18" s="234">
        <v>7</v>
      </c>
      <c r="C18" s="235" t="s">
        <v>215</v>
      </c>
      <c r="D18" s="235" t="s">
        <v>692</v>
      </c>
      <c r="E18" s="228" t="s">
        <v>69</v>
      </c>
      <c r="F18" s="233" t="s">
        <v>28</v>
      </c>
      <c r="G18" s="236" t="s">
        <v>39</v>
      </c>
      <c r="H18" s="219" t="s">
        <v>52</v>
      </c>
      <c r="I18" s="219" t="s">
        <v>129</v>
      </c>
      <c r="J18" s="219" t="s">
        <v>216</v>
      </c>
      <c r="K18" s="188"/>
      <c r="L18" s="188" t="s">
        <v>931</v>
      </c>
      <c r="M18" s="188"/>
      <c r="N18" s="188"/>
      <c r="O18" s="188"/>
      <c r="P18" s="188"/>
      <c r="Q18" s="188" t="s">
        <v>930</v>
      </c>
      <c r="R18" s="180"/>
      <c r="S18" s="180"/>
    </row>
    <row r="19" spans="1:19" s="220" customFormat="1" ht="16" customHeight="1" x14ac:dyDescent="0.55000000000000004">
      <c r="A19" s="212"/>
      <c r="B19" s="227">
        <v>10</v>
      </c>
      <c r="C19" s="228" t="s">
        <v>226</v>
      </c>
      <c r="D19" s="228" t="s">
        <v>696</v>
      </c>
      <c r="E19" s="228" t="s">
        <v>68</v>
      </c>
      <c r="F19" s="228" t="s">
        <v>27</v>
      </c>
      <c r="G19" s="228" t="s">
        <v>39</v>
      </c>
      <c r="H19" s="218" t="s">
        <v>51</v>
      </c>
      <c r="I19" s="218" t="s">
        <v>104</v>
      </c>
      <c r="J19" s="218" t="s">
        <v>227</v>
      </c>
      <c r="K19" s="187"/>
      <c r="L19" s="188" t="s">
        <v>920</v>
      </c>
      <c r="M19" s="188"/>
      <c r="N19" s="188"/>
      <c r="O19" s="188" t="s">
        <v>927</v>
      </c>
      <c r="P19" s="188"/>
      <c r="Q19" s="188" t="s">
        <v>930</v>
      </c>
      <c r="R19" s="180"/>
      <c r="S19" s="180"/>
    </row>
    <row r="20" spans="1:19" s="180" customFormat="1" ht="16" hidden="1" customHeight="1" x14ac:dyDescent="0.55000000000000004">
      <c r="A20" s="221"/>
      <c r="B20" s="227">
        <v>10</v>
      </c>
      <c r="C20" s="228" t="s">
        <v>226</v>
      </c>
      <c r="D20" s="228" t="s">
        <v>696</v>
      </c>
      <c r="E20" s="228" t="s">
        <v>68</v>
      </c>
      <c r="F20" s="229" t="s">
        <v>27</v>
      </c>
      <c r="G20" s="237" t="s">
        <v>39</v>
      </c>
      <c r="H20" s="218" t="s">
        <v>53</v>
      </c>
      <c r="I20" s="218" t="s">
        <v>187</v>
      </c>
      <c r="J20" s="218" t="s">
        <v>228</v>
      </c>
      <c r="K20" s="187"/>
      <c r="L20" s="188" t="s">
        <v>920</v>
      </c>
      <c r="M20" s="188"/>
      <c r="N20" s="188"/>
      <c r="O20" s="188"/>
      <c r="P20" s="188"/>
      <c r="Q20" s="188" t="s">
        <v>930</v>
      </c>
    </row>
    <row r="21" spans="1:19" s="180" customFormat="1" ht="16" hidden="1" customHeight="1" x14ac:dyDescent="0.55000000000000004">
      <c r="A21" s="212"/>
      <c r="B21" s="221">
        <v>11</v>
      </c>
      <c r="C21" s="188" t="s">
        <v>229</v>
      </c>
      <c r="D21" s="188" t="s">
        <v>697</v>
      </c>
      <c r="E21" s="188" t="s">
        <v>68</v>
      </c>
      <c r="F21" s="224" t="s">
        <v>31</v>
      </c>
      <c r="G21" s="230" t="s">
        <v>39</v>
      </c>
      <c r="H21" s="238" t="s">
        <v>52</v>
      </c>
      <c r="I21" s="226" t="s">
        <v>133</v>
      </c>
      <c r="J21" s="226" t="s">
        <v>230</v>
      </c>
      <c r="K21" s="187"/>
      <c r="L21" s="188" t="s">
        <v>931</v>
      </c>
      <c r="M21" s="188"/>
      <c r="N21" s="188"/>
      <c r="O21" s="188"/>
      <c r="P21" s="188" t="s">
        <v>935</v>
      </c>
      <c r="Q21" s="188" t="s">
        <v>930</v>
      </c>
    </row>
    <row r="22" spans="1:19" s="220" customFormat="1" ht="16" customHeight="1" x14ac:dyDescent="0.55000000000000004">
      <c r="A22" s="221"/>
      <c r="B22" s="222">
        <v>22</v>
      </c>
      <c r="C22" s="223" t="s">
        <v>243</v>
      </c>
      <c r="D22" s="223" t="s">
        <v>704</v>
      </c>
      <c r="E22" s="188" t="s">
        <v>69</v>
      </c>
      <c r="F22" s="224" t="s">
        <v>14</v>
      </c>
      <c r="G22" s="230" t="s">
        <v>39</v>
      </c>
      <c r="H22" s="190" t="s">
        <v>50</v>
      </c>
      <c r="I22" s="190" t="s">
        <v>103</v>
      </c>
      <c r="J22" s="190" t="s">
        <v>244</v>
      </c>
      <c r="K22" s="188"/>
      <c r="L22" s="188" t="s">
        <v>931</v>
      </c>
      <c r="M22" s="188"/>
      <c r="N22" s="188"/>
      <c r="O22" s="188" t="s">
        <v>927</v>
      </c>
      <c r="P22" s="188"/>
      <c r="Q22" s="188" t="s">
        <v>930</v>
      </c>
      <c r="R22" s="180"/>
      <c r="S22" s="180"/>
    </row>
    <row r="23" spans="1:19" s="220" customFormat="1" ht="16" hidden="1" customHeight="1" x14ac:dyDescent="0.55000000000000004">
      <c r="A23" s="212"/>
      <c r="B23" s="222">
        <v>23</v>
      </c>
      <c r="C23" s="223" t="s">
        <v>250</v>
      </c>
      <c r="D23" s="223" t="s">
        <v>707</v>
      </c>
      <c r="E23" s="188" t="s">
        <v>69</v>
      </c>
      <c r="F23" s="239" t="s">
        <v>28</v>
      </c>
      <c r="G23" s="230" t="s">
        <v>39</v>
      </c>
      <c r="H23" s="226" t="s">
        <v>51</v>
      </c>
      <c r="I23" s="226" t="s">
        <v>125</v>
      </c>
      <c r="J23" s="226" t="s">
        <v>251</v>
      </c>
      <c r="K23" s="187"/>
      <c r="L23" s="188" t="s">
        <v>931</v>
      </c>
      <c r="M23" s="188"/>
      <c r="N23" s="188"/>
      <c r="O23" s="188" t="s">
        <v>927</v>
      </c>
      <c r="P23" s="188"/>
      <c r="Q23" s="188" t="s">
        <v>930</v>
      </c>
      <c r="R23" s="180"/>
      <c r="S23" s="180"/>
    </row>
    <row r="24" spans="1:19" s="220" customFormat="1" ht="16" hidden="1" customHeight="1" x14ac:dyDescent="0.55000000000000004">
      <c r="A24" s="221"/>
      <c r="B24" s="227">
        <v>35</v>
      </c>
      <c r="C24" s="228" t="s">
        <v>271</v>
      </c>
      <c r="D24" s="228" t="s">
        <v>717</v>
      </c>
      <c r="E24" s="228" t="s">
        <v>69</v>
      </c>
      <c r="F24" s="229" t="s">
        <v>84</v>
      </c>
      <c r="G24" s="236" t="s">
        <v>39</v>
      </c>
      <c r="H24" s="219" t="s">
        <v>54</v>
      </c>
      <c r="I24" s="218" t="s">
        <v>106</v>
      </c>
      <c r="J24" s="218" t="s">
        <v>272</v>
      </c>
      <c r="K24" s="187"/>
      <c r="L24" s="188" t="s">
        <v>931</v>
      </c>
      <c r="M24" s="188"/>
      <c r="N24" s="188"/>
      <c r="O24" s="188"/>
      <c r="P24" s="188"/>
      <c r="Q24" s="188" t="s">
        <v>930</v>
      </c>
      <c r="R24" s="180"/>
      <c r="S24" s="180"/>
    </row>
    <row r="25" spans="1:19" s="220" customFormat="1" ht="16" customHeight="1" x14ac:dyDescent="0.55000000000000004">
      <c r="A25" s="212"/>
      <c r="B25" s="234">
        <v>50</v>
      </c>
      <c r="C25" s="235" t="s">
        <v>296</v>
      </c>
      <c r="D25" s="235" t="s">
        <v>727</v>
      </c>
      <c r="E25" s="233" t="s">
        <v>69</v>
      </c>
      <c r="F25" s="240" t="s">
        <v>28</v>
      </c>
      <c r="G25" s="236" t="s">
        <v>39</v>
      </c>
      <c r="H25" s="241" t="s">
        <v>55</v>
      </c>
      <c r="I25" s="219" t="s">
        <v>138</v>
      </c>
      <c r="J25" s="219" t="s">
        <v>297</v>
      </c>
      <c r="K25" s="188"/>
      <c r="L25" s="188" t="s">
        <v>931</v>
      </c>
      <c r="M25" s="188"/>
      <c r="N25" s="188"/>
      <c r="O25" s="188" t="s">
        <v>927</v>
      </c>
      <c r="P25" s="188"/>
      <c r="Q25" s="188" t="s">
        <v>930</v>
      </c>
      <c r="R25" s="180"/>
      <c r="S25" s="180"/>
    </row>
    <row r="26" spans="1:19" s="220" customFormat="1" ht="16" hidden="1" customHeight="1" x14ac:dyDescent="0.55000000000000004">
      <c r="A26" s="221"/>
      <c r="B26" s="221">
        <v>61</v>
      </c>
      <c r="C26" s="188" t="s">
        <v>310</v>
      </c>
      <c r="D26" s="231" t="s">
        <v>734</v>
      </c>
      <c r="E26" s="188" t="s">
        <v>69</v>
      </c>
      <c r="F26" s="224" t="s">
        <v>84</v>
      </c>
      <c r="G26" s="230" t="s">
        <v>39</v>
      </c>
      <c r="H26" s="225" t="s">
        <v>50</v>
      </c>
      <c r="I26" s="226" t="s">
        <v>144</v>
      </c>
      <c r="J26" s="226" t="s">
        <v>311</v>
      </c>
      <c r="K26" s="187"/>
      <c r="L26" s="188" t="s">
        <v>920</v>
      </c>
      <c r="M26" s="188"/>
      <c r="N26" s="188"/>
      <c r="O26" s="188" t="s">
        <v>927</v>
      </c>
      <c r="P26" s="188"/>
      <c r="Q26" s="188" t="s">
        <v>930</v>
      </c>
      <c r="R26" s="180"/>
      <c r="S26" s="180"/>
    </row>
    <row r="27" spans="1:19" s="220" customFormat="1" ht="16" hidden="1" customHeight="1" x14ac:dyDescent="0.55000000000000004">
      <c r="A27" s="212"/>
      <c r="B27" s="227">
        <v>64</v>
      </c>
      <c r="C27" s="228" t="s">
        <v>320</v>
      </c>
      <c r="D27" s="228" t="s">
        <v>739</v>
      </c>
      <c r="E27" s="228" t="s">
        <v>69</v>
      </c>
      <c r="F27" s="242" t="s">
        <v>16</v>
      </c>
      <c r="G27" s="236" t="s">
        <v>39</v>
      </c>
      <c r="H27" s="218" t="s">
        <v>52</v>
      </c>
      <c r="I27" s="218" t="s">
        <v>94</v>
      </c>
      <c r="J27" s="218" t="s">
        <v>321</v>
      </c>
      <c r="K27" s="187"/>
      <c r="L27" s="188" t="s">
        <v>931</v>
      </c>
      <c r="M27" s="188"/>
      <c r="N27" s="188"/>
      <c r="O27" s="188"/>
      <c r="P27" s="188" t="s">
        <v>935</v>
      </c>
      <c r="Q27" s="188" t="s">
        <v>930</v>
      </c>
      <c r="R27" s="180"/>
      <c r="S27" s="180"/>
    </row>
    <row r="28" spans="1:19" s="220" customFormat="1" ht="16" customHeight="1" x14ac:dyDescent="0.55000000000000004">
      <c r="A28" s="221"/>
      <c r="B28" s="221">
        <v>68</v>
      </c>
      <c r="C28" s="188" t="s">
        <v>331</v>
      </c>
      <c r="D28" s="188" t="s">
        <v>743</v>
      </c>
      <c r="E28" s="188" t="s">
        <v>67</v>
      </c>
      <c r="F28" s="224" t="s">
        <v>17</v>
      </c>
      <c r="G28" s="230" t="s">
        <v>39</v>
      </c>
      <c r="H28" s="225" t="s">
        <v>62</v>
      </c>
      <c r="I28" s="226" t="s">
        <v>79</v>
      </c>
      <c r="J28" s="226" t="s">
        <v>332</v>
      </c>
      <c r="K28" s="187"/>
      <c r="L28" s="188" t="s">
        <v>931</v>
      </c>
      <c r="M28" s="188"/>
      <c r="N28" s="188"/>
      <c r="O28" s="188" t="s">
        <v>928</v>
      </c>
      <c r="P28" s="188"/>
      <c r="Q28" s="188" t="s">
        <v>930</v>
      </c>
      <c r="R28" s="180"/>
      <c r="S28" s="180"/>
    </row>
    <row r="29" spans="1:19" s="220" customFormat="1" ht="16" hidden="1" customHeight="1" x14ac:dyDescent="0.55000000000000004">
      <c r="A29" s="212"/>
      <c r="B29" s="243">
        <v>70</v>
      </c>
      <c r="C29" s="233" t="s">
        <v>335</v>
      </c>
      <c r="D29" s="244" t="s">
        <v>745</v>
      </c>
      <c r="E29" s="233" t="s">
        <v>69</v>
      </c>
      <c r="F29" s="240" t="s">
        <v>28</v>
      </c>
      <c r="G29" s="236" t="s">
        <v>39</v>
      </c>
      <c r="H29" s="219" t="s">
        <v>54</v>
      </c>
      <c r="I29" s="218" t="s">
        <v>117</v>
      </c>
      <c r="J29" s="218" t="s">
        <v>336</v>
      </c>
      <c r="K29" s="188"/>
      <c r="L29" s="188" t="s">
        <v>931</v>
      </c>
      <c r="M29" s="188"/>
      <c r="N29" s="188"/>
      <c r="O29" s="188"/>
      <c r="P29" s="188"/>
      <c r="Q29" s="188" t="s">
        <v>930</v>
      </c>
      <c r="R29" s="180"/>
      <c r="S29" s="180"/>
    </row>
    <row r="30" spans="1:19" s="220" customFormat="1" ht="16" hidden="1" customHeight="1" x14ac:dyDescent="0.55000000000000004">
      <c r="A30" s="221"/>
      <c r="B30" s="234">
        <v>118</v>
      </c>
      <c r="C30" s="235" t="s">
        <v>430</v>
      </c>
      <c r="D30" s="235" t="s">
        <v>787</v>
      </c>
      <c r="E30" s="233" t="s">
        <v>69</v>
      </c>
      <c r="F30" s="240" t="s">
        <v>16</v>
      </c>
      <c r="G30" s="236" t="s">
        <v>39</v>
      </c>
      <c r="H30" s="219" t="s">
        <v>54</v>
      </c>
      <c r="I30" s="219" t="s">
        <v>109</v>
      </c>
      <c r="J30" s="219" t="s">
        <v>431</v>
      </c>
      <c r="K30" s="188"/>
      <c r="L30" s="188" t="s">
        <v>931</v>
      </c>
      <c r="M30" s="188"/>
      <c r="N30" s="188"/>
      <c r="O30" s="188" t="s">
        <v>927</v>
      </c>
      <c r="P30" s="188"/>
      <c r="Q30" s="188" t="s">
        <v>930</v>
      </c>
      <c r="R30" s="180"/>
      <c r="S30" s="180"/>
    </row>
    <row r="31" spans="1:19" s="220" customFormat="1" ht="16" customHeight="1" x14ac:dyDescent="0.55000000000000004">
      <c r="A31" s="212"/>
      <c r="B31" s="234">
        <v>118</v>
      </c>
      <c r="C31" s="235" t="s">
        <v>430</v>
      </c>
      <c r="D31" s="235" t="s">
        <v>787</v>
      </c>
      <c r="E31" s="233" t="s">
        <v>69</v>
      </c>
      <c r="F31" s="240" t="s">
        <v>16</v>
      </c>
      <c r="G31" s="236" t="s">
        <v>39</v>
      </c>
      <c r="H31" s="219" t="s">
        <v>62</v>
      </c>
      <c r="I31" s="219" t="s">
        <v>102</v>
      </c>
      <c r="J31" s="219" t="s">
        <v>432</v>
      </c>
      <c r="K31" s="188"/>
      <c r="L31" s="188" t="s">
        <v>931</v>
      </c>
      <c r="M31" s="188"/>
      <c r="N31" s="188"/>
      <c r="O31" s="188" t="s">
        <v>927</v>
      </c>
      <c r="P31" s="188"/>
      <c r="Q31" s="188" t="s">
        <v>930</v>
      </c>
      <c r="R31" s="180"/>
      <c r="S31" s="180"/>
    </row>
    <row r="32" spans="1:19" s="220" customFormat="1" ht="16" hidden="1" customHeight="1" x14ac:dyDescent="0.55000000000000004">
      <c r="A32" s="221"/>
      <c r="B32" s="243">
        <v>171</v>
      </c>
      <c r="C32" s="233" t="s">
        <v>523</v>
      </c>
      <c r="D32" s="233" t="s">
        <v>827</v>
      </c>
      <c r="E32" s="233" t="s">
        <v>69</v>
      </c>
      <c r="F32" s="240" t="s">
        <v>28</v>
      </c>
      <c r="G32" s="236" t="s">
        <v>39</v>
      </c>
      <c r="H32" s="218" t="s">
        <v>50</v>
      </c>
      <c r="I32" s="218" t="s">
        <v>85</v>
      </c>
      <c r="J32" s="218" t="s">
        <v>524</v>
      </c>
      <c r="K32" s="188"/>
      <c r="L32" s="188" t="s">
        <v>931</v>
      </c>
      <c r="M32" s="188"/>
      <c r="N32" s="188"/>
      <c r="O32" s="188" t="s">
        <v>927</v>
      </c>
      <c r="P32" s="188"/>
      <c r="Q32" s="188" t="s">
        <v>930</v>
      </c>
      <c r="R32" s="180"/>
      <c r="S32" s="180"/>
    </row>
    <row r="33" spans="1:19" s="220" customFormat="1" ht="16" hidden="1" customHeight="1" x14ac:dyDescent="0.55000000000000004">
      <c r="A33" s="212"/>
      <c r="B33" s="221">
        <v>179</v>
      </c>
      <c r="C33" s="188" t="s">
        <v>534</v>
      </c>
      <c r="D33" s="188" t="s">
        <v>832</v>
      </c>
      <c r="E33" s="188" t="s">
        <v>69</v>
      </c>
      <c r="F33" s="224" t="s">
        <v>28</v>
      </c>
      <c r="G33" s="230" t="s">
        <v>39</v>
      </c>
      <c r="H33" s="225" t="s">
        <v>58</v>
      </c>
      <c r="I33" s="190" t="s">
        <v>124</v>
      </c>
      <c r="J33" s="190" t="s">
        <v>535</v>
      </c>
      <c r="K33" s="188"/>
      <c r="L33" s="188" t="s">
        <v>931</v>
      </c>
      <c r="M33" s="188"/>
      <c r="N33" s="188"/>
      <c r="O33" s="188" t="s">
        <v>926</v>
      </c>
      <c r="P33" s="188"/>
      <c r="Q33" s="188" t="s">
        <v>930</v>
      </c>
      <c r="R33" s="180"/>
      <c r="S33" s="180"/>
    </row>
    <row r="34" spans="1:19" s="220" customFormat="1" ht="16" customHeight="1" x14ac:dyDescent="0.55000000000000004">
      <c r="A34" s="221"/>
      <c r="B34" s="234">
        <v>197</v>
      </c>
      <c r="C34" s="235" t="s">
        <v>547</v>
      </c>
      <c r="D34" s="235" t="s">
        <v>838</v>
      </c>
      <c r="E34" s="228" t="s">
        <v>69</v>
      </c>
      <c r="F34" s="229" t="s">
        <v>84</v>
      </c>
      <c r="G34" s="237" t="s">
        <v>39</v>
      </c>
      <c r="H34" s="219" t="s">
        <v>50</v>
      </c>
      <c r="I34" s="219" t="s">
        <v>103</v>
      </c>
      <c r="J34" s="219" t="s">
        <v>548</v>
      </c>
      <c r="K34" s="188"/>
      <c r="L34" s="188" t="s">
        <v>931</v>
      </c>
      <c r="M34" s="188"/>
      <c r="N34" s="188"/>
      <c r="O34" s="188" t="s">
        <v>927</v>
      </c>
      <c r="P34" s="188"/>
      <c r="Q34" s="188" t="s">
        <v>930</v>
      </c>
      <c r="R34" s="180"/>
      <c r="S34" s="180"/>
    </row>
    <row r="35" spans="1:19" s="220" customFormat="1" ht="16" hidden="1" customHeight="1" x14ac:dyDescent="0.55000000000000004">
      <c r="A35" s="212"/>
      <c r="B35" s="221">
        <v>205</v>
      </c>
      <c r="C35" s="188" t="s">
        <v>554</v>
      </c>
      <c r="D35" s="188" t="s">
        <v>841</v>
      </c>
      <c r="E35" s="188" t="s">
        <v>69</v>
      </c>
      <c r="F35" s="224" t="s">
        <v>84</v>
      </c>
      <c r="G35" s="230" t="s">
        <v>39</v>
      </c>
      <c r="H35" s="225" t="s">
        <v>57</v>
      </c>
      <c r="I35" s="190" t="s">
        <v>116</v>
      </c>
      <c r="J35" s="190" t="s">
        <v>1267</v>
      </c>
      <c r="K35" s="188"/>
      <c r="L35" s="188" t="s">
        <v>931</v>
      </c>
      <c r="M35" s="188"/>
      <c r="N35" s="188"/>
      <c r="O35" s="188" t="s">
        <v>926</v>
      </c>
      <c r="P35" s="188"/>
      <c r="Q35" s="188" t="s">
        <v>930</v>
      </c>
      <c r="R35" s="180"/>
      <c r="S35" s="180"/>
    </row>
    <row r="36" spans="1:19" s="220" customFormat="1" ht="16" hidden="1" customHeight="1" x14ac:dyDescent="0.55000000000000004">
      <c r="A36" s="221"/>
      <c r="B36" s="234">
        <v>214</v>
      </c>
      <c r="C36" s="235" t="s">
        <v>570</v>
      </c>
      <c r="D36" s="235" t="s">
        <v>848</v>
      </c>
      <c r="E36" s="228" t="s">
        <v>68</v>
      </c>
      <c r="F36" s="240" t="s">
        <v>8</v>
      </c>
      <c r="G36" s="236" t="s">
        <v>39</v>
      </c>
      <c r="H36" s="219" t="s">
        <v>51</v>
      </c>
      <c r="I36" s="219" t="s">
        <v>105</v>
      </c>
      <c r="J36" s="219" t="s">
        <v>573</v>
      </c>
      <c r="K36" s="188"/>
      <c r="L36" s="188" t="s">
        <v>931</v>
      </c>
      <c r="M36" s="188"/>
      <c r="N36" s="188"/>
      <c r="O36" s="188" t="s">
        <v>927</v>
      </c>
      <c r="P36" s="188" t="s">
        <v>944</v>
      </c>
      <c r="Q36" s="188" t="s">
        <v>930</v>
      </c>
      <c r="R36" s="180"/>
      <c r="S36" s="180"/>
    </row>
    <row r="37" spans="1:19" s="220" customFormat="1" ht="16" customHeight="1" x14ac:dyDescent="0.55000000000000004">
      <c r="A37" s="212"/>
      <c r="B37" s="234">
        <v>214</v>
      </c>
      <c r="C37" s="235" t="s">
        <v>570</v>
      </c>
      <c r="D37" s="235" t="s">
        <v>848</v>
      </c>
      <c r="E37" s="228" t="s">
        <v>68</v>
      </c>
      <c r="F37" s="240" t="s">
        <v>8</v>
      </c>
      <c r="G37" s="236" t="s">
        <v>39</v>
      </c>
      <c r="H37" s="241" t="s">
        <v>55</v>
      </c>
      <c r="I37" s="219" t="s">
        <v>85</v>
      </c>
      <c r="J37" s="219" t="s">
        <v>574</v>
      </c>
      <c r="K37" s="188"/>
      <c r="L37" s="188" t="s">
        <v>931</v>
      </c>
      <c r="M37" s="188"/>
      <c r="N37" s="188"/>
      <c r="O37" s="188" t="s">
        <v>927</v>
      </c>
      <c r="P37" s="188" t="s">
        <v>944</v>
      </c>
      <c r="Q37" s="188" t="s">
        <v>930</v>
      </c>
      <c r="R37" s="180"/>
      <c r="S37" s="180"/>
    </row>
    <row r="38" spans="1:19" s="220" customFormat="1" ht="16" hidden="1" customHeight="1" x14ac:dyDescent="0.55000000000000004">
      <c r="A38" s="221"/>
      <c r="B38" s="234">
        <v>214</v>
      </c>
      <c r="C38" s="235" t="s">
        <v>570</v>
      </c>
      <c r="D38" s="235" t="s">
        <v>848</v>
      </c>
      <c r="E38" s="228" t="s">
        <v>68</v>
      </c>
      <c r="F38" s="240" t="s">
        <v>8</v>
      </c>
      <c r="G38" s="236" t="s">
        <v>39</v>
      </c>
      <c r="H38" s="241" t="s">
        <v>55</v>
      </c>
      <c r="I38" s="219" t="s">
        <v>85</v>
      </c>
      <c r="J38" s="219" t="s">
        <v>574</v>
      </c>
      <c r="K38" s="188"/>
      <c r="L38" s="188" t="s">
        <v>931</v>
      </c>
      <c r="M38" s="188"/>
      <c r="N38" s="188"/>
      <c r="O38" s="188" t="s">
        <v>927</v>
      </c>
      <c r="P38" s="188" t="s">
        <v>944</v>
      </c>
      <c r="Q38" s="188" t="s">
        <v>930</v>
      </c>
      <c r="R38" s="180"/>
      <c r="S38" s="180"/>
    </row>
    <row r="39" spans="1:19" s="220" customFormat="1" ht="16" hidden="1" customHeight="1" x14ac:dyDescent="0.55000000000000004">
      <c r="A39" s="212"/>
      <c r="B39" s="234">
        <v>274</v>
      </c>
      <c r="C39" s="235" t="s">
        <v>585</v>
      </c>
      <c r="D39" s="235" t="s">
        <v>853</v>
      </c>
      <c r="E39" s="233" t="s">
        <v>69</v>
      </c>
      <c r="F39" s="240" t="s">
        <v>28</v>
      </c>
      <c r="G39" s="236" t="s">
        <v>39</v>
      </c>
      <c r="H39" s="219" t="s">
        <v>54</v>
      </c>
      <c r="I39" s="219" t="s">
        <v>112</v>
      </c>
      <c r="J39" s="219" t="s">
        <v>586</v>
      </c>
      <c r="K39" s="188"/>
      <c r="L39" s="188" t="s">
        <v>931</v>
      </c>
      <c r="M39" s="188"/>
      <c r="N39" s="188"/>
      <c r="O39" s="188"/>
      <c r="P39" s="188"/>
      <c r="Q39" s="188" t="s">
        <v>930</v>
      </c>
      <c r="R39" s="180"/>
      <c r="S39" s="180"/>
    </row>
    <row r="40" spans="1:19" s="220" customFormat="1" ht="16" customHeight="1" x14ac:dyDescent="0.55000000000000004">
      <c r="A40" s="221"/>
      <c r="B40" s="234">
        <v>608</v>
      </c>
      <c r="C40" s="235" t="s">
        <v>618</v>
      </c>
      <c r="D40" s="235" t="s">
        <v>868</v>
      </c>
      <c r="E40" s="228" t="s">
        <v>67</v>
      </c>
      <c r="F40" s="229" t="s">
        <v>17</v>
      </c>
      <c r="G40" s="236" t="s">
        <v>39</v>
      </c>
      <c r="H40" s="218" t="s">
        <v>62</v>
      </c>
      <c r="I40" s="218" t="s">
        <v>99</v>
      </c>
      <c r="J40" s="218" t="s">
        <v>619</v>
      </c>
      <c r="K40" s="187"/>
      <c r="L40" s="188" t="s">
        <v>931</v>
      </c>
      <c r="M40" s="188" t="s">
        <v>1239</v>
      </c>
      <c r="N40" s="188"/>
      <c r="O40" s="188" t="s">
        <v>928</v>
      </c>
      <c r="P40" s="188"/>
      <c r="Q40" s="188" t="s">
        <v>930</v>
      </c>
      <c r="R40" s="180"/>
      <c r="S40" s="180"/>
    </row>
    <row r="41" spans="1:19" s="180" customFormat="1" ht="16" hidden="1" customHeight="1" x14ac:dyDescent="0.55000000000000004">
      <c r="A41" s="212"/>
      <c r="B41" s="222">
        <v>654</v>
      </c>
      <c r="C41" s="223" t="s">
        <v>624</v>
      </c>
      <c r="D41" s="223" t="s">
        <v>869</v>
      </c>
      <c r="E41" s="188" t="s">
        <v>204</v>
      </c>
      <c r="F41" s="224" t="s">
        <v>20</v>
      </c>
      <c r="G41" s="230" t="s">
        <v>39</v>
      </c>
      <c r="H41" s="225" t="s">
        <v>55</v>
      </c>
      <c r="I41" s="226" t="s">
        <v>139</v>
      </c>
      <c r="J41" s="226" t="s">
        <v>625</v>
      </c>
      <c r="K41" s="187" t="s">
        <v>1234</v>
      </c>
      <c r="L41" s="188" t="s">
        <v>931</v>
      </c>
      <c r="M41" s="188"/>
      <c r="N41" s="188"/>
      <c r="O41" s="188" t="s">
        <v>928</v>
      </c>
      <c r="P41" s="188"/>
      <c r="Q41" s="188" t="s">
        <v>930</v>
      </c>
    </row>
    <row r="42" spans="1:19" s="180" customFormat="1" ht="16" hidden="1" customHeight="1" x14ac:dyDescent="0.55000000000000004">
      <c r="A42" s="221"/>
      <c r="B42" s="234">
        <v>701</v>
      </c>
      <c r="C42" s="235" t="s">
        <v>633</v>
      </c>
      <c r="D42" s="235" t="s">
        <v>873</v>
      </c>
      <c r="E42" s="233" t="s">
        <v>69</v>
      </c>
      <c r="F42" s="240" t="s">
        <v>28</v>
      </c>
      <c r="G42" s="236" t="s">
        <v>39</v>
      </c>
      <c r="H42" s="218" t="s">
        <v>50</v>
      </c>
      <c r="I42" s="219" t="s">
        <v>145</v>
      </c>
      <c r="J42" s="219" t="s">
        <v>635</v>
      </c>
      <c r="K42" s="188"/>
      <c r="L42" s="188" t="s">
        <v>931</v>
      </c>
      <c r="M42" s="188"/>
      <c r="N42" s="188"/>
      <c r="O42" s="188" t="s">
        <v>927</v>
      </c>
      <c r="P42" s="188" t="s">
        <v>935</v>
      </c>
      <c r="Q42" s="188" t="s">
        <v>930</v>
      </c>
    </row>
    <row r="43" spans="1:19" s="220" customFormat="1" ht="16" customHeight="1" x14ac:dyDescent="0.55000000000000004">
      <c r="A43" s="212"/>
      <c r="B43" s="222">
        <v>988</v>
      </c>
      <c r="C43" s="223" t="s">
        <v>656</v>
      </c>
      <c r="D43" s="223" t="s">
        <v>884</v>
      </c>
      <c r="E43" s="188" t="s">
        <v>68</v>
      </c>
      <c r="F43" s="224" t="s">
        <v>8</v>
      </c>
      <c r="G43" s="230" t="s">
        <v>39</v>
      </c>
      <c r="H43" s="225" t="s">
        <v>58</v>
      </c>
      <c r="I43" s="190" t="s">
        <v>148</v>
      </c>
      <c r="J43" s="190" t="s">
        <v>657</v>
      </c>
      <c r="K43" s="188"/>
      <c r="L43" s="188" t="s">
        <v>931</v>
      </c>
      <c r="M43" s="188"/>
      <c r="N43" s="188"/>
      <c r="O43" s="188" t="s">
        <v>926</v>
      </c>
      <c r="P43" s="188"/>
      <c r="Q43" s="188" t="s">
        <v>930</v>
      </c>
      <c r="R43" s="180"/>
      <c r="S43" s="180"/>
    </row>
    <row r="44" spans="1:19" s="180" customFormat="1" ht="16" hidden="1" customHeight="1" x14ac:dyDescent="0.55000000000000004">
      <c r="A44" s="221"/>
      <c r="B44" s="234">
        <v>1136</v>
      </c>
      <c r="C44" s="235" t="s">
        <v>672</v>
      </c>
      <c r="D44" s="235" t="s">
        <v>892</v>
      </c>
      <c r="E44" s="233" t="s">
        <v>69</v>
      </c>
      <c r="F44" s="240" t="s">
        <v>28</v>
      </c>
      <c r="G44" s="236" t="s">
        <v>39</v>
      </c>
      <c r="H44" s="218" t="s">
        <v>50</v>
      </c>
      <c r="I44" s="219" t="s">
        <v>119</v>
      </c>
      <c r="J44" s="219" t="s">
        <v>674</v>
      </c>
      <c r="K44" s="188"/>
      <c r="L44" s="188" t="s">
        <v>931</v>
      </c>
      <c r="M44" s="188"/>
      <c r="N44" s="188" t="s">
        <v>939</v>
      </c>
      <c r="O44" s="188" t="s">
        <v>927</v>
      </c>
      <c r="P44" s="188"/>
      <c r="Q44" s="188" t="s">
        <v>930</v>
      </c>
    </row>
    <row r="45" spans="1:19" s="180" customFormat="1" ht="16" hidden="1" customHeight="1" x14ac:dyDescent="0.55000000000000004">
      <c r="A45" s="212"/>
      <c r="B45" s="234">
        <v>1140</v>
      </c>
      <c r="C45" s="235" t="s">
        <v>675</v>
      </c>
      <c r="D45" s="235" t="s">
        <v>893</v>
      </c>
      <c r="E45" s="233" t="s">
        <v>69</v>
      </c>
      <c r="F45" s="229" t="s">
        <v>16</v>
      </c>
      <c r="G45" s="236" t="s">
        <v>39</v>
      </c>
      <c r="H45" s="219" t="s">
        <v>54</v>
      </c>
      <c r="I45" s="218" t="s">
        <v>106</v>
      </c>
      <c r="J45" s="218" t="s">
        <v>676</v>
      </c>
      <c r="K45" s="187"/>
      <c r="L45" s="188" t="s">
        <v>931</v>
      </c>
      <c r="M45" s="188"/>
      <c r="N45" s="188"/>
      <c r="O45" s="188"/>
      <c r="P45" s="188"/>
      <c r="Q45" s="188" t="s">
        <v>930</v>
      </c>
    </row>
    <row r="46" spans="1:19" s="220" customFormat="1" ht="16" customHeight="1" x14ac:dyDescent="0.55000000000000004">
      <c r="A46" s="221"/>
      <c r="B46" s="227">
        <v>35</v>
      </c>
      <c r="C46" s="228" t="s">
        <v>271</v>
      </c>
      <c r="D46" s="228" t="s">
        <v>717</v>
      </c>
      <c r="E46" s="228" t="s">
        <v>69</v>
      </c>
      <c r="F46" s="229" t="s">
        <v>84</v>
      </c>
      <c r="G46" s="236" t="s">
        <v>40</v>
      </c>
      <c r="H46" s="218" t="s">
        <v>52</v>
      </c>
      <c r="I46" s="218" t="s">
        <v>94</v>
      </c>
      <c r="J46" s="218" t="s">
        <v>273</v>
      </c>
      <c r="K46" s="187"/>
      <c r="L46" s="188"/>
      <c r="M46" s="188"/>
      <c r="N46" s="188"/>
      <c r="O46" s="188"/>
      <c r="P46" s="188" t="s">
        <v>935</v>
      </c>
      <c r="Q46" s="188"/>
      <c r="R46" s="180"/>
      <c r="S46" s="180"/>
    </row>
    <row r="47" spans="1:19" s="220" customFormat="1" ht="16" hidden="1" customHeight="1" x14ac:dyDescent="0.55000000000000004">
      <c r="A47" s="212"/>
      <c r="B47" s="227">
        <v>48</v>
      </c>
      <c r="C47" s="228" t="s">
        <v>293</v>
      </c>
      <c r="D47" s="228" t="s">
        <v>726</v>
      </c>
      <c r="E47" s="228" t="s">
        <v>69</v>
      </c>
      <c r="F47" s="242" t="s">
        <v>28</v>
      </c>
      <c r="G47" s="236" t="s">
        <v>40</v>
      </c>
      <c r="H47" s="218" t="s">
        <v>52</v>
      </c>
      <c r="I47" s="218" t="s">
        <v>130</v>
      </c>
      <c r="J47" s="218" t="s">
        <v>294</v>
      </c>
      <c r="K47" s="187"/>
      <c r="L47" s="188"/>
      <c r="M47" s="188"/>
      <c r="N47" s="188"/>
      <c r="O47" s="188"/>
      <c r="P47" s="188" t="s">
        <v>935</v>
      </c>
      <c r="Q47" s="188"/>
      <c r="R47" s="180"/>
      <c r="S47" s="180"/>
    </row>
    <row r="48" spans="1:19" s="220" customFormat="1" ht="16" hidden="1" customHeight="1" x14ac:dyDescent="0.55000000000000004">
      <c r="A48" s="221"/>
      <c r="B48" s="243">
        <v>67</v>
      </c>
      <c r="C48" s="233" t="s">
        <v>328</v>
      </c>
      <c r="D48" s="244" t="s">
        <v>742</v>
      </c>
      <c r="E48" s="233" t="s">
        <v>69</v>
      </c>
      <c r="F48" s="240" t="s">
        <v>84</v>
      </c>
      <c r="G48" s="236" t="s">
        <v>40</v>
      </c>
      <c r="H48" s="241" t="s">
        <v>50</v>
      </c>
      <c r="I48" s="218" t="s">
        <v>115</v>
      </c>
      <c r="J48" s="218" t="s">
        <v>329</v>
      </c>
      <c r="K48" s="187"/>
      <c r="L48" s="188"/>
      <c r="M48" s="188"/>
      <c r="N48" s="188"/>
      <c r="O48" s="188" t="s">
        <v>927</v>
      </c>
      <c r="P48" s="188" t="s">
        <v>935</v>
      </c>
      <c r="Q48" s="188"/>
      <c r="R48" s="180"/>
      <c r="S48" s="180"/>
    </row>
    <row r="49" spans="1:19" s="220" customFormat="1" ht="16" customHeight="1" x14ac:dyDescent="0.55000000000000004">
      <c r="A49" s="212"/>
      <c r="B49" s="243">
        <v>67</v>
      </c>
      <c r="C49" s="233" t="s">
        <v>328</v>
      </c>
      <c r="D49" s="244" t="s">
        <v>742</v>
      </c>
      <c r="E49" s="233" t="s">
        <v>69</v>
      </c>
      <c r="F49" s="240" t="s">
        <v>84</v>
      </c>
      <c r="G49" s="236" t="s">
        <v>40</v>
      </c>
      <c r="H49" s="218" t="s">
        <v>53</v>
      </c>
      <c r="I49" s="218" t="s">
        <v>108</v>
      </c>
      <c r="J49" s="218" t="s">
        <v>330</v>
      </c>
      <c r="K49" s="187"/>
      <c r="L49" s="188" t="s">
        <v>920</v>
      </c>
      <c r="M49" s="188"/>
      <c r="N49" s="188"/>
      <c r="O49" s="188"/>
      <c r="P49" s="188" t="s">
        <v>935</v>
      </c>
      <c r="Q49" s="188"/>
      <c r="R49" s="180"/>
      <c r="S49" s="180"/>
    </row>
    <row r="50" spans="1:19" s="220" customFormat="1" ht="16" hidden="1" customHeight="1" x14ac:dyDescent="0.55000000000000004">
      <c r="A50" s="221"/>
      <c r="B50" s="243">
        <v>70</v>
      </c>
      <c r="C50" s="233" t="s">
        <v>335</v>
      </c>
      <c r="D50" s="244" t="s">
        <v>745</v>
      </c>
      <c r="E50" s="233" t="s">
        <v>69</v>
      </c>
      <c r="F50" s="240" t="s">
        <v>28</v>
      </c>
      <c r="G50" s="236" t="s">
        <v>40</v>
      </c>
      <c r="H50" s="218" t="s">
        <v>52</v>
      </c>
      <c r="I50" s="218" t="s">
        <v>91</v>
      </c>
      <c r="J50" s="218" t="s">
        <v>337</v>
      </c>
      <c r="K50" s="188"/>
      <c r="L50" s="188"/>
      <c r="M50" s="188"/>
      <c r="N50" s="188"/>
      <c r="O50" s="188"/>
      <c r="P50" s="188" t="s">
        <v>910</v>
      </c>
      <c r="Q50" s="188"/>
      <c r="R50" s="180"/>
      <c r="S50" s="180"/>
    </row>
    <row r="51" spans="1:19" s="246" customFormat="1" ht="16" hidden="1" customHeight="1" x14ac:dyDescent="0.55000000000000004">
      <c r="A51" s="212"/>
      <c r="B51" s="221">
        <v>84</v>
      </c>
      <c r="C51" s="188" t="s">
        <v>361</v>
      </c>
      <c r="D51" s="231" t="s">
        <v>756</v>
      </c>
      <c r="E51" s="188" t="s">
        <v>69</v>
      </c>
      <c r="F51" s="224" t="s">
        <v>16</v>
      </c>
      <c r="G51" s="230" t="s">
        <v>40</v>
      </c>
      <c r="H51" s="225" t="s">
        <v>50</v>
      </c>
      <c r="I51" s="226" t="s">
        <v>85</v>
      </c>
      <c r="J51" s="226" t="s">
        <v>362</v>
      </c>
      <c r="K51" s="187"/>
      <c r="L51" s="188"/>
      <c r="M51" s="188"/>
      <c r="N51" s="188"/>
      <c r="O51" s="188" t="s">
        <v>927</v>
      </c>
      <c r="P51" s="188" t="s">
        <v>935</v>
      </c>
      <c r="Q51" s="188"/>
      <c r="R51" s="245"/>
      <c r="S51" s="245"/>
    </row>
    <row r="52" spans="1:19" s="248" customFormat="1" ht="16" customHeight="1" x14ac:dyDescent="0.55000000000000004">
      <c r="A52" s="221"/>
      <c r="B52" s="227">
        <v>111</v>
      </c>
      <c r="C52" s="228" t="s">
        <v>412</v>
      </c>
      <c r="D52" s="228" t="s">
        <v>779</v>
      </c>
      <c r="E52" s="228" t="s">
        <v>69</v>
      </c>
      <c r="F52" s="242" t="s">
        <v>28</v>
      </c>
      <c r="G52" s="236" t="s">
        <v>40</v>
      </c>
      <c r="H52" s="218" t="s">
        <v>52</v>
      </c>
      <c r="I52" s="218" t="s">
        <v>76</v>
      </c>
      <c r="J52" s="218" t="s">
        <v>413</v>
      </c>
      <c r="K52" s="187"/>
      <c r="L52" s="188"/>
      <c r="M52" s="188"/>
      <c r="N52" s="188"/>
      <c r="O52" s="188"/>
      <c r="P52" s="188" t="s">
        <v>935</v>
      </c>
      <c r="Q52" s="188"/>
      <c r="R52" s="247"/>
      <c r="S52" s="247"/>
    </row>
    <row r="53" spans="1:19" s="248" customFormat="1" ht="16" hidden="1" customHeight="1" x14ac:dyDescent="0.55000000000000004">
      <c r="A53" s="212"/>
      <c r="B53" s="234">
        <v>118</v>
      </c>
      <c r="C53" s="235" t="s">
        <v>430</v>
      </c>
      <c r="D53" s="235" t="s">
        <v>787</v>
      </c>
      <c r="E53" s="233" t="s">
        <v>69</v>
      </c>
      <c r="F53" s="240" t="s">
        <v>16</v>
      </c>
      <c r="G53" s="236" t="s">
        <v>40</v>
      </c>
      <c r="H53" s="218" t="s">
        <v>53</v>
      </c>
      <c r="I53" s="219" t="s">
        <v>180</v>
      </c>
      <c r="J53" s="219" t="s">
        <v>433</v>
      </c>
      <c r="K53" s="188"/>
      <c r="L53" s="188" t="s">
        <v>920</v>
      </c>
      <c r="M53" s="188"/>
      <c r="N53" s="188"/>
      <c r="O53" s="188"/>
      <c r="P53" s="188" t="s">
        <v>935</v>
      </c>
      <c r="Q53" s="188"/>
      <c r="R53" s="247"/>
      <c r="S53" s="247"/>
    </row>
    <row r="54" spans="1:19" s="220" customFormat="1" ht="16" hidden="1" customHeight="1" x14ac:dyDescent="0.55000000000000004">
      <c r="A54" s="221"/>
      <c r="B54" s="234">
        <v>118</v>
      </c>
      <c r="C54" s="235" t="s">
        <v>430</v>
      </c>
      <c r="D54" s="235" t="s">
        <v>787</v>
      </c>
      <c r="E54" s="233" t="s">
        <v>69</v>
      </c>
      <c r="F54" s="240" t="s">
        <v>16</v>
      </c>
      <c r="G54" s="236" t="s">
        <v>40</v>
      </c>
      <c r="H54" s="241" t="s">
        <v>55</v>
      </c>
      <c r="I54" s="219" t="s">
        <v>105</v>
      </c>
      <c r="J54" s="219" t="s">
        <v>434</v>
      </c>
      <c r="K54" s="188"/>
      <c r="L54" s="188"/>
      <c r="M54" s="188"/>
      <c r="N54" s="188"/>
      <c r="O54" s="188" t="s">
        <v>926</v>
      </c>
      <c r="P54" s="188" t="s">
        <v>935</v>
      </c>
      <c r="Q54" s="188"/>
      <c r="R54" s="180"/>
      <c r="S54" s="180"/>
    </row>
    <row r="55" spans="1:19" s="180" customFormat="1" ht="16" customHeight="1" x14ac:dyDescent="0.55000000000000004">
      <c r="A55" s="212"/>
      <c r="B55" s="227">
        <v>121</v>
      </c>
      <c r="C55" s="228" t="s">
        <v>443</v>
      </c>
      <c r="D55" s="228" t="s">
        <v>790</v>
      </c>
      <c r="E55" s="228" t="s">
        <v>69</v>
      </c>
      <c r="F55" s="242" t="s">
        <v>28</v>
      </c>
      <c r="G55" s="237" t="s">
        <v>40</v>
      </c>
      <c r="H55" s="218" t="s">
        <v>52</v>
      </c>
      <c r="I55" s="218" t="s">
        <v>108</v>
      </c>
      <c r="J55" s="218" t="s">
        <v>444</v>
      </c>
      <c r="K55" s="187"/>
      <c r="L55" s="188" t="s">
        <v>920</v>
      </c>
      <c r="M55" s="188"/>
      <c r="N55" s="188"/>
      <c r="O55" s="188"/>
      <c r="P55" s="188" t="s">
        <v>935</v>
      </c>
      <c r="Q55" s="188"/>
    </row>
    <row r="56" spans="1:19" s="180" customFormat="1" ht="16" hidden="1" customHeight="1" x14ac:dyDescent="0.55000000000000004">
      <c r="A56" s="221"/>
      <c r="B56" s="234">
        <v>274</v>
      </c>
      <c r="C56" s="235" t="s">
        <v>585</v>
      </c>
      <c r="D56" s="235" t="s">
        <v>853</v>
      </c>
      <c r="E56" s="233" t="s">
        <v>69</v>
      </c>
      <c r="F56" s="240" t="s">
        <v>28</v>
      </c>
      <c r="G56" s="236" t="s">
        <v>40</v>
      </c>
      <c r="H56" s="218" t="s">
        <v>53</v>
      </c>
      <c r="I56" s="219" t="s">
        <v>167</v>
      </c>
      <c r="J56" s="219" t="s">
        <v>587</v>
      </c>
      <c r="K56" s="188"/>
      <c r="L56" s="188" t="s">
        <v>920</v>
      </c>
      <c r="M56" s="188"/>
      <c r="N56" s="188"/>
      <c r="O56" s="188"/>
      <c r="P56" s="188" t="s">
        <v>935</v>
      </c>
      <c r="Q56" s="188"/>
    </row>
    <row r="57" spans="1:19" s="180" customFormat="1" ht="16" hidden="1" customHeight="1" x14ac:dyDescent="0.55000000000000004">
      <c r="A57" s="212"/>
      <c r="B57" s="234">
        <v>7</v>
      </c>
      <c r="C57" s="235" t="s">
        <v>215</v>
      </c>
      <c r="D57" s="235" t="s">
        <v>692</v>
      </c>
      <c r="E57" s="228" t="s">
        <v>69</v>
      </c>
      <c r="F57" s="240" t="s">
        <v>28</v>
      </c>
      <c r="G57" s="237" t="s">
        <v>41</v>
      </c>
      <c r="H57" s="219" t="s">
        <v>64</v>
      </c>
      <c r="I57" s="219" t="s">
        <v>181</v>
      </c>
      <c r="J57" s="219" t="s">
        <v>217</v>
      </c>
      <c r="K57" s="188"/>
      <c r="L57" s="188"/>
      <c r="M57" s="188"/>
      <c r="N57" s="188"/>
      <c r="O57" s="188" t="s">
        <v>926</v>
      </c>
      <c r="P57" s="188" t="s">
        <v>910</v>
      </c>
      <c r="Q57" s="188"/>
    </row>
    <row r="58" spans="1:19" s="220" customFormat="1" ht="16" customHeight="1" x14ac:dyDescent="0.55000000000000004">
      <c r="A58" s="221"/>
      <c r="B58" s="227">
        <v>8</v>
      </c>
      <c r="C58" s="228" t="s">
        <v>218</v>
      </c>
      <c r="D58" s="228" t="s">
        <v>693</v>
      </c>
      <c r="E58" s="228" t="s">
        <v>69</v>
      </c>
      <c r="F58" s="229" t="s">
        <v>16</v>
      </c>
      <c r="G58" s="237" t="s">
        <v>41</v>
      </c>
      <c r="H58" s="218" t="s">
        <v>50</v>
      </c>
      <c r="I58" s="218" t="s">
        <v>100</v>
      </c>
      <c r="J58" s="218" t="s">
        <v>219</v>
      </c>
      <c r="K58" s="187"/>
      <c r="L58" s="188"/>
      <c r="M58" s="188"/>
      <c r="N58" s="188"/>
      <c r="O58" s="188" t="s">
        <v>927</v>
      </c>
      <c r="P58" s="188" t="s">
        <v>910</v>
      </c>
      <c r="Q58" s="188"/>
      <c r="R58" s="180"/>
      <c r="S58" s="180"/>
    </row>
    <row r="59" spans="1:19" s="220" customFormat="1" ht="16" hidden="1" customHeight="1" x14ac:dyDescent="0.55000000000000004">
      <c r="A59" s="212"/>
      <c r="B59" s="227">
        <v>8</v>
      </c>
      <c r="C59" s="228" t="s">
        <v>220</v>
      </c>
      <c r="D59" s="228" t="s">
        <v>694</v>
      </c>
      <c r="E59" s="228" t="s">
        <v>68</v>
      </c>
      <c r="F59" s="229" t="s">
        <v>11</v>
      </c>
      <c r="G59" s="236" t="s">
        <v>41</v>
      </c>
      <c r="H59" s="218" t="s">
        <v>50</v>
      </c>
      <c r="I59" s="218" t="s">
        <v>90</v>
      </c>
      <c r="J59" s="218" t="s">
        <v>221</v>
      </c>
      <c r="K59" s="187"/>
      <c r="L59" s="188"/>
      <c r="M59" s="188"/>
      <c r="N59" s="188"/>
      <c r="O59" s="188" t="s">
        <v>927</v>
      </c>
      <c r="P59" s="188" t="s">
        <v>910</v>
      </c>
      <c r="Q59" s="188"/>
      <c r="R59" s="180"/>
      <c r="S59" s="180"/>
    </row>
    <row r="60" spans="1:19" s="220" customFormat="1" ht="16" hidden="1" customHeight="1" x14ac:dyDescent="0.55000000000000004">
      <c r="A60" s="221"/>
      <c r="B60" s="227">
        <v>8</v>
      </c>
      <c r="C60" s="228" t="s">
        <v>220</v>
      </c>
      <c r="D60" s="228" t="s">
        <v>694</v>
      </c>
      <c r="E60" s="228" t="s">
        <v>68</v>
      </c>
      <c r="F60" s="242" t="s">
        <v>11</v>
      </c>
      <c r="G60" s="236" t="s">
        <v>41</v>
      </c>
      <c r="H60" s="218" t="s">
        <v>52</v>
      </c>
      <c r="I60" s="218" t="s">
        <v>182</v>
      </c>
      <c r="J60" s="218" t="s">
        <v>222</v>
      </c>
      <c r="K60" s="187"/>
      <c r="L60" s="188" t="s">
        <v>920</v>
      </c>
      <c r="M60" s="188"/>
      <c r="N60" s="188"/>
      <c r="O60" s="188"/>
      <c r="P60" s="188" t="s">
        <v>910</v>
      </c>
      <c r="Q60" s="188"/>
      <c r="R60" s="180"/>
      <c r="S60" s="180"/>
    </row>
    <row r="61" spans="1:19" s="220" customFormat="1" ht="16" customHeight="1" x14ac:dyDescent="0.55000000000000004">
      <c r="A61" s="212"/>
      <c r="B61" s="221">
        <v>9</v>
      </c>
      <c r="C61" s="188" t="s">
        <v>224</v>
      </c>
      <c r="D61" s="231" t="s">
        <v>695</v>
      </c>
      <c r="E61" s="188" t="s">
        <v>68</v>
      </c>
      <c r="F61" s="224" t="s">
        <v>10</v>
      </c>
      <c r="G61" s="230" t="s">
        <v>41</v>
      </c>
      <c r="H61" s="238" t="s">
        <v>52</v>
      </c>
      <c r="I61" s="226" t="s">
        <v>76</v>
      </c>
      <c r="J61" s="226" t="s">
        <v>225</v>
      </c>
      <c r="K61" s="187"/>
      <c r="L61" s="188"/>
      <c r="M61" s="188"/>
      <c r="N61" s="188"/>
      <c r="O61" s="188"/>
      <c r="P61" s="188" t="s">
        <v>910</v>
      </c>
      <c r="Q61" s="188"/>
      <c r="R61" s="180"/>
      <c r="S61" s="180"/>
    </row>
    <row r="62" spans="1:19" s="220" customFormat="1" ht="16" hidden="1" customHeight="1" x14ac:dyDescent="0.55000000000000004">
      <c r="A62" s="221"/>
      <c r="B62" s="221">
        <v>12</v>
      </c>
      <c r="C62" s="188" t="s">
        <v>231</v>
      </c>
      <c r="D62" s="188" t="s">
        <v>698</v>
      </c>
      <c r="E62" s="188" t="s">
        <v>68</v>
      </c>
      <c r="F62" s="224" t="s">
        <v>13</v>
      </c>
      <c r="G62" s="230" t="s">
        <v>41</v>
      </c>
      <c r="H62" s="238" t="s">
        <v>52</v>
      </c>
      <c r="I62" s="226" t="s">
        <v>87</v>
      </c>
      <c r="J62" s="226" t="s">
        <v>232</v>
      </c>
      <c r="K62" s="187"/>
      <c r="L62" s="188"/>
      <c r="M62" s="188"/>
      <c r="N62" s="188"/>
      <c r="O62" s="188"/>
      <c r="P62" s="188" t="s">
        <v>910</v>
      </c>
      <c r="Q62" s="188"/>
      <c r="R62" s="180"/>
      <c r="S62" s="180"/>
    </row>
    <row r="63" spans="1:19" s="180" customFormat="1" ht="16" hidden="1" customHeight="1" x14ac:dyDescent="0.55000000000000004">
      <c r="A63" s="212"/>
      <c r="B63" s="221">
        <v>13</v>
      </c>
      <c r="C63" s="188" t="s">
        <v>235</v>
      </c>
      <c r="D63" s="231" t="s">
        <v>700</v>
      </c>
      <c r="E63" s="188" t="s">
        <v>69</v>
      </c>
      <c r="F63" s="224" t="s">
        <v>16</v>
      </c>
      <c r="G63" s="230" t="s">
        <v>41</v>
      </c>
      <c r="H63" s="225" t="s">
        <v>58</v>
      </c>
      <c r="I63" s="226" t="s">
        <v>110</v>
      </c>
      <c r="J63" s="180" t="s">
        <v>236</v>
      </c>
      <c r="K63" s="187"/>
      <c r="L63" s="188"/>
      <c r="M63" s="188"/>
      <c r="N63" s="188"/>
      <c r="O63" s="188" t="s">
        <v>926</v>
      </c>
      <c r="P63" s="188" t="s">
        <v>910</v>
      </c>
      <c r="Q63" s="188"/>
    </row>
    <row r="64" spans="1:19" s="180" customFormat="1" ht="16" customHeight="1" x14ac:dyDescent="0.55000000000000004">
      <c r="A64" s="221"/>
      <c r="B64" s="221">
        <v>24</v>
      </c>
      <c r="C64" s="188" t="s">
        <v>254</v>
      </c>
      <c r="D64" s="188" t="s">
        <v>709</v>
      </c>
      <c r="E64" s="188" t="s">
        <v>68</v>
      </c>
      <c r="F64" s="224" t="s">
        <v>8</v>
      </c>
      <c r="G64" s="230" t="s">
        <v>41</v>
      </c>
      <c r="H64" s="238" t="s">
        <v>52</v>
      </c>
      <c r="I64" s="226" t="s">
        <v>173</v>
      </c>
      <c r="J64" s="226" t="s">
        <v>255</v>
      </c>
      <c r="K64" s="187"/>
      <c r="L64" s="188"/>
      <c r="M64" s="188"/>
      <c r="N64" s="188" t="s">
        <v>924</v>
      </c>
      <c r="O64" s="188"/>
      <c r="P64" s="188" t="s">
        <v>910</v>
      </c>
      <c r="Q64" s="188"/>
    </row>
    <row r="65" spans="1:19" s="220" customFormat="1" ht="16" customHeight="1" x14ac:dyDescent="0.55000000000000004">
      <c r="A65" s="212"/>
      <c r="B65" s="221">
        <v>26</v>
      </c>
      <c r="C65" s="188" t="s">
        <v>258</v>
      </c>
      <c r="D65" s="231" t="s">
        <v>711</v>
      </c>
      <c r="E65" s="188" t="s">
        <v>68</v>
      </c>
      <c r="F65" s="224" t="s">
        <v>10</v>
      </c>
      <c r="G65" s="230" t="s">
        <v>41</v>
      </c>
      <c r="H65" s="225" t="s">
        <v>64</v>
      </c>
      <c r="I65" s="226" t="s">
        <v>157</v>
      </c>
      <c r="J65" s="226" t="s">
        <v>259</v>
      </c>
      <c r="K65" s="187"/>
      <c r="L65" s="188"/>
      <c r="M65" s="188"/>
      <c r="N65" s="188" t="s">
        <v>940</v>
      </c>
      <c r="O65" s="188" t="s">
        <v>926</v>
      </c>
      <c r="P65" s="188" t="s">
        <v>910</v>
      </c>
      <c r="Q65" s="188"/>
      <c r="R65" s="180"/>
      <c r="S65" s="180"/>
    </row>
    <row r="66" spans="1:19" s="220" customFormat="1" ht="16" customHeight="1" x14ac:dyDescent="0.55000000000000004">
      <c r="A66" s="221"/>
      <c r="B66" s="221">
        <v>26</v>
      </c>
      <c r="C66" s="188" t="s">
        <v>260</v>
      </c>
      <c r="D66" s="188" t="s">
        <v>712</v>
      </c>
      <c r="E66" s="188" t="s">
        <v>68</v>
      </c>
      <c r="F66" s="224" t="s">
        <v>11</v>
      </c>
      <c r="G66" s="230" t="s">
        <v>41</v>
      </c>
      <c r="H66" s="238" t="s">
        <v>58</v>
      </c>
      <c r="I66" s="226" t="s">
        <v>190</v>
      </c>
      <c r="J66" s="226" t="s">
        <v>261</v>
      </c>
      <c r="K66" s="187"/>
      <c r="L66" s="188"/>
      <c r="M66" s="188"/>
      <c r="N66" s="188"/>
      <c r="O66" s="188" t="s">
        <v>926</v>
      </c>
      <c r="P66" s="188" t="s">
        <v>910</v>
      </c>
      <c r="Q66" s="188"/>
      <c r="R66" s="180"/>
      <c r="S66" s="180"/>
    </row>
    <row r="67" spans="1:19" s="180" customFormat="1" ht="16" customHeight="1" x14ac:dyDescent="0.55000000000000004">
      <c r="A67" s="212"/>
      <c r="B67" s="221">
        <v>27</v>
      </c>
      <c r="C67" s="188" t="s">
        <v>262</v>
      </c>
      <c r="D67" s="231" t="s">
        <v>713</v>
      </c>
      <c r="E67" s="188" t="s">
        <v>69</v>
      </c>
      <c r="F67" s="224" t="s">
        <v>28</v>
      </c>
      <c r="G67" s="230" t="s">
        <v>41</v>
      </c>
      <c r="H67" s="225" t="s">
        <v>50</v>
      </c>
      <c r="I67" s="226" t="s">
        <v>87</v>
      </c>
      <c r="J67" s="226" t="s">
        <v>263</v>
      </c>
      <c r="K67" s="187"/>
      <c r="L67" s="188"/>
      <c r="M67" s="188"/>
      <c r="N67" s="188"/>
      <c r="O67" s="188" t="s">
        <v>927</v>
      </c>
      <c r="P67" s="188" t="s">
        <v>910</v>
      </c>
      <c r="Q67" s="188"/>
    </row>
    <row r="68" spans="1:19" s="180" customFormat="1" ht="16" customHeight="1" x14ac:dyDescent="0.55000000000000004">
      <c r="A68" s="221"/>
      <c r="B68" s="227">
        <v>28</v>
      </c>
      <c r="C68" s="228" t="s">
        <v>264</v>
      </c>
      <c r="D68" s="228" t="s">
        <v>714</v>
      </c>
      <c r="E68" s="228" t="s">
        <v>68</v>
      </c>
      <c r="F68" s="242" t="s">
        <v>31</v>
      </c>
      <c r="G68" s="228" t="s">
        <v>41</v>
      </c>
      <c r="H68" s="218" t="s">
        <v>59</v>
      </c>
      <c r="I68" s="218" t="s">
        <v>95</v>
      </c>
      <c r="J68" s="218" t="s">
        <v>265</v>
      </c>
      <c r="K68" s="187"/>
      <c r="L68" s="188"/>
      <c r="M68" s="188"/>
      <c r="N68" s="188"/>
      <c r="O68" s="188" t="s">
        <v>927</v>
      </c>
      <c r="P68" s="188" t="s">
        <v>910</v>
      </c>
      <c r="Q68" s="188"/>
    </row>
    <row r="69" spans="1:19" s="220" customFormat="1" ht="16" customHeight="1" x14ac:dyDescent="0.55000000000000004">
      <c r="A69" s="221"/>
      <c r="B69" s="227">
        <v>28</v>
      </c>
      <c r="C69" s="228" t="s">
        <v>264</v>
      </c>
      <c r="D69" s="228" t="s">
        <v>714</v>
      </c>
      <c r="E69" s="228" t="s">
        <v>68</v>
      </c>
      <c r="F69" s="229" t="s">
        <v>31</v>
      </c>
      <c r="G69" s="237" t="s">
        <v>41</v>
      </c>
      <c r="H69" s="218" t="s">
        <v>52</v>
      </c>
      <c r="I69" s="218" t="s">
        <v>76</v>
      </c>
      <c r="J69" s="218" t="s">
        <v>266</v>
      </c>
      <c r="K69" s="187"/>
      <c r="L69" s="188"/>
      <c r="M69" s="188"/>
      <c r="N69" s="188"/>
      <c r="O69" s="188"/>
      <c r="P69" s="188" t="s">
        <v>910</v>
      </c>
      <c r="Q69" s="188"/>
      <c r="R69" s="180"/>
      <c r="S69" s="180"/>
    </row>
    <row r="70" spans="1:19" s="220" customFormat="1" ht="16" customHeight="1" x14ac:dyDescent="0.55000000000000004">
      <c r="A70" s="221"/>
      <c r="B70" s="227">
        <v>35</v>
      </c>
      <c r="C70" s="228" t="s">
        <v>271</v>
      </c>
      <c r="D70" s="228" t="s">
        <v>717</v>
      </c>
      <c r="E70" s="228" t="s">
        <v>69</v>
      </c>
      <c r="F70" s="242" t="s">
        <v>84</v>
      </c>
      <c r="G70" s="236" t="s">
        <v>41</v>
      </c>
      <c r="H70" s="218" t="s">
        <v>52</v>
      </c>
      <c r="I70" s="218" t="s">
        <v>88</v>
      </c>
      <c r="J70" s="218" t="s">
        <v>274</v>
      </c>
      <c r="K70" s="187"/>
      <c r="L70" s="188"/>
      <c r="M70" s="188"/>
      <c r="N70" s="188"/>
      <c r="O70" s="188"/>
      <c r="P70" s="188" t="s">
        <v>910</v>
      </c>
      <c r="Q70" s="188"/>
      <c r="R70" s="180"/>
      <c r="S70" s="180"/>
    </row>
    <row r="71" spans="1:19" s="220" customFormat="1" ht="16" customHeight="1" x14ac:dyDescent="0.55000000000000004">
      <c r="A71" s="212"/>
      <c r="B71" s="221">
        <v>36</v>
      </c>
      <c r="C71" s="188" t="s">
        <v>275</v>
      </c>
      <c r="D71" s="231" t="s">
        <v>718</v>
      </c>
      <c r="E71" s="188" t="s">
        <v>68</v>
      </c>
      <c r="F71" s="224" t="s">
        <v>31</v>
      </c>
      <c r="G71" s="230" t="s">
        <v>41</v>
      </c>
      <c r="H71" s="238" t="s">
        <v>52</v>
      </c>
      <c r="I71" s="226" t="s">
        <v>87</v>
      </c>
      <c r="J71" s="226" t="s">
        <v>276</v>
      </c>
      <c r="K71" s="187"/>
      <c r="L71" s="188"/>
      <c r="M71" s="188"/>
      <c r="N71" s="188" t="s">
        <v>939</v>
      </c>
      <c r="O71" s="188"/>
      <c r="P71" s="188" t="s">
        <v>910</v>
      </c>
      <c r="Q71" s="188"/>
      <c r="R71" s="180"/>
      <c r="S71" s="180"/>
    </row>
    <row r="72" spans="1:19" s="180" customFormat="1" ht="16" customHeight="1" x14ac:dyDescent="0.55000000000000004">
      <c r="A72" s="221"/>
      <c r="B72" s="227">
        <v>37</v>
      </c>
      <c r="C72" s="228" t="s">
        <v>277</v>
      </c>
      <c r="D72" s="228" t="s">
        <v>719</v>
      </c>
      <c r="E72" s="228" t="s">
        <v>69</v>
      </c>
      <c r="F72" s="229" t="s">
        <v>28</v>
      </c>
      <c r="G72" s="237" t="s">
        <v>41</v>
      </c>
      <c r="H72" s="218" t="s">
        <v>52</v>
      </c>
      <c r="I72" s="218" t="s">
        <v>188</v>
      </c>
      <c r="J72" s="218" t="s">
        <v>278</v>
      </c>
      <c r="K72" s="187"/>
      <c r="L72" s="188"/>
      <c r="M72" s="188" t="s">
        <v>923</v>
      </c>
      <c r="N72" s="188"/>
      <c r="O72" s="188"/>
      <c r="P72" s="188" t="s">
        <v>910</v>
      </c>
      <c r="Q72" s="188"/>
    </row>
    <row r="73" spans="1:19" s="180" customFormat="1" ht="16" customHeight="1" x14ac:dyDescent="0.55000000000000004">
      <c r="A73" s="212"/>
      <c r="B73" s="227">
        <v>37</v>
      </c>
      <c r="C73" s="228" t="s">
        <v>277</v>
      </c>
      <c r="D73" s="228" t="s">
        <v>719</v>
      </c>
      <c r="E73" s="228" t="s">
        <v>69</v>
      </c>
      <c r="F73" s="249" t="s">
        <v>28</v>
      </c>
      <c r="G73" s="237" t="s">
        <v>41</v>
      </c>
      <c r="H73" s="218" t="s">
        <v>52</v>
      </c>
      <c r="I73" s="218" t="s">
        <v>95</v>
      </c>
      <c r="J73" s="218" t="s">
        <v>279</v>
      </c>
      <c r="K73" s="187"/>
      <c r="L73" s="188"/>
      <c r="M73" s="188" t="s">
        <v>923</v>
      </c>
      <c r="N73" s="188"/>
      <c r="O73" s="188"/>
      <c r="P73" s="188" t="s">
        <v>910</v>
      </c>
      <c r="Q73" s="188"/>
    </row>
    <row r="74" spans="1:19" s="220" customFormat="1" ht="16" customHeight="1" x14ac:dyDescent="0.55000000000000004">
      <c r="A74" s="221"/>
      <c r="B74" s="221">
        <v>39</v>
      </c>
      <c r="C74" s="188" t="s">
        <v>280</v>
      </c>
      <c r="D74" s="188" t="s">
        <v>720</v>
      </c>
      <c r="E74" s="188" t="s">
        <v>68</v>
      </c>
      <c r="F74" s="188" t="s">
        <v>10</v>
      </c>
      <c r="G74" s="230" t="s">
        <v>41</v>
      </c>
      <c r="H74" s="225" t="s">
        <v>64</v>
      </c>
      <c r="I74" s="226" t="s">
        <v>149</v>
      </c>
      <c r="J74" s="226" t="s">
        <v>281</v>
      </c>
      <c r="K74" s="187"/>
      <c r="L74" s="188"/>
      <c r="M74" s="188"/>
      <c r="N74" s="188"/>
      <c r="O74" s="188" t="s">
        <v>926</v>
      </c>
      <c r="P74" s="188" t="s">
        <v>910</v>
      </c>
      <c r="Q74" s="188"/>
      <c r="R74" s="180"/>
      <c r="S74" s="180"/>
    </row>
    <row r="75" spans="1:19" s="220" customFormat="1" ht="16" customHeight="1" x14ac:dyDescent="0.55000000000000004">
      <c r="A75" s="212"/>
      <c r="B75" s="221">
        <v>42</v>
      </c>
      <c r="C75" s="188" t="s">
        <v>285</v>
      </c>
      <c r="D75" s="188" t="s">
        <v>722</v>
      </c>
      <c r="E75" s="188" t="s">
        <v>68</v>
      </c>
      <c r="F75" s="188" t="s">
        <v>27</v>
      </c>
      <c r="G75" s="230" t="s">
        <v>41</v>
      </c>
      <c r="H75" s="238" t="s">
        <v>52</v>
      </c>
      <c r="I75" s="226" t="s">
        <v>98</v>
      </c>
      <c r="J75" s="226" t="s">
        <v>286</v>
      </c>
      <c r="K75" s="187"/>
      <c r="L75" s="188" t="s">
        <v>920</v>
      </c>
      <c r="M75" s="188"/>
      <c r="N75" s="188"/>
      <c r="O75" s="188"/>
      <c r="P75" s="188"/>
      <c r="Q75" s="188"/>
      <c r="R75" s="180"/>
      <c r="S75" s="180"/>
    </row>
    <row r="76" spans="1:19" s="180" customFormat="1" ht="16" customHeight="1" x14ac:dyDescent="0.55000000000000004">
      <c r="A76" s="221"/>
      <c r="B76" s="221">
        <v>43</v>
      </c>
      <c r="C76" s="188" t="s">
        <v>287</v>
      </c>
      <c r="D76" s="231" t="s">
        <v>723</v>
      </c>
      <c r="E76" s="188" t="s">
        <v>68</v>
      </c>
      <c r="F76" s="188" t="s">
        <v>11</v>
      </c>
      <c r="G76" s="230" t="s">
        <v>41</v>
      </c>
      <c r="H76" s="238" t="s">
        <v>52</v>
      </c>
      <c r="I76" s="226" t="s">
        <v>99</v>
      </c>
      <c r="J76" s="226" t="s">
        <v>288</v>
      </c>
      <c r="K76" s="187"/>
      <c r="L76" s="188"/>
      <c r="M76" s="188"/>
      <c r="N76" s="188"/>
      <c r="O76" s="188"/>
      <c r="P76" s="188" t="s">
        <v>910</v>
      </c>
      <c r="Q76" s="188"/>
    </row>
    <row r="77" spans="1:19" s="180" customFormat="1" ht="16" customHeight="1" x14ac:dyDescent="0.55000000000000004">
      <c r="A77" s="212"/>
      <c r="B77" s="221">
        <v>46</v>
      </c>
      <c r="C77" s="188" t="s">
        <v>291</v>
      </c>
      <c r="D77" s="231" t="s">
        <v>725</v>
      </c>
      <c r="E77" s="188" t="s">
        <v>68</v>
      </c>
      <c r="F77" s="188" t="s">
        <v>10</v>
      </c>
      <c r="G77" s="230" t="s">
        <v>41</v>
      </c>
      <c r="H77" s="238" t="s">
        <v>52</v>
      </c>
      <c r="I77" s="226" t="s">
        <v>87</v>
      </c>
      <c r="J77" s="226" t="s">
        <v>292</v>
      </c>
      <c r="K77" s="187"/>
      <c r="L77" s="188"/>
      <c r="M77" s="188"/>
      <c r="N77" s="188"/>
      <c r="O77" s="188"/>
      <c r="P77" s="188" t="s">
        <v>910</v>
      </c>
      <c r="Q77" s="188"/>
    </row>
    <row r="78" spans="1:19" s="220" customFormat="1" ht="16" customHeight="1" x14ac:dyDescent="0.55000000000000004">
      <c r="A78" s="221"/>
      <c r="B78" s="227">
        <v>48</v>
      </c>
      <c r="C78" s="228" t="s">
        <v>293</v>
      </c>
      <c r="D78" s="228" t="s">
        <v>726</v>
      </c>
      <c r="E78" s="228" t="s">
        <v>69</v>
      </c>
      <c r="F78" s="229" t="s">
        <v>28</v>
      </c>
      <c r="G78" s="237" t="s">
        <v>41</v>
      </c>
      <c r="H78" s="218" t="s">
        <v>52</v>
      </c>
      <c r="I78" s="218" t="s">
        <v>76</v>
      </c>
      <c r="J78" s="218" t="s">
        <v>295</v>
      </c>
      <c r="K78" s="187"/>
      <c r="L78" s="188"/>
      <c r="M78" s="188"/>
      <c r="N78" s="188"/>
      <c r="O78" s="188"/>
      <c r="P78" s="188" t="s">
        <v>910</v>
      </c>
      <c r="Q78" s="188"/>
      <c r="R78" s="180"/>
      <c r="S78" s="180"/>
    </row>
    <row r="79" spans="1:19" s="220" customFormat="1" ht="16" customHeight="1" x14ac:dyDescent="0.55000000000000004">
      <c r="A79" s="212"/>
      <c r="B79" s="221">
        <v>50</v>
      </c>
      <c r="C79" s="188" t="s">
        <v>298</v>
      </c>
      <c r="D79" s="188" t="s">
        <v>728</v>
      </c>
      <c r="E79" s="188" t="s">
        <v>69</v>
      </c>
      <c r="F79" s="224" t="s">
        <v>16</v>
      </c>
      <c r="G79" s="230" t="s">
        <v>41</v>
      </c>
      <c r="H79" s="238" t="s">
        <v>58</v>
      </c>
      <c r="I79" s="190" t="s">
        <v>91</v>
      </c>
      <c r="J79" s="190" t="s">
        <v>299</v>
      </c>
      <c r="K79" s="188"/>
      <c r="L79" s="188"/>
      <c r="M79" s="188"/>
      <c r="N79" s="188"/>
      <c r="O79" s="188"/>
      <c r="P79" s="188"/>
      <c r="Q79" s="188"/>
      <c r="R79" s="180"/>
      <c r="S79" s="180"/>
    </row>
    <row r="80" spans="1:19" s="220" customFormat="1" ht="16" customHeight="1" x14ac:dyDescent="0.55000000000000004">
      <c r="A80" s="221"/>
      <c r="B80" s="221">
        <v>51</v>
      </c>
      <c r="C80" s="188" t="s">
        <v>301</v>
      </c>
      <c r="D80" s="188" t="s">
        <v>729</v>
      </c>
      <c r="E80" s="185" t="s">
        <v>69</v>
      </c>
      <c r="F80" s="224" t="s">
        <v>28</v>
      </c>
      <c r="G80" s="188" t="s">
        <v>41</v>
      </c>
      <c r="H80" s="225" t="s">
        <v>50</v>
      </c>
      <c r="I80" s="226" t="s">
        <v>184</v>
      </c>
      <c r="J80" s="226" t="s">
        <v>302</v>
      </c>
      <c r="K80" s="187"/>
      <c r="L80" s="188"/>
      <c r="M80" s="188"/>
      <c r="N80" s="188"/>
      <c r="O80" s="188" t="s">
        <v>927</v>
      </c>
      <c r="P80" s="188" t="s">
        <v>910</v>
      </c>
      <c r="Q80" s="188"/>
      <c r="R80" s="180"/>
      <c r="S80" s="180"/>
    </row>
    <row r="81" spans="1:19" s="220" customFormat="1" ht="16" customHeight="1" x14ac:dyDescent="0.55000000000000004">
      <c r="A81" s="212"/>
      <c r="B81" s="227">
        <v>58</v>
      </c>
      <c r="C81" s="228" t="s">
        <v>305</v>
      </c>
      <c r="D81" s="228" t="s">
        <v>731</v>
      </c>
      <c r="E81" s="228" t="s">
        <v>70</v>
      </c>
      <c r="F81" s="229" t="s">
        <v>15</v>
      </c>
      <c r="G81" s="228" t="s">
        <v>41</v>
      </c>
      <c r="H81" s="218" t="s">
        <v>64</v>
      </c>
      <c r="I81" s="219" t="s">
        <v>73</v>
      </c>
      <c r="J81" s="219" t="s">
        <v>306</v>
      </c>
      <c r="K81" s="187"/>
      <c r="L81" s="188"/>
      <c r="M81" s="188" t="s">
        <v>1239</v>
      </c>
      <c r="N81" s="188"/>
      <c r="O81" s="188" t="s">
        <v>926</v>
      </c>
      <c r="P81" s="188" t="s">
        <v>910</v>
      </c>
      <c r="Q81" s="188"/>
      <c r="R81" s="180"/>
      <c r="S81" s="180"/>
    </row>
    <row r="82" spans="1:19" s="220" customFormat="1" ht="16" customHeight="1" x14ac:dyDescent="0.55000000000000004">
      <c r="A82" s="221"/>
      <c r="B82" s="227">
        <v>64</v>
      </c>
      <c r="C82" s="228" t="s">
        <v>320</v>
      </c>
      <c r="D82" s="228" t="s">
        <v>739</v>
      </c>
      <c r="E82" s="228" t="s">
        <v>69</v>
      </c>
      <c r="F82" s="229" t="s">
        <v>16</v>
      </c>
      <c r="G82" s="228" t="s">
        <v>41</v>
      </c>
      <c r="H82" s="218" t="s">
        <v>52</v>
      </c>
      <c r="I82" s="218" t="s">
        <v>159</v>
      </c>
      <c r="J82" s="218" t="s">
        <v>322</v>
      </c>
      <c r="K82" s="187"/>
      <c r="L82" s="188"/>
      <c r="M82" s="188"/>
      <c r="N82" s="188"/>
      <c r="O82" s="188"/>
      <c r="P82" s="188" t="s">
        <v>910</v>
      </c>
      <c r="Q82" s="188"/>
      <c r="R82" s="180"/>
      <c r="S82" s="180"/>
    </row>
    <row r="83" spans="1:19" s="220" customFormat="1" ht="16" customHeight="1" x14ac:dyDescent="0.55000000000000004">
      <c r="A83" s="212"/>
      <c r="B83" s="221">
        <v>66</v>
      </c>
      <c r="C83" s="188" t="s">
        <v>326</v>
      </c>
      <c r="D83" s="188" t="s">
        <v>741</v>
      </c>
      <c r="E83" s="188" t="s">
        <v>68</v>
      </c>
      <c r="F83" s="224" t="s">
        <v>10</v>
      </c>
      <c r="G83" s="230" t="s">
        <v>41</v>
      </c>
      <c r="H83" s="225" t="s">
        <v>64</v>
      </c>
      <c r="I83" s="226" t="s">
        <v>123</v>
      </c>
      <c r="J83" s="226" t="s">
        <v>327</v>
      </c>
      <c r="K83" s="187"/>
      <c r="L83" s="188"/>
      <c r="M83" s="188"/>
      <c r="N83" s="188"/>
      <c r="O83" s="188" t="s">
        <v>926</v>
      </c>
      <c r="P83" s="188" t="s">
        <v>910</v>
      </c>
      <c r="Q83" s="188"/>
      <c r="R83" s="180"/>
      <c r="S83" s="180"/>
    </row>
    <row r="84" spans="1:19" s="220" customFormat="1" ht="16" customHeight="1" x14ac:dyDescent="0.55000000000000004">
      <c r="A84" s="221"/>
      <c r="B84" s="243">
        <v>70</v>
      </c>
      <c r="C84" s="233" t="s">
        <v>335</v>
      </c>
      <c r="D84" s="244" t="s">
        <v>745</v>
      </c>
      <c r="E84" s="233" t="s">
        <v>69</v>
      </c>
      <c r="F84" s="240" t="s">
        <v>28</v>
      </c>
      <c r="G84" s="236" t="s">
        <v>41</v>
      </c>
      <c r="H84" s="218" t="s">
        <v>52</v>
      </c>
      <c r="I84" s="218" t="s">
        <v>76</v>
      </c>
      <c r="J84" s="218" t="s">
        <v>338</v>
      </c>
      <c r="K84" s="188"/>
      <c r="L84" s="188"/>
      <c r="M84" s="188"/>
      <c r="N84" s="188"/>
      <c r="O84" s="188"/>
      <c r="P84" s="188" t="s">
        <v>935</v>
      </c>
      <c r="Q84" s="188"/>
      <c r="R84" s="180"/>
      <c r="S84" s="180"/>
    </row>
    <row r="85" spans="1:19" s="220" customFormat="1" ht="16" customHeight="1" x14ac:dyDescent="0.55000000000000004">
      <c r="A85" s="212"/>
      <c r="B85" s="221">
        <v>77</v>
      </c>
      <c r="C85" s="188" t="s">
        <v>347</v>
      </c>
      <c r="D85" s="231" t="s">
        <v>750</v>
      </c>
      <c r="E85" s="188" t="s">
        <v>68</v>
      </c>
      <c r="F85" s="224" t="s">
        <v>10</v>
      </c>
      <c r="G85" s="230" t="s">
        <v>41</v>
      </c>
      <c r="H85" s="238" t="s">
        <v>52</v>
      </c>
      <c r="I85" s="190" t="s">
        <v>191</v>
      </c>
      <c r="J85" s="190" t="s">
        <v>348</v>
      </c>
      <c r="K85" s="187"/>
      <c r="L85" s="188"/>
      <c r="M85" s="188"/>
      <c r="N85" s="188"/>
      <c r="O85" s="188"/>
      <c r="P85" s="188" t="s">
        <v>910</v>
      </c>
      <c r="Q85" s="188"/>
      <c r="R85" s="180"/>
      <c r="S85" s="180"/>
    </row>
    <row r="86" spans="1:19" s="220" customFormat="1" ht="16" customHeight="1" x14ac:dyDescent="0.55000000000000004">
      <c r="A86" s="221"/>
      <c r="B86" s="227">
        <v>78</v>
      </c>
      <c r="C86" s="228" t="s">
        <v>351</v>
      </c>
      <c r="D86" s="228" t="s">
        <v>752</v>
      </c>
      <c r="E86" s="228" t="s">
        <v>69</v>
      </c>
      <c r="F86" s="242" t="s">
        <v>16</v>
      </c>
      <c r="G86" s="237" t="s">
        <v>41</v>
      </c>
      <c r="H86" s="218" t="s">
        <v>52</v>
      </c>
      <c r="I86" s="218" t="s">
        <v>76</v>
      </c>
      <c r="J86" s="218" t="s">
        <v>353</v>
      </c>
      <c r="K86" s="187"/>
      <c r="L86" s="188"/>
      <c r="M86" s="188"/>
      <c r="N86" s="188"/>
      <c r="O86" s="188"/>
      <c r="P86" s="188" t="s">
        <v>910</v>
      </c>
      <c r="Q86" s="188"/>
      <c r="R86" s="180"/>
      <c r="S86" s="180"/>
    </row>
    <row r="87" spans="1:19" s="220" customFormat="1" ht="16" customHeight="1" x14ac:dyDescent="0.55000000000000004">
      <c r="A87" s="212"/>
      <c r="B87" s="221">
        <v>91</v>
      </c>
      <c r="C87" s="188" t="s">
        <v>373</v>
      </c>
      <c r="D87" s="188" t="s">
        <v>761</v>
      </c>
      <c r="E87" s="188" t="s">
        <v>68</v>
      </c>
      <c r="F87" s="224" t="s">
        <v>10</v>
      </c>
      <c r="G87" s="230" t="s">
        <v>41</v>
      </c>
      <c r="H87" s="225" t="s">
        <v>64</v>
      </c>
      <c r="I87" s="226" t="s">
        <v>186</v>
      </c>
      <c r="J87" s="226" t="s">
        <v>374</v>
      </c>
      <c r="K87" s="187"/>
      <c r="L87" s="188"/>
      <c r="M87" s="188"/>
      <c r="N87" s="188" t="s">
        <v>939</v>
      </c>
      <c r="O87" s="188" t="s">
        <v>926</v>
      </c>
      <c r="P87" s="188" t="s">
        <v>910</v>
      </c>
      <c r="Q87" s="188"/>
      <c r="R87" s="180"/>
      <c r="S87" s="180"/>
    </row>
    <row r="88" spans="1:19" s="220" customFormat="1" ht="16" customHeight="1" x14ac:dyDescent="0.55000000000000004">
      <c r="A88" s="221"/>
      <c r="B88" s="221">
        <v>94</v>
      </c>
      <c r="C88" s="188" t="s">
        <v>381</v>
      </c>
      <c r="D88" s="188" t="s">
        <v>765</v>
      </c>
      <c r="E88" s="188" t="s">
        <v>68</v>
      </c>
      <c r="F88" s="224" t="s">
        <v>10</v>
      </c>
      <c r="G88" s="230" t="s">
        <v>41</v>
      </c>
      <c r="H88" s="225" t="s">
        <v>64</v>
      </c>
      <c r="I88" s="226" t="s">
        <v>151</v>
      </c>
      <c r="J88" s="226" t="s">
        <v>382</v>
      </c>
      <c r="K88" s="187"/>
      <c r="L88" s="188"/>
      <c r="M88" s="188"/>
      <c r="N88" s="188"/>
      <c r="O88" s="188" t="s">
        <v>926</v>
      </c>
      <c r="P88" s="188" t="s">
        <v>910</v>
      </c>
      <c r="Q88" s="188"/>
      <c r="R88" s="180"/>
      <c r="S88" s="180"/>
    </row>
    <row r="89" spans="1:19" s="180" customFormat="1" ht="16" customHeight="1" x14ac:dyDescent="0.55000000000000004">
      <c r="A89" s="212"/>
      <c r="B89" s="221">
        <v>95</v>
      </c>
      <c r="C89" s="188" t="s">
        <v>385</v>
      </c>
      <c r="D89" s="188" t="s">
        <v>767</v>
      </c>
      <c r="E89" s="188" t="s">
        <v>68</v>
      </c>
      <c r="F89" s="224" t="s">
        <v>13</v>
      </c>
      <c r="G89" s="230" t="s">
        <v>41</v>
      </c>
      <c r="H89" s="225" t="s">
        <v>62</v>
      </c>
      <c r="I89" s="226" t="s">
        <v>155</v>
      </c>
      <c r="J89" s="226" t="s">
        <v>386</v>
      </c>
      <c r="K89" s="187"/>
      <c r="L89" s="188"/>
      <c r="M89" s="188"/>
      <c r="N89" s="188"/>
      <c r="O89" s="188" t="s">
        <v>927</v>
      </c>
      <c r="P89" s="188" t="s">
        <v>910</v>
      </c>
      <c r="Q89" s="188"/>
    </row>
    <row r="90" spans="1:19" s="180" customFormat="1" ht="16" customHeight="1" x14ac:dyDescent="0.55000000000000004">
      <c r="A90" s="221"/>
      <c r="B90" s="227">
        <v>111</v>
      </c>
      <c r="C90" s="228" t="s">
        <v>412</v>
      </c>
      <c r="D90" s="228" t="s">
        <v>779</v>
      </c>
      <c r="E90" s="218" t="s">
        <v>69</v>
      </c>
      <c r="F90" s="229" t="s">
        <v>28</v>
      </c>
      <c r="G90" s="236" t="s">
        <v>41</v>
      </c>
      <c r="H90" s="218" t="s">
        <v>50</v>
      </c>
      <c r="I90" s="218" t="s">
        <v>91</v>
      </c>
      <c r="J90" s="218" t="s">
        <v>414</v>
      </c>
      <c r="K90" s="187"/>
      <c r="L90" s="188"/>
      <c r="M90" s="188"/>
      <c r="N90" s="188"/>
      <c r="O90" s="188" t="s">
        <v>927</v>
      </c>
      <c r="P90" s="188" t="s">
        <v>910</v>
      </c>
      <c r="Q90" s="188"/>
    </row>
    <row r="91" spans="1:19" s="220" customFormat="1" ht="16" customHeight="1" x14ac:dyDescent="0.55000000000000004">
      <c r="A91" s="212"/>
      <c r="B91" s="234">
        <v>118</v>
      </c>
      <c r="C91" s="235" t="s">
        <v>430</v>
      </c>
      <c r="D91" s="235" t="s">
        <v>787</v>
      </c>
      <c r="E91" s="233" t="s">
        <v>69</v>
      </c>
      <c r="F91" s="240" t="s">
        <v>16</v>
      </c>
      <c r="G91" s="236" t="s">
        <v>41</v>
      </c>
      <c r="H91" s="218" t="s">
        <v>52</v>
      </c>
      <c r="I91" s="219" t="s">
        <v>168</v>
      </c>
      <c r="J91" s="219" t="s">
        <v>435</v>
      </c>
      <c r="K91" s="188"/>
      <c r="L91" s="188" t="s">
        <v>920</v>
      </c>
      <c r="M91" s="188"/>
      <c r="N91" s="188"/>
      <c r="O91" s="188"/>
      <c r="P91" s="188" t="s">
        <v>910</v>
      </c>
      <c r="Q91" s="188"/>
      <c r="R91" s="180"/>
      <c r="S91" s="180"/>
    </row>
    <row r="92" spans="1:19" s="220" customFormat="1" ht="16" customHeight="1" x14ac:dyDescent="0.55000000000000004">
      <c r="A92" s="221"/>
      <c r="B92" s="227">
        <v>119</v>
      </c>
      <c r="C92" s="228" t="s">
        <v>437</v>
      </c>
      <c r="D92" s="228" t="s">
        <v>788</v>
      </c>
      <c r="E92" s="228" t="s">
        <v>68</v>
      </c>
      <c r="F92" s="229" t="s">
        <v>13</v>
      </c>
      <c r="G92" s="237" t="s">
        <v>41</v>
      </c>
      <c r="H92" s="218" t="s">
        <v>53</v>
      </c>
      <c r="I92" s="218" t="s">
        <v>194</v>
      </c>
      <c r="J92" s="218" t="s">
        <v>438</v>
      </c>
      <c r="K92" s="187"/>
      <c r="L92" s="188"/>
      <c r="M92" s="188"/>
      <c r="N92" s="188" t="s">
        <v>924</v>
      </c>
      <c r="O92" s="188"/>
      <c r="P92" s="188" t="s">
        <v>910</v>
      </c>
      <c r="Q92" s="188"/>
      <c r="R92" s="180"/>
      <c r="S92" s="180"/>
    </row>
    <row r="93" spans="1:19" s="220" customFormat="1" ht="16" customHeight="1" x14ac:dyDescent="0.55000000000000004">
      <c r="A93" s="212"/>
      <c r="B93" s="227">
        <v>119</v>
      </c>
      <c r="C93" s="218" t="s">
        <v>437</v>
      </c>
      <c r="D93" s="218" t="s">
        <v>788</v>
      </c>
      <c r="E93" s="228" t="s">
        <v>68</v>
      </c>
      <c r="F93" s="242" t="s">
        <v>13</v>
      </c>
      <c r="G93" s="237" t="s">
        <v>41</v>
      </c>
      <c r="H93" s="218" t="s">
        <v>52</v>
      </c>
      <c r="I93" s="218" t="s">
        <v>140</v>
      </c>
      <c r="J93" s="218" t="s">
        <v>439</v>
      </c>
      <c r="K93" s="187"/>
      <c r="L93" s="188"/>
      <c r="M93" s="188"/>
      <c r="N93" s="188"/>
      <c r="O93" s="188"/>
      <c r="P93" s="188" t="s">
        <v>910</v>
      </c>
      <c r="Q93" s="188"/>
      <c r="R93" s="180"/>
      <c r="S93" s="180"/>
    </row>
    <row r="94" spans="1:19" s="220" customFormat="1" ht="16" customHeight="1" x14ac:dyDescent="0.55000000000000004">
      <c r="A94" s="221"/>
      <c r="B94" s="227">
        <v>121</v>
      </c>
      <c r="C94" s="228" t="s">
        <v>443</v>
      </c>
      <c r="D94" s="228" t="s">
        <v>790</v>
      </c>
      <c r="E94" s="228" t="s">
        <v>69</v>
      </c>
      <c r="F94" s="229" t="s">
        <v>28</v>
      </c>
      <c r="G94" s="236" t="s">
        <v>41</v>
      </c>
      <c r="H94" s="218" t="s">
        <v>52</v>
      </c>
      <c r="I94" s="218" t="s">
        <v>85</v>
      </c>
      <c r="J94" s="218" t="s">
        <v>445</v>
      </c>
      <c r="K94" s="187"/>
      <c r="L94" s="188"/>
      <c r="M94" s="188"/>
      <c r="N94" s="188"/>
      <c r="O94" s="188"/>
      <c r="P94" s="188" t="s">
        <v>935</v>
      </c>
      <c r="Q94" s="188"/>
      <c r="R94" s="180"/>
      <c r="S94" s="180"/>
    </row>
    <row r="95" spans="1:19" s="180" customFormat="1" ht="16" customHeight="1" x14ac:dyDescent="0.55000000000000004">
      <c r="A95" s="212"/>
      <c r="B95" s="221">
        <v>122</v>
      </c>
      <c r="C95" s="188" t="s">
        <v>448</v>
      </c>
      <c r="D95" s="188" t="s">
        <v>792</v>
      </c>
      <c r="E95" s="188" t="s">
        <v>68</v>
      </c>
      <c r="F95" s="224" t="s">
        <v>10</v>
      </c>
      <c r="G95" s="230" t="s">
        <v>41</v>
      </c>
      <c r="H95" s="250" t="s">
        <v>58</v>
      </c>
      <c r="I95" s="226" t="s">
        <v>111</v>
      </c>
      <c r="J95" s="187" t="s">
        <v>449</v>
      </c>
      <c r="K95" s="187"/>
      <c r="L95" s="188"/>
      <c r="M95" s="188"/>
      <c r="N95" s="188"/>
      <c r="O95" s="188"/>
      <c r="P95" s="188" t="s">
        <v>910</v>
      </c>
      <c r="Q95" s="188"/>
    </row>
    <row r="96" spans="1:19" s="180" customFormat="1" ht="16" customHeight="1" x14ac:dyDescent="0.55000000000000004">
      <c r="A96" s="221"/>
      <c r="B96" s="227">
        <v>123</v>
      </c>
      <c r="C96" s="228" t="s">
        <v>453</v>
      </c>
      <c r="D96" s="228" t="s">
        <v>794</v>
      </c>
      <c r="E96" s="228" t="s">
        <v>69</v>
      </c>
      <c r="F96" s="242" t="s">
        <v>28</v>
      </c>
      <c r="G96" s="237" t="s">
        <v>41</v>
      </c>
      <c r="H96" s="218" t="s">
        <v>52</v>
      </c>
      <c r="I96" s="228" t="s">
        <v>152</v>
      </c>
      <c r="J96" s="228" t="s">
        <v>455</v>
      </c>
      <c r="K96" s="187"/>
      <c r="L96" s="188"/>
      <c r="M96" s="188" t="s">
        <v>923</v>
      </c>
      <c r="N96" s="188"/>
      <c r="O96" s="188"/>
      <c r="P96" s="188" t="s">
        <v>910</v>
      </c>
      <c r="Q96" s="188"/>
    </row>
    <row r="97" spans="1:17" ht="16" customHeight="1" x14ac:dyDescent="0.55000000000000004">
      <c r="A97" s="212"/>
      <c r="B97" s="221">
        <v>136</v>
      </c>
      <c r="C97" s="188" t="s">
        <v>480</v>
      </c>
      <c r="D97" s="231" t="s">
        <v>806</v>
      </c>
      <c r="E97" s="188" t="s">
        <v>68</v>
      </c>
      <c r="F97" s="224" t="s">
        <v>10</v>
      </c>
      <c r="G97" s="230" t="s">
        <v>41</v>
      </c>
      <c r="H97" s="225" t="s">
        <v>58</v>
      </c>
      <c r="I97" s="187" t="s">
        <v>170</v>
      </c>
      <c r="J97" s="187" t="s">
        <v>481</v>
      </c>
      <c r="K97" s="187"/>
      <c r="L97" s="188"/>
      <c r="M97" s="188"/>
      <c r="N97" s="188"/>
      <c r="O97" s="188"/>
      <c r="P97" s="188" t="s">
        <v>910</v>
      </c>
      <c r="Q97" s="188"/>
    </row>
    <row r="98" spans="1:17" ht="16" customHeight="1" x14ac:dyDescent="0.55000000000000004">
      <c r="A98" s="221"/>
      <c r="B98" s="227">
        <v>139</v>
      </c>
      <c r="C98" s="228" t="s">
        <v>486</v>
      </c>
      <c r="D98" s="228" t="s">
        <v>809</v>
      </c>
      <c r="E98" s="228" t="s">
        <v>67</v>
      </c>
      <c r="F98" s="229" t="s">
        <v>7</v>
      </c>
      <c r="G98" s="237" t="s">
        <v>41</v>
      </c>
      <c r="H98" s="228" t="s">
        <v>52</v>
      </c>
      <c r="I98" s="228" t="s">
        <v>98</v>
      </c>
      <c r="J98" s="228" t="s">
        <v>487</v>
      </c>
      <c r="K98" s="187"/>
      <c r="L98" s="188" t="s">
        <v>920</v>
      </c>
      <c r="M98" s="188"/>
      <c r="N98" s="188"/>
      <c r="O98" s="188"/>
      <c r="P98" s="188" t="s">
        <v>910</v>
      </c>
      <c r="Q98" s="188"/>
    </row>
    <row r="99" spans="1:17" s="180" customFormat="1" ht="16" customHeight="1" x14ac:dyDescent="0.55000000000000004">
      <c r="A99" s="212"/>
      <c r="B99" s="227">
        <v>139</v>
      </c>
      <c r="C99" s="228" t="s">
        <v>486</v>
      </c>
      <c r="D99" s="228" t="s">
        <v>809</v>
      </c>
      <c r="E99" s="228" t="s">
        <v>67</v>
      </c>
      <c r="F99" s="242" t="s">
        <v>7</v>
      </c>
      <c r="G99" s="237" t="s">
        <v>41</v>
      </c>
      <c r="H99" s="228" t="s">
        <v>52</v>
      </c>
      <c r="I99" s="228" t="s">
        <v>92</v>
      </c>
      <c r="J99" s="228" t="s">
        <v>488</v>
      </c>
      <c r="K99" s="187"/>
      <c r="L99" s="188"/>
      <c r="M99" s="188"/>
      <c r="N99" s="188"/>
      <c r="O99" s="188"/>
      <c r="P99" s="188" t="s">
        <v>910</v>
      </c>
      <c r="Q99" s="188"/>
    </row>
    <row r="100" spans="1:17" s="180" customFormat="1" ht="16" customHeight="1" x14ac:dyDescent="0.55000000000000004">
      <c r="A100" s="221"/>
      <c r="B100" s="221">
        <v>140</v>
      </c>
      <c r="C100" s="188" t="s">
        <v>489</v>
      </c>
      <c r="D100" s="188" t="s">
        <v>810</v>
      </c>
      <c r="E100" s="188" t="s">
        <v>68</v>
      </c>
      <c r="F100" s="224" t="s">
        <v>10</v>
      </c>
      <c r="G100" s="230" t="s">
        <v>41</v>
      </c>
      <c r="H100" s="250" t="s">
        <v>64</v>
      </c>
      <c r="I100" s="187" t="s">
        <v>87</v>
      </c>
      <c r="J100" s="187" t="s">
        <v>490</v>
      </c>
      <c r="K100" s="187"/>
      <c r="L100" s="188"/>
      <c r="M100" s="188"/>
      <c r="N100" s="188"/>
      <c r="O100" s="188" t="s">
        <v>926</v>
      </c>
      <c r="P100" s="188" t="s">
        <v>910</v>
      </c>
      <c r="Q100" s="188"/>
    </row>
    <row r="101" spans="1:17" ht="16" customHeight="1" x14ac:dyDescent="0.55000000000000004">
      <c r="A101" s="212"/>
      <c r="B101" s="221">
        <v>155</v>
      </c>
      <c r="C101" s="188" t="s">
        <v>501</v>
      </c>
      <c r="D101" s="188" t="s">
        <v>816</v>
      </c>
      <c r="E101" s="188" t="s">
        <v>68</v>
      </c>
      <c r="F101" s="224" t="s">
        <v>13</v>
      </c>
      <c r="G101" s="230" t="s">
        <v>41</v>
      </c>
      <c r="H101" s="250" t="s">
        <v>58</v>
      </c>
      <c r="I101" s="187" t="s">
        <v>76</v>
      </c>
      <c r="J101" s="187" t="s">
        <v>502</v>
      </c>
      <c r="K101" s="187"/>
      <c r="L101" s="188"/>
      <c r="M101" s="188"/>
      <c r="N101" s="188"/>
      <c r="O101" s="188" t="s">
        <v>926</v>
      </c>
      <c r="P101" s="188" t="s">
        <v>910</v>
      </c>
      <c r="Q101" s="188"/>
    </row>
    <row r="102" spans="1:17" s="180" customFormat="1" ht="16" customHeight="1" x14ac:dyDescent="0.55000000000000004">
      <c r="A102" s="221"/>
      <c r="B102" s="221">
        <v>160</v>
      </c>
      <c r="C102" s="188" t="s">
        <v>507</v>
      </c>
      <c r="D102" s="188" t="s">
        <v>819</v>
      </c>
      <c r="E102" s="188" t="s">
        <v>68</v>
      </c>
      <c r="F102" s="224" t="s">
        <v>10</v>
      </c>
      <c r="G102" s="230" t="s">
        <v>41</v>
      </c>
      <c r="H102" s="250" t="s">
        <v>64</v>
      </c>
      <c r="I102" s="188" t="s">
        <v>73</v>
      </c>
      <c r="J102" s="188" t="s">
        <v>508</v>
      </c>
      <c r="K102" s="187"/>
      <c r="L102" s="188"/>
      <c r="M102" s="188"/>
      <c r="N102" s="188"/>
      <c r="O102" s="188" t="s">
        <v>926</v>
      </c>
      <c r="P102" s="188" t="s">
        <v>910</v>
      </c>
      <c r="Q102" s="188"/>
    </row>
    <row r="103" spans="1:17" s="180" customFormat="1" ht="16" customHeight="1" x14ac:dyDescent="0.55000000000000004">
      <c r="A103" s="212"/>
      <c r="B103" s="221">
        <v>161</v>
      </c>
      <c r="C103" s="188" t="s">
        <v>509</v>
      </c>
      <c r="D103" s="188" t="s">
        <v>820</v>
      </c>
      <c r="E103" s="188" t="s">
        <v>68</v>
      </c>
      <c r="F103" s="224" t="s">
        <v>13</v>
      </c>
      <c r="G103" s="230" t="s">
        <v>41</v>
      </c>
      <c r="H103" s="250" t="s">
        <v>64</v>
      </c>
      <c r="I103" s="187" t="s">
        <v>161</v>
      </c>
      <c r="J103" s="187" t="s">
        <v>510</v>
      </c>
      <c r="K103" s="187"/>
      <c r="L103" s="188"/>
      <c r="M103" s="188"/>
      <c r="N103" s="188"/>
      <c r="O103" s="188" t="s">
        <v>926</v>
      </c>
      <c r="P103" s="188" t="s">
        <v>910</v>
      </c>
      <c r="Q103" s="188"/>
    </row>
    <row r="104" spans="1:17" ht="16" customHeight="1" x14ac:dyDescent="0.55000000000000004">
      <c r="A104" s="221"/>
      <c r="B104" s="221">
        <v>169</v>
      </c>
      <c r="C104" s="188" t="s">
        <v>515</v>
      </c>
      <c r="D104" s="188" t="s">
        <v>823</v>
      </c>
      <c r="E104" s="188" t="s">
        <v>68</v>
      </c>
      <c r="F104" s="224" t="s">
        <v>10</v>
      </c>
      <c r="G104" s="230" t="s">
        <v>41</v>
      </c>
      <c r="H104" s="250" t="s">
        <v>64</v>
      </c>
      <c r="I104" s="187" t="s">
        <v>72</v>
      </c>
      <c r="J104" s="187" t="s">
        <v>516</v>
      </c>
      <c r="K104" s="187"/>
      <c r="L104" s="188"/>
      <c r="M104" s="188"/>
      <c r="N104" s="188"/>
      <c r="O104" s="188" t="s">
        <v>926</v>
      </c>
      <c r="P104" s="188" t="s">
        <v>910</v>
      </c>
      <c r="Q104" s="188"/>
    </row>
    <row r="105" spans="1:17" ht="16" customHeight="1" x14ac:dyDescent="0.55000000000000004">
      <c r="A105" s="212"/>
      <c r="B105" s="243">
        <v>171</v>
      </c>
      <c r="C105" s="233" t="s">
        <v>523</v>
      </c>
      <c r="D105" s="233" t="s">
        <v>827</v>
      </c>
      <c r="E105" s="233" t="s">
        <v>69</v>
      </c>
      <c r="F105" s="240" t="s">
        <v>28</v>
      </c>
      <c r="G105" s="237" t="s">
        <v>41</v>
      </c>
      <c r="H105" s="228" t="s">
        <v>63</v>
      </c>
      <c r="I105" s="228" t="s">
        <v>76</v>
      </c>
      <c r="J105" s="228" t="s">
        <v>525</v>
      </c>
      <c r="K105" s="188"/>
      <c r="L105" s="188"/>
      <c r="M105" s="188"/>
      <c r="N105" s="188"/>
      <c r="O105" s="188" t="s">
        <v>927</v>
      </c>
      <c r="P105" s="188" t="s">
        <v>910</v>
      </c>
      <c r="Q105" s="188"/>
    </row>
    <row r="106" spans="1:17" s="180" customFormat="1" ht="16" customHeight="1" x14ac:dyDescent="0.55000000000000004">
      <c r="A106" s="221"/>
      <c r="B106" s="221">
        <v>175</v>
      </c>
      <c r="C106" s="188" t="s">
        <v>528</v>
      </c>
      <c r="D106" s="188" t="s">
        <v>829</v>
      </c>
      <c r="E106" s="188" t="s">
        <v>68</v>
      </c>
      <c r="F106" s="224" t="s">
        <v>13</v>
      </c>
      <c r="G106" s="230" t="s">
        <v>41</v>
      </c>
      <c r="H106" s="191" t="s">
        <v>52</v>
      </c>
      <c r="I106" s="187" t="s">
        <v>96</v>
      </c>
      <c r="J106" s="187" t="s">
        <v>529</v>
      </c>
      <c r="K106" s="187"/>
      <c r="L106" s="188"/>
      <c r="M106" s="188"/>
      <c r="N106" s="188"/>
      <c r="O106" s="188"/>
      <c r="P106" s="188" t="s">
        <v>910</v>
      </c>
      <c r="Q106" s="188"/>
    </row>
    <row r="107" spans="1:17" s="180" customFormat="1" ht="16" customHeight="1" x14ac:dyDescent="0.55000000000000004">
      <c r="A107" s="212"/>
      <c r="B107" s="221">
        <v>206</v>
      </c>
      <c r="C107" s="188" t="s">
        <v>555</v>
      </c>
      <c r="D107" s="188" t="s">
        <v>842</v>
      </c>
      <c r="E107" s="188" t="s">
        <v>69</v>
      </c>
      <c r="F107" s="224" t="s">
        <v>84</v>
      </c>
      <c r="G107" s="230" t="s">
        <v>41</v>
      </c>
      <c r="H107" s="250" t="s">
        <v>50</v>
      </c>
      <c r="I107" s="187" t="s">
        <v>90</v>
      </c>
      <c r="J107" s="187" t="s">
        <v>556</v>
      </c>
      <c r="K107" s="187"/>
      <c r="L107" s="188"/>
      <c r="M107" s="188"/>
      <c r="N107" s="188" t="s">
        <v>939</v>
      </c>
      <c r="O107" s="188" t="s">
        <v>927</v>
      </c>
      <c r="P107" s="188" t="s">
        <v>910</v>
      </c>
      <c r="Q107" s="188"/>
    </row>
    <row r="108" spans="1:17" ht="16" customHeight="1" x14ac:dyDescent="0.55000000000000004">
      <c r="A108" s="221"/>
      <c r="B108" s="221">
        <v>208</v>
      </c>
      <c r="C108" s="188" t="s">
        <v>557</v>
      </c>
      <c r="D108" s="188" t="s">
        <v>843</v>
      </c>
      <c r="E108" s="188" t="s">
        <v>68</v>
      </c>
      <c r="F108" s="224" t="s">
        <v>13</v>
      </c>
      <c r="G108" s="230" t="s">
        <v>41</v>
      </c>
      <c r="H108" s="225" t="s">
        <v>64</v>
      </c>
      <c r="I108" s="226" t="s">
        <v>87</v>
      </c>
      <c r="J108" s="187" t="s">
        <v>558</v>
      </c>
      <c r="K108" s="187"/>
      <c r="L108" s="188"/>
      <c r="M108" s="188"/>
      <c r="N108" s="188"/>
      <c r="O108" s="188" t="s">
        <v>926</v>
      </c>
      <c r="P108" s="188" t="s">
        <v>910</v>
      </c>
      <c r="Q108" s="188"/>
    </row>
    <row r="109" spans="1:17" ht="16" customHeight="1" x14ac:dyDescent="0.55000000000000004">
      <c r="A109" s="212"/>
      <c r="B109" s="234">
        <v>212</v>
      </c>
      <c r="C109" s="235" t="s">
        <v>564</v>
      </c>
      <c r="D109" s="235" t="s">
        <v>846</v>
      </c>
      <c r="E109" s="228" t="s">
        <v>69</v>
      </c>
      <c r="F109" s="229" t="s">
        <v>16</v>
      </c>
      <c r="G109" s="237" t="s">
        <v>41</v>
      </c>
      <c r="H109" s="218" t="s">
        <v>52</v>
      </c>
      <c r="I109" s="218" t="s">
        <v>114</v>
      </c>
      <c r="J109" s="228" t="s">
        <v>567</v>
      </c>
      <c r="K109" s="187"/>
      <c r="L109" s="188"/>
      <c r="M109" s="188"/>
      <c r="N109" s="188"/>
      <c r="O109" s="188"/>
      <c r="P109" s="188" t="s">
        <v>910</v>
      </c>
      <c r="Q109" s="188"/>
    </row>
    <row r="110" spans="1:17" s="180" customFormat="1" ht="16" customHeight="1" x14ac:dyDescent="0.55000000000000004">
      <c r="A110" s="221"/>
      <c r="B110" s="234">
        <v>214</v>
      </c>
      <c r="C110" s="235" t="s">
        <v>570</v>
      </c>
      <c r="D110" s="235" t="s">
        <v>848</v>
      </c>
      <c r="E110" s="228" t="s">
        <v>68</v>
      </c>
      <c r="F110" s="240" t="s">
        <v>8</v>
      </c>
      <c r="G110" s="237" t="s">
        <v>41</v>
      </c>
      <c r="H110" s="218" t="s">
        <v>52</v>
      </c>
      <c r="I110" s="219" t="s">
        <v>76</v>
      </c>
      <c r="J110" s="233" t="s">
        <v>575</v>
      </c>
      <c r="K110" s="188"/>
      <c r="L110" s="188"/>
      <c r="M110" s="188"/>
      <c r="N110" s="188"/>
      <c r="O110" s="188"/>
      <c r="P110" s="188" t="s">
        <v>910</v>
      </c>
      <c r="Q110" s="188"/>
    </row>
    <row r="111" spans="1:17" s="180" customFormat="1" ht="16" customHeight="1" x14ac:dyDescent="0.55000000000000004">
      <c r="A111" s="212"/>
      <c r="B111" s="222">
        <v>364</v>
      </c>
      <c r="C111" s="223" t="s">
        <v>592</v>
      </c>
      <c r="D111" s="223" t="s">
        <v>856</v>
      </c>
      <c r="E111" s="187" t="s">
        <v>68</v>
      </c>
      <c r="F111" s="224" t="s">
        <v>10</v>
      </c>
      <c r="G111" s="230" t="s">
        <v>41</v>
      </c>
      <c r="H111" s="225" t="s">
        <v>58</v>
      </c>
      <c r="I111" s="226" t="s">
        <v>156</v>
      </c>
      <c r="J111" s="187" t="s">
        <v>593</v>
      </c>
      <c r="K111" s="187"/>
      <c r="L111" s="188"/>
      <c r="M111" s="188"/>
      <c r="N111" s="188"/>
      <c r="O111" s="188" t="s">
        <v>926</v>
      </c>
      <c r="P111" s="188" t="s">
        <v>910</v>
      </c>
      <c r="Q111" s="188"/>
    </row>
    <row r="112" spans="1:17" ht="16" customHeight="1" x14ac:dyDescent="0.55000000000000004">
      <c r="A112" s="221"/>
      <c r="B112" s="222">
        <v>511</v>
      </c>
      <c r="C112" s="223" t="s">
        <v>601</v>
      </c>
      <c r="D112" s="223" t="s">
        <v>860</v>
      </c>
      <c r="E112" s="187" t="s">
        <v>68</v>
      </c>
      <c r="F112" s="224" t="s">
        <v>10</v>
      </c>
      <c r="G112" s="230" t="s">
        <v>41</v>
      </c>
      <c r="H112" s="190" t="s">
        <v>64</v>
      </c>
      <c r="I112" s="190" t="s">
        <v>172</v>
      </c>
      <c r="J112" s="188" t="s">
        <v>602</v>
      </c>
      <c r="K112" s="188"/>
      <c r="L112" s="188"/>
      <c r="M112" s="188"/>
      <c r="N112" s="188"/>
      <c r="O112" s="188" t="s">
        <v>926</v>
      </c>
      <c r="P112" s="188" t="s">
        <v>910</v>
      </c>
      <c r="Q112" s="188"/>
    </row>
    <row r="113" spans="1:17" ht="16" customHeight="1" x14ac:dyDescent="0.55000000000000004">
      <c r="A113" s="212"/>
      <c r="B113" s="222">
        <v>533</v>
      </c>
      <c r="C113" s="223" t="s">
        <v>603</v>
      </c>
      <c r="D113" s="223" t="s">
        <v>861</v>
      </c>
      <c r="E113" s="187" t="s">
        <v>68</v>
      </c>
      <c r="F113" s="224" t="s">
        <v>10</v>
      </c>
      <c r="G113" s="230" t="s">
        <v>41</v>
      </c>
      <c r="H113" s="226" t="s">
        <v>56</v>
      </c>
      <c r="I113" s="226" t="s">
        <v>134</v>
      </c>
      <c r="J113" s="187" t="s">
        <v>604</v>
      </c>
      <c r="K113" s="187"/>
      <c r="L113" s="188"/>
      <c r="M113" s="188"/>
      <c r="N113" s="188"/>
      <c r="O113" s="188" t="s">
        <v>926</v>
      </c>
      <c r="P113" s="188"/>
      <c r="Q113" s="188"/>
    </row>
    <row r="114" spans="1:17" ht="16" customHeight="1" x14ac:dyDescent="0.55000000000000004">
      <c r="A114" s="221"/>
      <c r="B114" s="222">
        <v>577</v>
      </c>
      <c r="C114" s="223" t="s">
        <v>613</v>
      </c>
      <c r="D114" s="223" t="s">
        <v>866</v>
      </c>
      <c r="E114" s="187" t="s">
        <v>68</v>
      </c>
      <c r="F114" s="239" t="s">
        <v>11</v>
      </c>
      <c r="G114" s="230" t="s">
        <v>41</v>
      </c>
      <c r="H114" s="225" t="s">
        <v>64</v>
      </c>
      <c r="I114" s="226" t="s">
        <v>74</v>
      </c>
      <c r="J114" s="187" t="s">
        <v>614</v>
      </c>
      <c r="K114" s="187"/>
      <c r="L114" s="188"/>
      <c r="M114" s="188" t="s">
        <v>1243</v>
      </c>
      <c r="N114" s="188"/>
      <c r="O114" s="188" t="s">
        <v>926</v>
      </c>
      <c r="P114" s="188" t="s">
        <v>910</v>
      </c>
      <c r="Q114" s="188"/>
    </row>
    <row r="115" spans="1:17" s="180" customFormat="1" ht="16" customHeight="1" x14ac:dyDescent="0.55000000000000004">
      <c r="A115" s="212"/>
      <c r="B115" s="234">
        <v>610</v>
      </c>
      <c r="C115" s="235" t="s">
        <v>621</v>
      </c>
      <c r="D115" s="235" t="s">
        <v>731</v>
      </c>
      <c r="E115" s="228" t="s">
        <v>69</v>
      </c>
      <c r="F115" s="229" t="s">
        <v>16</v>
      </c>
      <c r="G115" s="236" t="s">
        <v>41</v>
      </c>
      <c r="H115" s="218" t="s">
        <v>50</v>
      </c>
      <c r="I115" s="218" t="s">
        <v>96</v>
      </c>
      <c r="J115" s="228" t="s">
        <v>622</v>
      </c>
      <c r="K115" s="187"/>
      <c r="L115" s="188"/>
      <c r="M115" s="188"/>
      <c r="N115" s="188"/>
      <c r="O115" s="188" t="s">
        <v>927</v>
      </c>
      <c r="P115" s="188" t="s">
        <v>910</v>
      </c>
      <c r="Q115" s="188"/>
    </row>
    <row r="116" spans="1:17" s="180" customFormat="1" ht="16" customHeight="1" x14ac:dyDescent="0.55000000000000004">
      <c r="A116" s="221"/>
      <c r="B116" s="222">
        <v>763</v>
      </c>
      <c r="C116" s="223" t="s">
        <v>638</v>
      </c>
      <c r="D116" s="223" t="s">
        <v>875</v>
      </c>
      <c r="E116" s="187" t="s">
        <v>68</v>
      </c>
      <c r="F116" s="239" t="s">
        <v>13</v>
      </c>
      <c r="G116" s="230" t="s">
        <v>41</v>
      </c>
      <c r="H116" s="226" t="s">
        <v>64</v>
      </c>
      <c r="I116" s="226" t="s">
        <v>87</v>
      </c>
      <c r="J116" s="187" t="s">
        <v>639</v>
      </c>
      <c r="K116" s="187"/>
      <c r="L116" s="188"/>
      <c r="M116" s="188"/>
      <c r="N116" s="188" t="s">
        <v>924</v>
      </c>
      <c r="O116" s="188" t="s">
        <v>926</v>
      </c>
      <c r="P116" s="188" t="s">
        <v>910</v>
      </c>
      <c r="Q116" s="188"/>
    </row>
    <row r="117" spans="1:17" ht="16" customHeight="1" x14ac:dyDescent="0.55000000000000004">
      <c r="A117" s="212"/>
      <c r="B117" s="222">
        <v>773</v>
      </c>
      <c r="C117" s="223" t="s">
        <v>646</v>
      </c>
      <c r="D117" s="223" t="s">
        <v>879</v>
      </c>
      <c r="E117" s="188" t="s">
        <v>68</v>
      </c>
      <c r="F117" s="224" t="s">
        <v>10</v>
      </c>
      <c r="G117" s="230" t="s">
        <v>41</v>
      </c>
      <c r="H117" s="226" t="s">
        <v>64</v>
      </c>
      <c r="I117" s="226" t="s">
        <v>189</v>
      </c>
      <c r="J117" s="187" t="s">
        <v>647</v>
      </c>
      <c r="K117" s="187"/>
      <c r="L117" s="188"/>
      <c r="M117" s="188"/>
      <c r="N117" s="188"/>
      <c r="O117" s="188" t="s">
        <v>926</v>
      </c>
      <c r="P117" s="188"/>
      <c r="Q117" s="188"/>
    </row>
    <row r="118" spans="1:17" ht="16" customHeight="1" x14ac:dyDescent="0.55000000000000004">
      <c r="A118" s="221"/>
      <c r="B118" s="222">
        <v>928</v>
      </c>
      <c r="C118" s="223" t="s">
        <v>650</v>
      </c>
      <c r="D118" s="223" t="s">
        <v>881</v>
      </c>
      <c r="E118" s="188" t="s">
        <v>69</v>
      </c>
      <c r="F118" s="224" t="s">
        <v>16</v>
      </c>
      <c r="G118" s="230" t="s">
        <v>41</v>
      </c>
      <c r="H118" s="188" t="s">
        <v>50</v>
      </c>
      <c r="I118" s="190" t="s">
        <v>178</v>
      </c>
      <c r="J118" s="188" t="s">
        <v>651</v>
      </c>
      <c r="K118" s="188"/>
      <c r="L118" s="188"/>
      <c r="M118" s="188"/>
      <c r="N118" s="188" t="s">
        <v>924</v>
      </c>
      <c r="O118" s="188" t="s">
        <v>927</v>
      </c>
      <c r="P118" s="188" t="s">
        <v>935</v>
      </c>
      <c r="Q118" s="188"/>
    </row>
    <row r="119" spans="1:17" s="180" customFormat="1" ht="16" customHeight="1" x14ac:dyDescent="0.55000000000000004">
      <c r="A119" s="212"/>
      <c r="B119" s="222">
        <v>1043</v>
      </c>
      <c r="C119" s="223" t="s">
        <v>662</v>
      </c>
      <c r="D119" s="223" t="s">
        <v>887</v>
      </c>
      <c r="E119" s="188" t="s">
        <v>68</v>
      </c>
      <c r="F119" s="224" t="s">
        <v>13</v>
      </c>
      <c r="G119" s="230" t="s">
        <v>41</v>
      </c>
      <c r="H119" s="190" t="s">
        <v>64</v>
      </c>
      <c r="I119" s="190" t="s">
        <v>174</v>
      </c>
      <c r="J119" s="188" t="s">
        <v>663</v>
      </c>
      <c r="K119" s="188"/>
      <c r="L119" s="188"/>
      <c r="M119" s="188"/>
      <c r="N119" s="188"/>
      <c r="O119" s="188" t="s">
        <v>926</v>
      </c>
      <c r="P119" s="188" t="s">
        <v>944</v>
      </c>
      <c r="Q119" s="188"/>
    </row>
    <row r="120" spans="1:17" ht="16" customHeight="1" x14ac:dyDescent="0.55000000000000004">
      <c r="A120" s="221"/>
      <c r="B120" s="234">
        <v>1140</v>
      </c>
      <c r="C120" s="235" t="s">
        <v>675</v>
      </c>
      <c r="D120" s="235" t="s">
        <v>893</v>
      </c>
      <c r="E120" s="233" t="s">
        <v>69</v>
      </c>
      <c r="F120" s="229" t="s">
        <v>16</v>
      </c>
      <c r="G120" s="237" t="s">
        <v>41</v>
      </c>
      <c r="H120" s="218" t="s">
        <v>52</v>
      </c>
      <c r="I120" s="218" t="s">
        <v>92</v>
      </c>
      <c r="J120" s="228" t="s">
        <v>677</v>
      </c>
      <c r="K120" s="187"/>
      <c r="L120" s="188"/>
      <c r="M120" s="188"/>
      <c r="N120" s="188"/>
      <c r="O120" s="188"/>
      <c r="P120" s="188" t="s">
        <v>910</v>
      </c>
      <c r="Q120" s="188"/>
    </row>
    <row r="121" spans="1:17" ht="16" customHeight="1" x14ac:dyDescent="0.55000000000000004">
      <c r="A121" s="212"/>
      <c r="B121" s="221">
        <v>20</v>
      </c>
      <c r="C121" s="188" t="s">
        <v>241</v>
      </c>
      <c r="D121" s="188" t="s">
        <v>703</v>
      </c>
      <c r="E121" s="251" t="s">
        <v>67</v>
      </c>
      <c r="F121" s="224" t="s">
        <v>17</v>
      </c>
      <c r="G121" s="230" t="s">
        <v>42</v>
      </c>
      <c r="H121" s="225" t="s">
        <v>58</v>
      </c>
      <c r="I121" s="226" t="s">
        <v>76</v>
      </c>
      <c r="J121" s="187" t="s">
        <v>242</v>
      </c>
      <c r="K121" s="187"/>
      <c r="L121" s="188"/>
      <c r="M121" s="188"/>
      <c r="N121" s="188"/>
      <c r="O121" s="188" t="s">
        <v>926</v>
      </c>
      <c r="P121" s="188" t="s">
        <v>910</v>
      </c>
      <c r="Q121" s="188"/>
    </row>
    <row r="122" spans="1:17" ht="16" customHeight="1" x14ac:dyDescent="0.55000000000000004">
      <c r="A122" s="221"/>
      <c r="B122" s="221">
        <v>2</v>
      </c>
      <c r="C122" s="188" t="s">
        <v>213</v>
      </c>
      <c r="D122" s="188" t="s">
        <v>691</v>
      </c>
      <c r="E122" s="188" t="s">
        <v>69</v>
      </c>
      <c r="F122" s="224" t="s">
        <v>16</v>
      </c>
      <c r="G122" s="230" t="s">
        <v>43</v>
      </c>
      <c r="H122" s="225" t="s">
        <v>50</v>
      </c>
      <c r="I122" s="226" t="s">
        <v>90</v>
      </c>
      <c r="J122" s="187" t="s">
        <v>214</v>
      </c>
      <c r="K122" s="187" t="s">
        <v>919</v>
      </c>
      <c r="L122" s="188" t="s">
        <v>931</v>
      </c>
      <c r="M122" s="188"/>
      <c r="N122" s="188"/>
      <c r="O122" s="188" t="s">
        <v>927</v>
      </c>
      <c r="P122" s="188" t="s">
        <v>910</v>
      </c>
      <c r="Q122" s="188" t="s">
        <v>934</v>
      </c>
    </row>
    <row r="123" spans="1:17" ht="16" customHeight="1" x14ac:dyDescent="0.55000000000000004">
      <c r="A123" s="212"/>
      <c r="B123" s="222">
        <v>33</v>
      </c>
      <c r="C123" s="223" t="s">
        <v>269</v>
      </c>
      <c r="D123" s="223" t="s">
        <v>716</v>
      </c>
      <c r="E123" s="188" t="s">
        <v>67</v>
      </c>
      <c r="F123" s="239" t="s">
        <v>23</v>
      </c>
      <c r="G123" s="230" t="s">
        <v>43</v>
      </c>
      <c r="H123" s="187" t="s">
        <v>58</v>
      </c>
      <c r="I123" s="187" t="s">
        <v>94</v>
      </c>
      <c r="J123" s="187" t="s">
        <v>270</v>
      </c>
      <c r="K123" s="187" t="s">
        <v>919</v>
      </c>
      <c r="L123" s="188" t="s">
        <v>931</v>
      </c>
      <c r="M123" s="188" t="s">
        <v>1238</v>
      </c>
      <c r="N123" s="188"/>
      <c r="O123" s="188" t="s">
        <v>926</v>
      </c>
      <c r="P123" s="188" t="s">
        <v>910</v>
      </c>
      <c r="Q123" s="188" t="s">
        <v>934</v>
      </c>
    </row>
    <row r="124" spans="1:17" s="180" customFormat="1" ht="16" customHeight="1" x14ac:dyDescent="0.55000000000000004">
      <c r="A124" s="221"/>
      <c r="B124" s="227">
        <v>123</v>
      </c>
      <c r="C124" s="228" t="s">
        <v>453</v>
      </c>
      <c r="D124" s="228" t="s">
        <v>794</v>
      </c>
      <c r="E124" s="228" t="s">
        <v>69</v>
      </c>
      <c r="F124" s="228" t="s">
        <v>28</v>
      </c>
      <c r="G124" s="237" t="s">
        <v>43</v>
      </c>
      <c r="H124" s="228" t="s">
        <v>52</v>
      </c>
      <c r="I124" s="228" t="s">
        <v>154</v>
      </c>
      <c r="J124" s="228" t="s">
        <v>454</v>
      </c>
      <c r="K124" s="187" t="s">
        <v>919</v>
      </c>
      <c r="L124" s="188" t="s">
        <v>931</v>
      </c>
      <c r="M124" s="188" t="s">
        <v>923</v>
      </c>
      <c r="N124" s="188"/>
      <c r="O124" s="188"/>
      <c r="P124" s="188"/>
      <c r="Q124" s="188"/>
    </row>
    <row r="125" spans="1:17" s="180" customFormat="1" ht="16" customHeight="1" x14ac:dyDescent="0.55000000000000004">
      <c r="A125" s="212"/>
      <c r="B125" s="221">
        <v>129</v>
      </c>
      <c r="C125" s="188" t="s">
        <v>465</v>
      </c>
      <c r="D125" s="231" t="s">
        <v>799</v>
      </c>
      <c r="E125" s="188" t="s">
        <v>324</v>
      </c>
      <c r="F125" s="224" t="s">
        <v>18</v>
      </c>
      <c r="G125" s="230" t="s">
        <v>43</v>
      </c>
      <c r="H125" s="250" t="s">
        <v>58</v>
      </c>
      <c r="I125" s="187" t="s">
        <v>171</v>
      </c>
      <c r="J125" s="187" t="s">
        <v>466</v>
      </c>
      <c r="K125" s="187" t="s">
        <v>919</v>
      </c>
      <c r="L125" s="188" t="s">
        <v>931</v>
      </c>
      <c r="M125" s="188"/>
      <c r="N125" s="188"/>
      <c r="O125" s="188" t="s">
        <v>926</v>
      </c>
      <c r="P125" s="188" t="s">
        <v>910</v>
      </c>
      <c r="Q125" s="188" t="s">
        <v>934</v>
      </c>
    </row>
    <row r="126" spans="1:17" ht="16" customHeight="1" x14ac:dyDescent="0.55000000000000004">
      <c r="A126" s="221"/>
      <c r="B126" s="221">
        <v>149</v>
      </c>
      <c r="C126" s="188" t="s">
        <v>493</v>
      </c>
      <c r="D126" s="188" t="s">
        <v>812</v>
      </c>
      <c r="E126" s="188" t="s">
        <v>324</v>
      </c>
      <c r="F126" s="224" t="s">
        <v>18</v>
      </c>
      <c r="G126" s="230" t="s">
        <v>43</v>
      </c>
      <c r="H126" s="250" t="s">
        <v>51</v>
      </c>
      <c r="I126" s="226" t="s">
        <v>127</v>
      </c>
      <c r="J126" s="187" t="s">
        <v>494</v>
      </c>
      <c r="K126" s="187" t="s">
        <v>919</v>
      </c>
      <c r="L126" s="188" t="s">
        <v>920</v>
      </c>
      <c r="M126" s="188"/>
      <c r="N126" s="188"/>
      <c r="O126" s="188" t="s">
        <v>927</v>
      </c>
      <c r="P126" s="188" t="s">
        <v>910</v>
      </c>
      <c r="Q126" s="188" t="s">
        <v>934</v>
      </c>
    </row>
    <row r="127" spans="1:17" ht="16" customHeight="1" x14ac:dyDescent="0.55000000000000004">
      <c r="A127" s="212"/>
      <c r="B127" s="222">
        <v>571</v>
      </c>
      <c r="C127" s="223" t="s">
        <v>609</v>
      </c>
      <c r="D127" s="223" t="s">
        <v>864</v>
      </c>
      <c r="E127" s="187" t="s">
        <v>70</v>
      </c>
      <c r="F127" s="239" t="s">
        <v>29</v>
      </c>
      <c r="G127" s="230" t="s">
        <v>43</v>
      </c>
      <c r="H127" s="187" t="s">
        <v>50</v>
      </c>
      <c r="I127" s="187" t="s">
        <v>146</v>
      </c>
      <c r="J127" s="187" t="s">
        <v>610</v>
      </c>
      <c r="K127" s="187" t="s">
        <v>919</v>
      </c>
      <c r="L127" s="188" t="s">
        <v>931</v>
      </c>
      <c r="M127" s="188" t="s">
        <v>1239</v>
      </c>
      <c r="N127" s="188"/>
      <c r="O127" s="188" t="s">
        <v>928</v>
      </c>
      <c r="P127" s="188"/>
      <c r="Q127" s="188"/>
    </row>
    <row r="128" spans="1:17" ht="16" customHeight="1" x14ac:dyDescent="0.55000000000000004">
      <c r="A128" s="221"/>
      <c r="B128" s="227">
        <v>8</v>
      </c>
      <c r="C128" s="228" t="s">
        <v>218</v>
      </c>
      <c r="D128" s="228" t="s">
        <v>693</v>
      </c>
      <c r="E128" s="228" t="s">
        <v>69</v>
      </c>
      <c r="F128" s="242" t="s">
        <v>16</v>
      </c>
      <c r="G128" s="237" t="s">
        <v>44</v>
      </c>
      <c r="H128" s="218" t="s">
        <v>50</v>
      </c>
      <c r="I128" s="218" t="s">
        <v>92</v>
      </c>
      <c r="J128" s="228" t="s">
        <v>223</v>
      </c>
      <c r="K128" s="187"/>
      <c r="L128" s="188" t="s">
        <v>931</v>
      </c>
      <c r="M128" s="188" t="s">
        <v>1236</v>
      </c>
      <c r="N128" s="188"/>
      <c r="O128" s="188" t="s">
        <v>927</v>
      </c>
      <c r="P128" s="188" t="s">
        <v>936</v>
      </c>
      <c r="Q128" s="188" t="s">
        <v>929</v>
      </c>
    </row>
    <row r="129" spans="1:17" ht="16" customHeight="1" x14ac:dyDescent="0.55000000000000004">
      <c r="A129" s="212"/>
      <c r="B129" s="222">
        <v>12</v>
      </c>
      <c r="C129" s="223" t="s">
        <v>233</v>
      </c>
      <c r="D129" s="223" t="s">
        <v>699</v>
      </c>
      <c r="E129" s="188" t="s">
        <v>70</v>
      </c>
      <c r="F129" s="224" t="s">
        <v>33</v>
      </c>
      <c r="G129" s="230" t="s">
        <v>44</v>
      </c>
      <c r="H129" s="250" t="s">
        <v>64</v>
      </c>
      <c r="I129" s="188" t="s">
        <v>73</v>
      </c>
      <c r="J129" s="187" t="s">
        <v>234</v>
      </c>
      <c r="K129" s="187"/>
      <c r="L129" s="188" t="s">
        <v>931</v>
      </c>
      <c r="M129" s="188" t="s">
        <v>1236</v>
      </c>
      <c r="N129" s="188"/>
      <c r="O129" s="188" t="s">
        <v>926</v>
      </c>
      <c r="P129" s="188" t="s">
        <v>936</v>
      </c>
      <c r="Q129" s="188" t="s">
        <v>929</v>
      </c>
    </row>
    <row r="130" spans="1:17" ht="16" customHeight="1" x14ac:dyDescent="0.55000000000000004">
      <c r="A130" s="221"/>
      <c r="B130" s="221">
        <v>17</v>
      </c>
      <c r="C130" s="188" t="s">
        <v>237</v>
      </c>
      <c r="D130" s="188" t="s">
        <v>701</v>
      </c>
      <c r="E130" s="188" t="s">
        <v>70</v>
      </c>
      <c r="F130" s="239" t="s">
        <v>15</v>
      </c>
      <c r="G130" s="230" t="s">
        <v>44</v>
      </c>
      <c r="H130" s="250" t="s">
        <v>50</v>
      </c>
      <c r="I130" s="226" t="s">
        <v>79</v>
      </c>
      <c r="J130" s="187" t="s">
        <v>238</v>
      </c>
      <c r="K130" s="187"/>
      <c r="L130" s="188" t="s">
        <v>931</v>
      </c>
      <c r="M130" s="188" t="s">
        <v>1236</v>
      </c>
      <c r="N130" s="188"/>
      <c r="O130" s="188" t="s">
        <v>927</v>
      </c>
      <c r="P130" s="188" t="s">
        <v>1262</v>
      </c>
      <c r="Q130" s="188" t="s">
        <v>929</v>
      </c>
    </row>
    <row r="131" spans="1:17" ht="16" customHeight="1" x14ac:dyDescent="0.55000000000000004">
      <c r="A131" s="212"/>
      <c r="B131" s="221">
        <v>19</v>
      </c>
      <c r="C131" s="188" t="s">
        <v>239</v>
      </c>
      <c r="D131" s="231" t="s">
        <v>702</v>
      </c>
      <c r="E131" s="188" t="s">
        <v>69</v>
      </c>
      <c r="F131" s="224" t="s">
        <v>16</v>
      </c>
      <c r="G131" s="188" t="s">
        <v>44</v>
      </c>
      <c r="H131" s="225" t="s">
        <v>52</v>
      </c>
      <c r="I131" s="187" t="s">
        <v>100</v>
      </c>
      <c r="J131" s="187" t="s">
        <v>240</v>
      </c>
      <c r="K131" s="187"/>
      <c r="L131" s="188" t="s">
        <v>931</v>
      </c>
      <c r="M131" s="188" t="s">
        <v>1237</v>
      </c>
      <c r="N131" s="188"/>
      <c r="O131" s="188"/>
      <c r="P131" s="188" t="s">
        <v>1262</v>
      </c>
      <c r="Q131" s="188" t="s">
        <v>929</v>
      </c>
    </row>
    <row r="132" spans="1:17" s="180" customFormat="1" ht="16" customHeight="1" x14ac:dyDescent="0.55000000000000004">
      <c r="A132" s="221"/>
      <c r="B132" s="227">
        <v>22</v>
      </c>
      <c r="C132" s="228" t="s">
        <v>245</v>
      </c>
      <c r="D132" s="228" t="s">
        <v>705</v>
      </c>
      <c r="E132" s="228" t="s">
        <v>69</v>
      </c>
      <c r="F132" s="229" t="s">
        <v>84</v>
      </c>
      <c r="G132" s="233" t="s">
        <v>44</v>
      </c>
      <c r="H132" s="218" t="s">
        <v>50</v>
      </c>
      <c r="I132" s="228" t="s">
        <v>120</v>
      </c>
      <c r="J132" s="228" t="s">
        <v>246</v>
      </c>
      <c r="K132" s="187"/>
      <c r="L132" s="188" t="s">
        <v>931</v>
      </c>
      <c r="M132" s="188" t="s">
        <v>1236</v>
      </c>
      <c r="N132" s="188" t="s">
        <v>939</v>
      </c>
      <c r="O132" s="188" t="s">
        <v>927</v>
      </c>
      <c r="P132" s="188" t="s">
        <v>1262</v>
      </c>
      <c r="Q132" s="188" t="s">
        <v>929</v>
      </c>
    </row>
    <row r="133" spans="1:17" s="180" customFormat="1" ht="16" customHeight="1" x14ac:dyDescent="0.55000000000000004">
      <c r="A133" s="212"/>
      <c r="B133" s="227">
        <v>22</v>
      </c>
      <c r="C133" s="228" t="s">
        <v>245</v>
      </c>
      <c r="D133" s="228" t="s">
        <v>705</v>
      </c>
      <c r="E133" s="228" t="s">
        <v>69</v>
      </c>
      <c r="F133" s="242" t="s">
        <v>84</v>
      </c>
      <c r="G133" s="233" t="s">
        <v>44</v>
      </c>
      <c r="H133" s="218" t="s">
        <v>60</v>
      </c>
      <c r="I133" s="228" t="s">
        <v>113</v>
      </c>
      <c r="J133" s="228" t="s">
        <v>247</v>
      </c>
      <c r="K133" s="187"/>
      <c r="L133" s="188" t="s">
        <v>931</v>
      </c>
      <c r="M133" s="188" t="s">
        <v>1236</v>
      </c>
      <c r="N133" s="188" t="s">
        <v>939</v>
      </c>
      <c r="O133" s="188" t="s">
        <v>926</v>
      </c>
      <c r="P133" s="188" t="s">
        <v>1262</v>
      </c>
      <c r="Q133" s="188" t="s">
        <v>929</v>
      </c>
    </row>
    <row r="134" spans="1:17" ht="16" customHeight="1" x14ac:dyDescent="0.55000000000000004">
      <c r="A134" s="221"/>
      <c r="B134" s="221">
        <v>22</v>
      </c>
      <c r="C134" s="188" t="s">
        <v>248</v>
      </c>
      <c r="D134" s="188" t="s">
        <v>706</v>
      </c>
      <c r="E134" s="188" t="s">
        <v>70</v>
      </c>
      <c r="F134" s="239" t="s">
        <v>15</v>
      </c>
      <c r="G134" s="188" t="s">
        <v>44</v>
      </c>
      <c r="H134" s="225" t="s">
        <v>64</v>
      </c>
      <c r="I134" s="187" t="s">
        <v>72</v>
      </c>
      <c r="J134" s="187" t="s">
        <v>249</v>
      </c>
      <c r="K134" s="187"/>
      <c r="L134" s="188" t="s">
        <v>931</v>
      </c>
      <c r="M134" s="188" t="s">
        <v>1236</v>
      </c>
      <c r="N134" s="188"/>
      <c r="O134" s="188" t="s">
        <v>926</v>
      </c>
      <c r="P134" s="188" t="s">
        <v>1262</v>
      </c>
      <c r="Q134" s="188" t="s">
        <v>929</v>
      </c>
    </row>
    <row r="135" spans="1:17" s="180" customFormat="1" ht="16" customHeight="1" x14ac:dyDescent="0.55000000000000004">
      <c r="A135" s="212"/>
      <c r="B135" s="221">
        <v>23</v>
      </c>
      <c r="C135" s="188" t="s">
        <v>252</v>
      </c>
      <c r="D135" s="188" t="s">
        <v>708</v>
      </c>
      <c r="E135" s="188" t="s">
        <v>70</v>
      </c>
      <c r="F135" s="224" t="s">
        <v>17</v>
      </c>
      <c r="G135" s="188" t="s">
        <v>44</v>
      </c>
      <c r="H135" s="250" t="s">
        <v>64</v>
      </c>
      <c r="I135" s="188" t="s">
        <v>73</v>
      </c>
      <c r="J135" s="188" t="s">
        <v>253</v>
      </c>
      <c r="K135" s="187"/>
      <c r="L135" s="188" t="s">
        <v>931</v>
      </c>
      <c r="M135" s="188" t="s">
        <v>1236</v>
      </c>
      <c r="N135" s="188"/>
      <c r="O135" s="188" t="s">
        <v>926</v>
      </c>
      <c r="P135" s="188" t="s">
        <v>1262</v>
      </c>
      <c r="Q135" s="188" t="s">
        <v>929</v>
      </c>
    </row>
    <row r="136" spans="1:17" s="180" customFormat="1" ht="16" customHeight="1" x14ac:dyDescent="0.55000000000000004">
      <c r="A136" s="221"/>
      <c r="B136" s="221">
        <v>24</v>
      </c>
      <c r="C136" s="188" t="s">
        <v>256</v>
      </c>
      <c r="D136" s="231" t="s">
        <v>710</v>
      </c>
      <c r="E136" s="188" t="s">
        <v>69</v>
      </c>
      <c r="F136" s="224" t="s">
        <v>84</v>
      </c>
      <c r="G136" s="188" t="s">
        <v>44</v>
      </c>
      <c r="H136" s="250" t="s">
        <v>50</v>
      </c>
      <c r="I136" s="187" t="s">
        <v>92</v>
      </c>
      <c r="J136" s="187" t="s">
        <v>257</v>
      </c>
      <c r="K136" s="187"/>
      <c r="L136" s="188" t="s">
        <v>931</v>
      </c>
      <c r="M136" s="188" t="s">
        <v>1236</v>
      </c>
      <c r="N136" s="188" t="s">
        <v>925</v>
      </c>
      <c r="O136" s="188" t="s">
        <v>927</v>
      </c>
      <c r="P136" s="188" t="s">
        <v>1262</v>
      </c>
      <c r="Q136" s="188" t="s">
        <v>929</v>
      </c>
    </row>
    <row r="137" spans="1:17" ht="16" customHeight="1" x14ac:dyDescent="0.55000000000000004">
      <c r="A137" s="212"/>
      <c r="B137" s="221">
        <v>32</v>
      </c>
      <c r="C137" s="188" t="s">
        <v>267</v>
      </c>
      <c r="D137" s="188" t="s">
        <v>715</v>
      </c>
      <c r="E137" s="188" t="s">
        <v>70</v>
      </c>
      <c r="F137" s="239" t="s">
        <v>15</v>
      </c>
      <c r="G137" s="188" t="s">
        <v>44</v>
      </c>
      <c r="H137" s="225" t="s">
        <v>64</v>
      </c>
      <c r="I137" s="187" t="s">
        <v>74</v>
      </c>
      <c r="J137" s="187" t="s">
        <v>268</v>
      </c>
      <c r="K137" s="187"/>
      <c r="L137" s="188" t="s">
        <v>931</v>
      </c>
      <c r="M137" s="188" t="s">
        <v>1236</v>
      </c>
      <c r="N137" s="188"/>
      <c r="O137" s="188" t="s">
        <v>926</v>
      </c>
      <c r="P137" s="188" t="s">
        <v>1262</v>
      </c>
      <c r="Q137" s="188" t="s">
        <v>929</v>
      </c>
    </row>
    <row r="138" spans="1:17" ht="16" customHeight="1" x14ac:dyDescent="0.55000000000000004">
      <c r="A138" s="221"/>
      <c r="B138" s="227">
        <v>40</v>
      </c>
      <c r="C138" s="228" t="s">
        <v>282</v>
      </c>
      <c r="D138" s="228" t="s">
        <v>721</v>
      </c>
      <c r="E138" s="228" t="s">
        <v>70</v>
      </c>
      <c r="F138" s="242" t="s">
        <v>23</v>
      </c>
      <c r="G138" s="233" t="s">
        <v>44</v>
      </c>
      <c r="H138" s="218" t="s">
        <v>60</v>
      </c>
      <c r="I138" s="228" t="s">
        <v>86</v>
      </c>
      <c r="J138" s="228" t="s">
        <v>283</v>
      </c>
      <c r="K138" s="187"/>
      <c r="L138" s="188" t="s">
        <v>931</v>
      </c>
      <c r="M138" s="188" t="s">
        <v>1236</v>
      </c>
      <c r="N138" s="188"/>
      <c r="O138" s="188" t="s">
        <v>926</v>
      </c>
      <c r="P138" s="188" t="s">
        <v>1262</v>
      </c>
      <c r="Q138" s="188" t="s">
        <v>929</v>
      </c>
    </row>
    <row r="139" spans="1:17" ht="16" customHeight="1" x14ac:dyDescent="0.55000000000000004">
      <c r="A139" s="212"/>
      <c r="B139" s="227">
        <v>40</v>
      </c>
      <c r="C139" s="228" t="s">
        <v>282</v>
      </c>
      <c r="D139" s="228" t="s">
        <v>721</v>
      </c>
      <c r="E139" s="228" t="s">
        <v>70</v>
      </c>
      <c r="F139" s="229" t="s">
        <v>23</v>
      </c>
      <c r="G139" s="233" t="s">
        <v>44</v>
      </c>
      <c r="H139" s="218" t="s">
        <v>64</v>
      </c>
      <c r="I139" s="228" t="s">
        <v>74</v>
      </c>
      <c r="J139" s="228" t="s">
        <v>284</v>
      </c>
      <c r="K139" s="187"/>
      <c r="L139" s="188" t="s">
        <v>931</v>
      </c>
      <c r="M139" s="188" t="s">
        <v>1236</v>
      </c>
      <c r="N139" s="188"/>
      <c r="O139" s="188" t="s">
        <v>926</v>
      </c>
      <c r="P139" s="188" t="s">
        <v>1262</v>
      </c>
      <c r="Q139" s="188" t="s">
        <v>929</v>
      </c>
    </row>
    <row r="140" spans="1:17" ht="16" customHeight="1" x14ac:dyDescent="0.55000000000000004">
      <c r="A140" s="221"/>
      <c r="B140" s="221">
        <v>44</v>
      </c>
      <c r="C140" s="188" t="s">
        <v>289</v>
      </c>
      <c r="D140" s="188" t="s">
        <v>724</v>
      </c>
      <c r="E140" s="188" t="s">
        <v>70</v>
      </c>
      <c r="F140" s="224" t="s">
        <v>23</v>
      </c>
      <c r="G140" s="188" t="s">
        <v>44</v>
      </c>
      <c r="H140" s="225" t="s">
        <v>64</v>
      </c>
      <c r="I140" s="187" t="s">
        <v>74</v>
      </c>
      <c r="J140" s="187" t="s">
        <v>290</v>
      </c>
      <c r="K140" s="187"/>
      <c r="L140" s="188" t="s">
        <v>931</v>
      </c>
      <c r="M140" s="188" t="s">
        <v>1236</v>
      </c>
      <c r="N140" s="188"/>
      <c r="O140" s="188" t="s">
        <v>926</v>
      </c>
      <c r="P140" s="188" t="s">
        <v>1262</v>
      </c>
      <c r="Q140" s="188" t="s">
        <v>929</v>
      </c>
    </row>
    <row r="141" spans="1:17" ht="16" customHeight="1" x14ac:dyDescent="0.55000000000000004">
      <c r="A141" s="212"/>
      <c r="B141" s="234">
        <v>50</v>
      </c>
      <c r="C141" s="235" t="s">
        <v>296</v>
      </c>
      <c r="D141" s="235" t="s">
        <v>727</v>
      </c>
      <c r="E141" s="233" t="s">
        <v>69</v>
      </c>
      <c r="F141" s="240" t="s">
        <v>12</v>
      </c>
      <c r="G141" s="233" t="s">
        <v>44</v>
      </c>
      <c r="H141" s="252" t="s">
        <v>52</v>
      </c>
      <c r="I141" s="233" t="s">
        <v>177</v>
      </c>
      <c r="J141" s="233" t="s">
        <v>300</v>
      </c>
      <c r="K141" s="188"/>
      <c r="L141" s="188" t="s">
        <v>920</v>
      </c>
      <c r="M141" s="188" t="s">
        <v>1236</v>
      </c>
      <c r="N141" s="188"/>
      <c r="O141" s="188"/>
      <c r="P141" s="188" t="s">
        <v>1262</v>
      </c>
      <c r="Q141" s="188" t="s">
        <v>929</v>
      </c>
    </row>
    <row r="142" spans="1:17" ht="16" customHeight="1" x14ac:dyDescent="0.55000000000000004">
      <c r="A142" s="221"/>
      <c r="B142" s="221">
        <v>55</v>
      </c>
      <c r="C142" s="188" t="s">
        <v>303</v>
      </c>
      <c r="D142" s="188" t="s">
        <v>730</v>
      </c>
      <c r="E142" s="188" t="s">
        <v>70</v>
      </c>
      <c r="F142" s="224" t="s">
        <v>30</v>
      </c>
      <c r="G142" s="188" t="s">
        <v>44</v>
      </c>
      <c r="H142" s="225" t="s">
        <v>64</v>
      </c>
      <c r="I142" s="190" t="s">
        <v>73</v>
      </c>
      <c r="J142" s="188" t="s">
        <v>304</v>
      </c>
      <c r="K142" s="187"/>
      <c r="L142" s="188" t="s">
        <v>931</v>
      </c>
      <c r="M142" s="188" t="s">
        <v>1236</v>
      </c>
      <c r="N142" s="188"/>
      <c r="O142" s="188" t="s">
        <v>926</v>
      </c>
      <c r="P142" s="188" t="s">
        <v>1262</v>
      </c>
      <c r="Q142" s="188" t="s">
        <v>929</v>
      </c>
    </row>
    <row r="143" spans="1:17" s="180" customFormat="1" ht="16" customHeight="1" x14ac:dyDescent="0.55000000000000004">
      <c r="A143" s="212"/>
      <c r="B143" s="221">
        <v>58</v>
      </c>
      <c r="C143" s="188" t="s">
        <v>305</v>
      </c>
      <c r="D143" s="188" t="s">
        <v>732</v>
      </c>
      <c r="E143" s="188" t="s">
        <v>70</v>
      </c>
      <c r="F143" s="239" t="s">
        <v>15</v>
      </c>
      <c r="G143" s="188" t="s">
        <v>44</v>
      </c>
      <c r="H143" s="225" t="s">
        <v>64</v>
      </c>
      <c r="I143" s="188" t="s">
        <v>73</v>
      </c>
      <c r="J143" s="188" t="s">
        <v>307</v>
      </c>
      <c r="K143" s="188"/>
      <c r="L143" s="188" t="s">
        <v>931</v>
      </c>
      <c r="M143" s="188" t="s">
        <v>1236</v>
      </c>
      <c r="N143" s="188"/>
      <c r="O143" s="188" t="s">
        <v>926</v>
      </c>
      <c r="P143" s="188" t="s">
        <v>1262</v>
      </c>
      <c r="Q143" s="188" t="s">
        <v>929</v>
      </c>
    </row>
    <row r="144" spans="1:17" s="180" customFormat="1" ht="16" customHeight="1" x14ac:dyDescent="0.55000000000000004">
      <c r="A144" s="221"/>
      <c r="B144" s="221">
        <v>60</v>
      </c>
      <c r="C144" s="188" t="s">
        <v>308</v>
      </c>
      <c r="D144" s="188" t="s">
        <v>733</v>
      </c>
      <c r="E144" s="188" t="s">
        <v>70</v>
      </c>
      <c r="F144" s="224" t="s">
        <v>25</v>
      </c>
      <c r="G144" s="188" t="s">
        <v>44</v>
      </c>
      <c r="H144" s="238" t="s">
        <v>52</v>
      </c>
      <c r="I144" s="226" t="s">
        <v>88</v>
      </c>
      <c r="J144" s="187" t="s">
        <v>309</v>
      </c>
      <c r="K144" s="187"/>
      <c r="L144" s="188" t="s">
        <v>931</v>
      </c>
      <c r="M144" s="188" t="s">
        <v>1236</v>
      </c>
      <c r="N144" s="188"/>
      <c r="O144" s="188"/>
      <c r="P144" s="188" t="s">
        <v>1262</v>
      </c>
      <c r="Q144" s="188" t="s">
        <v>929</v>
      </c>
    </row>
    <row r="145" spans="1:17" ht="16" customHeight="1" x14ac:dyDescent="0.55000000000000004">
      <c r="A145" s="212"/>
      <c r="B145" s="221">
        <v>61</v>
      </c>
      <c r="C145" s="188" t="s">
        <v>312</v>
      </c>
      <c r="D145" s="188" t="s">
        <v>735</v>
      </c>
      <c r="E145" s="188" t="s">
        <v>70</v>
      </c>
      <c r="F145" s="224" t="s">
        <v>25</v>
      </c>
      <c r="G145" s="188" t="s">
        <v>44</v>
      </c>
      <c r="H145" s="225" t="s">
        <v>64</v>
      </c>
      <c r="I145" s="187" t="s">
        <v>74</v>
      </c>
      <c r="J145" s="187" t="s">
        <v>313</v>
      </c>
      <c r="K145" s="187"/>
      <c r="L145" s="188" t="s">
        <v>931</v>
      </c>
      <c r="M145" s="188" t="s">
        <v>1236</v>
      </c>
      <c r="N145" s="188"/>
      <c r="O145" s="188" t="s">
        <v>926</v>
      </c>
      <c r="P145" s="188" t="s">
        <v>1262</v>
      </c>
      <c r="Q145" s="188" t="s">
        <v>929</v>
      </c>
    </row>
    <row r="146" spans="1:17" ht="16" customHeight="1" x14ac:dyDescent="0.55000000000000004">
      <c r="A146" s="221"/>
      <c r="B146" s="221">
        <v>62</v>
      </c>
      <c r="C146" s="188" t="s">
        <v>314</v>
      </c>
      <c r="D146" s="188" t="s">
        <v>736</v>
      </c>
      <c r="E146" s="188" t="s">
        <v>70</v>
      </c>
      <c r="F146" s="224" t="s">
        <v>26</v>
      </c>
      <c r="G146" s="188" t="s">
        <v>44</v>
      </c>
      <c r="H146" s="225" t="s">
        <v>64</v>
      </c>
      <c r="I146" s="187" t="s">
        <v>77</v>
      </c>
      <c r="J146" s="187" t="s">
        <v>315</v>
      </c>
      <c r="K146" s="187"/>
      <c r="L146" s="188" t="s">
        <v>931</v>
      </c>
      <c r="M146" s="188" t="s">
        <v>1236</v>
      </c>
      <c r="N146" s="188"/>
      <c r="O146" s="188" t="s">
        <v>926</v>
      </c>
      <c r="P146" s="188" t="s">
        <v>1262</v>
      </c>
      <c r="Q146" s="188" t="s">
        <v>929</v>
      </c>
    </row>
    <row r="147" spans="1:17" ht="13.9" customHeight="1" x14ac:dyDescent="0.55000000000000004">
      <c r="A147" s="212"/>
      <c r="B147" s="223">
        <v>63</v>
      </c>
      <c r="C147" s="223" t="s">
        <v>316</v>
      </c>
      <c r="D147" s="223" t="s">
        <v>737</v>
      </c>
      <c r="E147" s="188" t="s">
        <v>70</v>
      </c>
      <c r="F147" s="239" t="s">
        <v>15</v>
      </c>
      <c r="G147" s="188" t="s">
        <v>44</v>
      </c>
      <c r="H147" s="250" t="s">
        <v>64</v>
      </c>
      <c r="I147" s="187" t="s">
        <v>72</v>
      </c>
      <c r="J147" s="187" t="s">
        <v>317</v>
      </c>
      <c r="K147" s="187"/>
      <c r="L147" s="188" t="s">
        <v>931</v>
      </c>
      <c r="M147" s="188" t="s">
        <v>1236</v>
      </c>
      <c r="N147" s="188"/>
      <c r="O147" s="188" t="s">
        <v>926</v>
      </c>
      <c r="P147" s="188" t="s">
        <v>1263</v>
      </c>
      <c r="Q147" s="188" t="s">
        <v>929</v>
      </c>
    </row>
    <row r="148" spans="1:17" ht="13.9" customHeight="1" x14ac:dyDescent="0.55000000000000004">
      <c r="A148" s="221"/>
      <c r="B148" s="231">
        <v>68</v>
      </c>
      <c r="C148" s="188" t="s">
        <v>333</v>
      </c>
      <c r="D148" s="231" t="s">
        <v>744</v>
      </c>
      <c r="E148" s="188" t="s">
        <v>69</v>
      </c>
      <c r="F148" s="224" t="s">
        <v>16</v>
      </c>
      <c r="G148" s="188" t="s">
        <v>44</v>
      </c>
      <c r="H148" s="250" t="s">
        <v>58</v>
      </c>
      <c r="I148" s="187" t="s">
        <v>85</v>
      </c>
      <c r="J148" s="187" t="s">
        <v>334</v>
      </c>
      <c r="K148" s="187"/>
      <c r="L148" s="188" t="s">
        <v>931</v>
      </c>
      <c r="M148" s="188" t="s">
        <v>1236</v>
      </c>
      <c r="N148" s="188" t="s">
        <v>940</v>
      </c>
      <c r="O148" s="188" t="s">
        <v>927</v>
      </c>
      <c r="P148" s="188" t="s">
        <v>1263</v>
      </c>
      <c r="Q148" s="188" t="s">
        <v>929</v>
      </c>
    </row>
    <row r="149" spans="1:17" ht="13.9" customHeight="1" x14ac:dyDescent="0.55000000000000004">
      <c r="A149" s="212"/>
      <c r="B149" s="231">
        <v>73</v>
      </c>
      <c r="C149" s="188" t="s">
        <v>339</v>
      </c>
      <c r="D149" s="231" t="s">
        <v>746</v>
      </c>
      <c r="E149" s="188" t="s">
        <v>69</v>
      </c>
      <c r="F149" s="188" t="s">
        <v>16</v>
      </c>
      <c r="G149" s="188" t="s">
        <v>44</v>
      </c>
      <c r="H149" s="250" t="s">
        <v>50</v>
      </c>
      <c r="I149" s="187" t="s">
        <v>76</v>
      </c>
      <c r="J149" s="187" t="s">
        <v>340</v>
      </c>
      <c r="K149" s="187"/>
      <c r="L149" s="188" t="s">
        <v>931</v>
      </c>
      <c r="M149" s="188" t="s">
        <v>1236</v>
      </c>
      <c r="N149" s="188" t="s">
        <v>939</v>
      </c>
      <c r="O149" s="188" t="s">
        <v>927</v>
      </c>
      <c r="P149" s="188" t="s">
        <v>1263</v>
      </c>
      <c r="Q149" s="188" t="s">
        <v>929</v>
      </c>
    </row>
    <row r="150" spans="1:17" ht="13.9" customHeight="1" x14ac:dyDescent="0.55000000000000004">
      <c r="A150" s="221"/>
      <c r="B150" s="231">
        <v>73</v>
      </c>
      <c r="C150" s="188" t="s">
        <v>341</v>
      </c>
      <c r="D150" s="188" t="s">
        <v>747</v>
      </c>
      <c r="E150" s="188" t="s">
        <v>70</v>
      </c>
      <c r="F150" s="187" t="s">
        <v>15</v>
      </c>
      <c r="G150" s="188" t="s">
        <v>44</v>
      </c>
      <c r="H150" s="16" t="s">
        <v>64</v>
      </c>
      <c r="I150" s="187" t="s">
        <v>72</v>
      </c>
      <c r="J150" s="188" t="s">
        <v>342</v>
      </c>
      <c r="K150" s="187"/>
      <c r="L150" s="188" t="s">
        <v>931</v>
      </c>
      <c r="M150" s="188" t="s">
        <v>1236</v>
      </c>
      <c r="N150" s="188"/>
      <c r="O150" s="188" t="s">
        <v>926</v>
      </c>
      <c r="P150" s="188" t="s">
        <v>1262</v>
      </c>
      <c r="Q150" s="188" t="s">
        <v>929</v>
      </c>
    </row>
    <row r="151" spans="1:17" ht="13.9" customHeight="1" x14ac:dyDescent="0.55000000000000004">
      <c r="A151" s="212"/>
      <c r="B151" s="231">
        <v>74</v>
      </c>
      <c r="C151" s="188" t="s">
        <v>343</v>
      </c>
      <c r="D151" s="188" t="s">
        <v>748</v>
      </c>
      <c r="E151" s="188" t="s">
        <v>70</v>
      </c>
      <c r="F151" s="187" t="s">
        <v>15</v>
      </c>
      <c r="G151" s="188" t="s">
        <v>44</v>
      </c>
      <c r="H151" s="250" t="s">
        <v>64</v>
      </c>
      <c r="I151" s="187" t="s">
        <v>72</v>
      </c>
      <c r="J151" s="188" t="s">
        <v>344</v>
      </c>
      <c r="K151" s="187"/>
      <c r="L151" s="188" t="s">
        <v>931</v>
      </c>
      <c r="M151" s="188" t="s">
        <v>1236</v>
      </c>
      <c r="N151" s="188"/>
      <c r="O151" s="188" t="s">
        <v>926</v>
      </c>
      <c r="P151" s="188" t="s">
        <v>1262</v>
      </c>
      <c r="Q151" s="188" t="s">
        <v>929</v>
      </c>
    </row>
    <row r="152" spans="1:17" ht="13.9" customHeight="1" x14ac:dyDescent="0.55000000000000004">
      <c r="A152" s="221"/>
      <c r="B152" s="231">
        <v>76</v>
      </c>
      <c r="C152" s="188" t="s">
        <v>345</v>
      </c>
      <c r="D152" s="188" t="s">
        <v>749</v>
      </c>
      <c r="E152" s="188" t="s">
        <v>70</v>
      </c>
      <c r="F152" s="187" t="s">
        <v>15</v>
      </c>
      <c r="G152" s="188" t="s">
        <v>44</v>
      </c>
      <c r="H152" s="250" t="s">
        <v>50</v>
      </c>
      <c r="I152" s="187" t="s">
        <v>81</v>
      </c>
      <c r="J152" s="187" t="s">
        <v>346</v>
      </c>
      <c r="K152" s="187"/>
      <c r="L152" s="188" t="s">
        <v>931</v>
      </c>
      <c r="M152" s="188" t="s">
        <v>1236</v>
      </c>
      <c r="N152" s="188"/>
      <c r="O152" s="188" t="s">
        <v>927</v>
      </c>
      <c r="P152" s="188" t="s">
        <v>1262</v>
      </c>
      <c r="Q152" s="188" t="s">
        <v>929</v>
      </c>
    </row>
    <row r="153" spans="1:17" ht="13.9" customHeight="1" x14ac:dyDescent="0.55000000000000004">
      <c r="A153" s="212"/>
      <c r="B153" s="231">
        <v>77</v>
      </c>
      <c r="C153" s="188" t="s">
        <v>349</v>
      </c>
      <c r="D153" s="188" t="s">
        <v>751</v>
      </c>
      <c r="E153" s="188" t="s">
        <v>70</v>
      </c>
      <c r="F153" s="224" t="s">
        <v>34</v>
      </c>
      <c r="G153" s="188" t="s">
        <v>44</v>
      </c>
      <c r="H153" s="250" t="s">
        <v>64</v>
      </c>
      <c r="I153" s="188" t="s">
        <v>73</v>
      </c>
      <c r="J153" s="188" t="s">
        <v>350</v>
      </c>
      <c r="K153" s="187"/>
      <c r="L153" s="188" t="s">
        <v>931</v>
      </c>
      <c r="M153" s="188" t="s">
        <v>1236</v>
      </c>
      <c r="N153" s="188"/>
      <c r="O153" s="188" t="s">
        <v>926</v>
      </c>
      <c r="P153" s="188" t="s">
        <v>938</v>
      </c>
      <c r="Q153" s="188" t="s">
        <v>929</v>
      </c>
    </row>
    <row r="154" spans="1:17" ht="13.9" customHeight="1" x14ac:dyDescent="0.55000000000000004">
      <c r="A154" s="221"/>
      <c r="B154" s="231">
        <v>80</v>
      </c>
      <c r="C154" s="188" t="s">
        <v>354</v>
      </c>
      <c r="D154" s="188" t="s">
        <v>753</v>
      </c>
      <c r="E154" s="188" t="s">
        <v>70</v>
      </c>
      <c r="F154" s="239" t="s">
        <v>15</v>
      </c>
      <c r="G154" s="188" t="s">
        <v>44</v>
      </c>
      <c r="H154" s="250" t="s">
        <v>64</v>
      </c>
      <c r="I154" s="187" t="s">
        <v>72</v>
      </c>
      <c r="J154" s="188" t="s">
        <v>355</v>
      </c>
      <c r="K154" s="187"/>
      <c r="L154" s="188" t="s">
        <v>931</v>
      </c>
      <c r="M154" s="188" t="s">
        <v>1236</v>
      </c>
      <c r="N154" s="188"/>
      <c r="O154" s="188" t="s">
        <v>926</v>
      </c>
      <c r="P154" s="188" t="s">
        <v>1262</v>
      </c>
      <c r="Q154" s="188" t="s">
        <v>929</v>
      </c>
    </row>
    <row r="155" spans="1:17" ht="13.9" customHeight="1" x14ac:dyDescent="0.55000000000000004">
      <c r="A155" s="212"/>
      <c r="B155" s="228">
        <v>81</v>
      </c>
      <c r="C155" s="228" t="s">
        <v>356</v>
      </c>
      <c r="D155" s="228" t="s">
        <v>754</v>
      </c>
      <c r="E155" s="228" t="s">
        <v>67</v>
      </c>
      <c r="F155" s="228" t="s">
        <v>17</v>
      </c>
      <c r="G155" s="233" t="s">
        <v>44</v>
      </c>
      <c r="H155" s="233" t="s">
        <v>56</v>
      </c>
      <c r="I155" s="228" t="s">
        <v>86</v>
      </c>
      <c r="J155" s="233" t="s">
        <v>357</v>
      </c>
      <c r="K155" s="187"/>
      <c r="L155" s="188" t="s">
        <v>931</v>
      </c>
      <c r="M155" s="188" t="s">
        <v>1236</v>
      </c>
      <c r="N155" s="188"/>
      <c r="O155" s="188" t="s">
        <v>926</v>
      </c>
      <c r="P155" s="188" t="s">
        <v>1262</v>
      </c>
      <c r="Q155" s="188" t="s">
        <v>929</v>
      </c>
    </row>
    <row r="156" spans="1:17" ht="13.9" customHeight="1" x14ac:dyDescent="0.55000000000000004">
      <c r="A156" s="221"/>
      <c r="B156" s="228">
        <v>81</v>
      </c>
      <c r="C156" s="228" t="s">
        <v>356</v>
      </c>
      <c r="D156" s="228" t="s">
        <v>754</v>
      </c>
      <c r="E156" s="228" t="s">
        <v>67</v>
      </c>
      <c r="F156" s="228" t="s">
        <v>17</v>
      </c>
      <c r="G156" s="233" t="s">
        <v>44</v>
      </c>
      <c r="H156" s="228" t="s">
        <v>64</v>
      </c>
      <c r="I156" s="233" t="s">
        <v>73</v>
      </c>
      <c r="J156" s="233" t="s">
        <v>358</v>
      </c>
      <c r="K156" s="187"/>
      <c r="L156" s="188" t="s">
        <v>931</v>
      </c>
      <c r="M156" s="188" t="s">
        <v>1236</v>
      </c>
      <c r="N156" s="188"/>
      <c r="O156" s="188" t="s">
        <v>926</v>
      </c>
      <c r="P156" s="188" t="s">
        <v>1262</v>
      </c>
      <c r="Q156" s="188" t="s">
        <v>929</v>
      </c>
    </row>
    <row r="157" spans="1:17" ht="13.9" customHeight="1" x14ac:dyDescent="0.55000000000000004">
      <c r="A157" s="212"/>
      <c r="B157" s="231">
        <v>82</v>
      </c>
      <c r="C157" s="188" t="s">
        <v>359</v>
      </c>
      <c r="D157" s="188" t="s">
        <v>755</v>
      </c>
      <c r="E157" s="188" t="s">
        <v>70</v>
      </c>
      <c r="F157" s="188" t="s">
        <v>24</v>
      </c>
      <c r="G157" s="188" t="s">
        <v>44</v>
      </c>
      <c r="H157" s="250" t="s">
        <v>50</v>
      </c>
      <c r="I157" s="187" t="s">
        <v>176</v>
      </c>
      <c r="J157" s="187" t="s">
        <v>360</v>
      </c>
      <c r="K157" s="187"/>
      <c r="L157" s="188" t="s">
        <v>931</v>
      </c>
      <c r="M157" s="188" t="s">
        <v>1241</v>
      </c>
      <c r="N157" s="188"/>
      <c r="O157" s="188" t="s">
        <v>927</v>
      </c>
      <c r="P157" s="188" t="s">
        <v>1262</v>
      </c>
      <c r="Q157" s="188" t="s">
        <v>929</v>
      </c>
    </row>
    <row r="158" spans="1:17" ht="13.9" customHeight="1" x14ac:dyDescent="0.55000000000000004">
      <c r="A158" s="221"/>
      <c r="B158" s="231">
        <v>86</v>
      </c>
      <c r="C158" s="188" t="s">
        <v>363</v>
      </c>
      <c r="D158" s="188" t="s">
        <v>757</v>
      </c>
      <c r="E158" s="188" t="s">
        <v>204</v>
      </c>
      <c r="F158" s="187" t="s">
        <v>364</v>
      </c>
      <c r="G158" s="188" t="s">
        <v>44</v>
      </c>
      <c r="H158" s="250" t="s">
        <v>64</v>
      </c>
      <c r="I158" s="187" t="s">
        <v>90</v>
      </c>
      <c r="J158" s="187" t="s">
        <v>365</v>
      </c>
      <c r="K158" s="187" t="s">
        <v>1234</v>
      </c>
      <c r="L158" s="188" t="s">
        <v>931</v>
      </c>
      <c r="M158" s="188" t="s">
        <v>1236</v>
      </c>
      <c r="N158" s="188"/>
      <c r="O158" s="188" t="s">
        <v>926</v>
      </c>
      <c r="P158" s="188" t="s">
        <v>1262</v>
      </c>
      <c r="Q158" s="188" t="s">
        <v>929</v>
      </c>
    </row>
    <row r="159" spans="1:17" ht="13.9" customHeight="1" x14ac:dyDescent="0.55000000000000004">
      <c r="A159" s="212"/>
      <c r="B159" s="231">
        <v>88</v>
      </c>
      <c r="C159" s="188" t="s">
        <v>369</v>
      </c>
      <c r="D159" s="231" t="s">
        <v>759</v>
      </c>
      <c r="E159" s="188" t="s">
        <v>70</v>
      </c>
      <c r="F159" s="239" t="s">
        <v>15</v>
      </c>
      <c r="G159" s="188" t="s">
        <v>44</v>
      </c>
      <c r="H159" s="250" t="s">
        <v>64</v>
      </c>
      <c r="I159" s="188" t="s">
        <v>73</v>
      </c>
      <c r="J159" s="188" t="s">
        <v>370</v>
      </c>
      <c r="K159" s="187"/>
      <c r="L159" s="188" t="s">
        <v>931</v>
      </c>
      <c r="M159" s="188" t="s">
        <v>1236</v>
      </c>
      <c r="N159" s="188"/>
      <c r="O159" s="188" t="s">
        <v>926</v>
      </c>
      <c r="P159" s="188" t="s">
        <v>1262</v>
      </c>
      <c r="Q159" s="188" t="s">
        <v>929</v>
      </c>
    </row>
    <row r="160" spans="1:17" ht="13.9" customHeight="1" x14ac:dyDescent="0.55000000000000004">
      <c r="A160" s="221"/>
      <c r="B160" s="231">
        <v>89</v>
      </c>
      <c r="C160" s="188" t="s">
        <v>371</v>
      </c>
      <c r="D160" s="231" t="s">
        <v>760</v>
      </c>
      <c r="E160" s="188" t="s">
        <v>70</v>
      </c>
      <c r="F160" s="188" t="s">
        <v>34</v>
      </c>
      <c r="G160" s="188" t="s">
        <v>44</v>
      </c>
      <c r="H160" s="250" t="s">
        <v>64</v>
      </c>
      <c r="I160" s="187" t="s">
        <v>116</v>
      </c>
      <c r="J160" s="187" t="s">
        <v>372</v>
      </c>
      <c r="K160" s="187"/>
      <c r="L160" s="188" t="s">
        <v>931</v>
      </c>
      <c r="M160" s="188" t="s">
        <v>1236</v>
      </c>
      <c r="N160" s="188"/>
      <c r="O160" s="188" t="s">
        <v>926</v>
      </c>
      <c r="P160" s="188" t="s">
        <v>1262</v>
      </c>
      <c r="Q160" s="188" t="s">
        <v>929</v>
      </c>
    </row>
    <row r="161" spans="1:17" ht="13.9" customHeight="1" x14ac:dyDescent="0.55000000000000004">
      <c r="A161" s="212"/>
      <c r="B161" s="223">
        <v>93</v>
      </c>
      <c r="C161" s="223" t="s">
        <v>377</v>
      </c>
      <c r="D161" s="223" t="s">
        <v>763</v>
      </c>
      <c r="E161" s="188" t="s">
        <v>70</v>
      </c>
      <c r="F161" s="188" t="s">
        <v>25</v>
      </c>
      <c r="G161" s="188" t="s">
        <v>44</v>
      </c>
      <c r="H161" s="187" t="s">
        <v>64</v>
      </c>
      <c r="I161" s="188" t="s">
        <v>74</v>
      </c>
      <c r="J161" s="188" t="s">
        <v>378</v>
      </c>
      <c r="K161" s="188"/>
      <c r="L161" s="188" t="s">
        <v>931</v>
      </c>
      <c r="M161" s="188" t="s">
        <v>1236</v>
      </c>
      <c r="N161" s="188"/>
      <c r="O161" s="188" t="s">
        <v>926</v>
      </c>
      <c r="P161" s="188" t="s">
        <v>1262</v>
      </c>
      <c r="Q161" s="188" t="s">
        <v>929</v>
      </c>
    </row>
    <row r="162" spans="1:17" ht="13.9" customHeight="1" x14ac:dyDescent="0.55000000000000004">
      <c r="A162" s="221"/>
      <c r="B162" s="231">
        <v>93</v>
      </c>
      <c r="C162" s="188" t="s">
        <v>379</v>
      </c>
      <c r="D162" s="231" t="s">
        <v>764</v>
      </c>
      <c r="E162" s="188" t="s">
        <v>70</v>
      </c>
      <c r="F162" s="187" t="s">
        <v>15</v>
      </c>
      <c r="G162" s="188" t="s">
        <v>44</v>
      </c>
      <c r="H162" s="250" t="s">
        <v>64</v>
      </c>
      <c r="I162" s="187" t="s">
        <v>76</v>
      </c>
      <c r="J162" s="188" t="s">
        <v>380</v>
      </c>
      <c r="K162" s="188"/>
      <c r="L162" s="188" t="s">
        <v>931</v>
      </c>
      <c r="M162" s="188" t="s">
        <v>1236</v>
      </c>
      <c r="N162" s="188"/>
      <c r="O162" s="188" t="s">
        <v>926</v>
      </c>
      <c r="P162" s="188" t="s">
        <v>1262</v>
      </c>
      <c r="Q162" s="188" t="s">
        <v>929</v>
      </c>
    </row>
    <row r="163" spans="1:17" ht="13.9" customHeight="1" x14ac:dyDescent="0.55000000000000004">
      <c r="A163" s="212"/>
      <c r="B163" s="231">
        <v>94</v>
      </c>
      <c r="C163" s="188" t="s">
        <v>383</v>
      </c>
      <c r="D163" s="231" t="s">
        <v>766</v>
      </c>
      <c r="E163" s="188" t="s">
        <v>70</v>
      </c>
      <c r="F163" s="188" t="s">
        <v>34</v>
      </c>
      <c r="G163" s="188" t="s">
        <v>44</v>
      </c>
      <c r="H163" s="250" t="s">
        <v>64</v>
      </c>
      <c r="I163" s="188" t="s">
        <v>73</v>
      </c>
      <c r="J163" s="188" t="s">
        <v>384</v>
      </c>
      <c r="K163" s="187"/>
      <c r="L163" s="188" t="s">
        <v>931</v>
      </c>
      <c r="M163" s="188" t="s">
        <v>1241</v>
      </c>
      <c r="N163" s="188" t="s">
        <v>939</v>
      </c>
      <c r="O163" s="188" t="s">
        <v>926</v>
      </c>
      <c r="P163" s="188" t="s">
        <v>1262</v>
      </c>
      <c r="Q163" s="188" t="s">
        <v>929</v>
      </c>
    </row>
    <row r="164" spans="1:17" ht="13.9" customHeight="1" x14ac:dyDescent="0.55000000000000004">
      <c r="A164" s="221"/>
      <c r="B164" s="231">
        <v>97</v>
      </c>
      <c r="C164" s="188" t="s">
        <v>389</v>
      </c>
      <c r="D164" s="188" t="s">
        <v>769</v>
      </c>
      <c r="E164" s="188" t="s">
        <v>70</v>
      </c>
      <c r="F164" s="188" t="s">
        <v>23</v>
      </c>
      <c r="G164" s="188" t="s">
        <v>44</v>
      </c>
      <c r="H164" s="250" t="s">
        <v>64</v>
      </c>
      <c r="I164" s="180" t="s">
        <v>169</v>
      </c>
      <c r="J164" s="180" t="s">
        <v>390</v>
      </c>
      <c r="K164" s="187"/>
      <c r="L164" s="188" t="s">
        <v>931</v>
      </c>
      <c r="M164" s="188" t="s">
        <v>1236</v>
      </c>
      <c r="N164" s="188"/>
      <c r="O164" s="188" t="s">
        <v>926</v>
      </c>
      <c r="P164" s="188" t="s">
        <v>944</v>
      </c>
      <c r="Q164" s="188" t="s">
        <v>929</v>
      </c>
    </row>
    <row r="165" spans="1:17" ht="13.9" customHeight="1" x14ac:dyDescent="0.55000000000000004">
      <c r="A165" s="212"/>
      <c r="B165" s="231">
        <v>97</v>
      </c>
      <c r="C165" s="188" t="s">
        <v>391</v>
      </c>
      <c r="D165" s="231" t="s">
        <v>770</v>
      </c>
      <c r="E165" s="188" t="s">
        <v>68</v>
      </c>
      <c r="F165" s="188" t="s">
        <v>13</v>
      </c>
      <c r="G165" s="188" t="s">
        <v>44</v>
      </c>
      <c r="H165" s="250" t="s">
        <v>64</v>
      </c>
      <c r="I165" s="187" t="s">
        <v>153</v>
      </c>
      <c r="J165" s="187" t="s">
        <v>392</v>
      </c>
      <c r="K165" s="187"/>
      <c r="L165" s="188" t="s">
        <v>931</v>
      </c>
      <c r="M165" s="188" t="s">
        <v>1236</v>
      </c>
      <c r="N165" s="188"/>
      <c r="O165" s="188" t="s">
        <v>926</v>
      </c>
      <c r="P165" s="188" t="s">
        <v>1262</v>
      </c>
      <c r="Q165" s="188" t="s">
        <v>929</v>
      </c>
    </row>
    <row r="166" spans="1:17" ht="13.9" customHeight="1" x14ac:dyDescent="0.55000000000000004">
      <c r="A166" s="221"/>
      <c r="B166" s="235">
        <v>98</v>
      </c>
      <c r="C166" s="235" t="s">
        <v>393</v>
      </c>
      <c r="D166" s="235" t="s">
        <v>771</v>
      </c>
      <c r="E166" s="233" t="s">
        <v>70</v>
      </c>
      <c r="F166" s="228" t="s">
        <v>26</v>
      </c>
      <c r="G166" s="233" t="s">
        <v>44</v>
      </c>
      <c r="H166" s="228" t="s">
        <v>60</v>
      </c>
      <c r="I166" s="228" t="s">
        <v>89</v>
      </c>
      <c r="J166" s="228" t="s">
        <v>394</v>
      </c>
      <c r="K166" s="187"/>
      <c r="L166" s="188" t="s">
        <v>931</v>
      </c>
      <c r="M166" s="188" t="s">
        <v>1236</v>
      </c>
      <c r="N166" s="188"/>
      <c r="O166" s="188" t="s">
        <v>926</v>
      </c>
      <c r="P166" s="188" t="s">
        <v>1262</v>
      </c>
      <c r="Q166" s="188" t="s">
        <v>929</v>
      </c>
    </row>
    <row r="167" spans="1:17" ht="13.9" customHeight="1" x14ac:dyDescent="0.55000000000000004">
      <c r="A167" s="212"/>
      <c r="B167" s="231">
        <v>98</v>
      </c>
      <c r="C167" s="188" t="s">
        <v>395</v>
      </c>
      <c r="D167" s="231" t="s">
        <v>772</v>
      </c>
      <c r="E167" s="188" t="s">
        <v>70</v>
      </c>
      <c r="F167" s="188" t="s">
        <v>33</v>
      </c>
      <c r="G167" s="188" t="s">
        <v>44</v>
      </c>
      <c r="H167" s="250" t="s">
        <v>64</v>
      </c>
      <c r="I167" s="187" t="s">
        <v>150</v>
      </c>
      <c r="J167" s="187" t="s">
        <v>396</v>
      </c>
      <c r="K167" s="187"/>
      <c r="L167" s="188" t="s">
        <v>931</v>
      </c>
      <c r="M167" s="188" t="s">
        <v>1236</v>
      </c>
      <c r="N167" s="188" t="s">
        <v>939</v>
      </c>
      <c r="O167" s="188" t="s">
        <v>926</v>
      </c>
      <c r="P167" s="188" t="s">
        <v>1262</v>
      </c>
      <c r="Q167" s="188" t="s">
        <v>929</v>
      </c>
    </row>
    <row r="168" spans="1:17" ht="13.9" customHeight="1" x14ac:dyDescent="0.55000000000000004">
      <c r="A168" s="221"/>
      <c r="B168" s="235">
        <v>98</v>
      </c>
      <c r="C168" s="235" t="s">
        <v>393</v>
      </c>
      <c r="D168" s="235" t="s">
        <v>771</v>
      </c>
      <c r="E168" s="233" t="s">
        <v>70</v>
      </c>
      <c r="F168" s="228" t="s">
        <v>26</v>
      </c>
      <c r="G168" s="233" t="s">
        <v>44</v>
      </c>
      <c r="H168" s="228" t="s">
        <v>64</v>
      </c>
      <c r="I168" s="228" t="s">
        <v>74</v>
      </c>
      <c r="J168" s="228" t="s">
        <v>397</v>
      </c>
      <c r="K168" s="187"/>
      <c r="L168" s="188" t="s">
        <v>931</v>
      </c>
      <c r="M168" s="188" t="s">
        <v>1236</v>
      </c>
      <c r="N168" s="188"/>
      <c r="O168" s="188" t="s">
        <v>926</v>
      </c>
      <c r="P168" s="188" t="s">
        <v>1262</v>
      </c>
      <c r="Q168" s="188" t="s">
        <v>929</v>
      </c>
    </row>
    <row r="169" spans="1:17" ht="13.9" customHeight="1" x14ac:dyDescent="0.55000000000000004">
      <c r="A169" s="212"/>
      <c r="B169" s="223">
        <v>99</v>
      </c>
      <c r="C169" s="223" t="s">
        <v>400</v>
      </c>
      <c r="D169" s="223" t="s">
        <v>774</v>
      </c>
      <c r="E169" s="188" t="s">
        <v>70</v>
      </c>
      <c r="F169" s="187" t="s">
        <v>15</v>
      </c>
      <c r="G169" s="188" t="s">
        <v>44</v>
      </c>
      <c r="H169" s="187" t="s">
        <v>64</v>
      </c>
      <c r="I169" s="187" t="s">
        <v>72</v>
      </c>
      <c r="J169" s="188" t="s">
        <v>401</v>
      </c>
      <c r="K169" s="188"/>
      <c r="L169" s="188" t="s">
        <v>931</v>
      </c>
      <c r="M169" s="188" t="s">
        <v>1236</v>
      </c>
      <c r="N169" s="188"/>
      <c r="O169" s="188" t="s">
        <v>926</v>
      </c>
      <c r="P169" s="188" t="s">
        <v>1263</v>
      </c>
      <c r="Q169" s="188" t="s">
        <v>929</v>
      </c>
    </row>
    <row r="170" spans="1:17" ht="13.9" customHeight="1" x14ac:dyDescent="0.55000000000000004">
      <c r="A170" s="221"/>
      <c r="B170" s="228">
        <v>99</v>
      </c>
      <c r="C170" s="228" t="s">
        <v>398</v>
      </c>
      <c r="D170" s="228" t="s">
        <v>773</v>
      </c>
      <c r="E170" s="228" t="s">
        <v>70</v>
      </c>
      <c r="F170" s="228" t="s">
        <v>34</v>
      </c>
      <c r="G170" s="233" t="s">
        <v>44</v>
      </c>
      <c r="H170" s="228" t="s">
        <v>64</v>
      </c>
      <c r="I170" s="233" t="s">
        <v>73</v>
      </c>
      <c r="J170" s="233" t="s">
        <v>402</v>
      </c>
      <c r="K170" s="187"/>
      <c r="L170" s="188" t="s">
        <v>931</v>
      </c>
      <c r="M170" s="188" t="s">
        <v>1236</v>
      </c>
      <c r="N170" s="188"/>
      <c r="O170" s="188" t="s">
        <v>926</v>
      </c>
      <c r="P170" s="188" t="s">
        <v>1262</v>
      </c>
      <c r="Q170" s="188" t="s">
        <v>929</v>
      </c>
    </row>
    <row r="171" spans="1:17" ht="13.9" customHeight="1" x14ac:dyDescent="0.55000000000000004">
      <c r="A171" s="212"/>
      <c r="B171" s="231">
        <v>100</v>
      </c>
      <c r="C171" s="188" t="s">
        <v>403</v>
      </c>
      <c r="D171" s="188" t="s">
        <v>775</v>
      </c>
      <c r="E171" s="188" t="s">
        <v>70</v>
      </c>
      <c r="F171" s="187" t="s">
        <v>15</v>
      </c>
      <c r="G171" s="188" t="s">
        <v>44</v>
      </c>
      <c r="H171" s="250" t="s">
        <v>64</v>
      </c>
      <c r="I171" s="187" t="s">
        <v>74</v>
      </c>
      <c r="J171" s="187" t="s">
        <v>404</v>
      </c>
      <c r="K171" s="187"/>
      <c r="L171" s="188" t="s">
        <v>931</v>
      </c>
      <c r="M171" s="188" t="s">
        <v>1236</v>
      </c>
      <c r="N171" s="188"/>
      <c r="O171" s="188" t="s">
        <v>926</v>
      </c>
      <c r="P171" s="188" t="s">
        <v>1262</v>
      </c>
      <c r="Q171" s="188" t="s">
        <v>929</v>
      </c>
    </row>
    <row r="172" spans="1:17" ht="13.9" customHeight="1" x14ac:dyDescent="0.55000000000000004">
      <c r="A172" s="221"/>
      <c r="B172" s="231">
        <v>102</v>
      </c>
      <c r="C172" s="250" t="s">
        <v>408</v>
      </c>
      <c r="D172" s="250" t="s">
        <v>777</v>
      </c>
      <c r="E172" s="250" t="s">
        <v>70</v>
      </c>
      <c r="F172" s="188" t="s">
        <v>26</v>
      </c>
      <c r="G172" s="188" t="s">
        <v>44</v>
      </c>
      <c r="H172" s="250" t="s">
        <v>64</v>
      </c>
      <c r="I172" s="188" t="s">
        <v>73</v>
      </c>
      <c r="J172" s="188" t="s">
        <v>409</v>
      </c>
      <c r="K172" s="187"/>
      <c r="L172" s="188" t="s">
        <v>931</v>
      </c>
      <c r="M172" s="188" t="s">
        <v>1241</v>
      </c>
      <c r="N172" s="188"/>
      <c r="O172" s="188" t="s">
        <v>926</v>
      </c>
      <c r="P172" s="188" t="s">
        <v>1262</v>
      </c>
      <c r="Q172" s="188" t="s">
        <v>929</v>
      </c>
    </row>
    <row r="173" spans="1:17" ht="13.9" customHeight="1" x14ac:dyDescent="0.55000000000000004">
      <c r="A173" s="212"/>
      <c r="B173" s="231">
        <v>107</v>
      </c>
      <c r="C173" s="188" t="s">
        <v>410</v>
      </c>
      <c r="D173" s="188" t="s">
        <v>778</v>
      </c>
      <c r="E173" s="188" t="s">
        <v>70</v>
      </c>
      <c r="F173" s="188" t="s">
        <v>34</v>
      </c>
      <c r="G173" s="188" t="s">
        <v>44</v>
      </c>
      <c r="H173" s="250" t="s">
        <v>64</v>
      </c>
      <c r="I173" s="187" t="s">
        <v>77</v>
      </c>
      <c r="J173" s="187" t="s">
        <v>411</v>
      </c>
      <c r="K173" s="187"/>
      <c r="L173" s="188" t="s">
        <v>931</v>
      </c>
      <c r="M173" s="188" t="s">
        <v>1236</v>
      </c>
      <c r="N173" s="188"/>
      <c r="O173" s="188" t="s">
        <v>926</v>
      </c>
      <c r="P173" s="188" t="s">
        <v>1263</v>
      </c>
      <c r="Q173" s="188" t="s">
        <v>929</v>
      </c>
    </row>
    <row r="174" spans="1:17" ht="13.9" customHeight="1" x14ac:dyDescent="0.55000000000000004">
      <c r="A174" s="221"/>
      <c r="B174" s="231">
        <v>112</v>
      </c>
      <c r="C174" s="188" t="s">
        <v>415</v>
      </c>
      <c r="D174" s="231" t="s">
        <v>780</v>
      </c>
      <c r="E174" s="188" t="s">
        <v>68</v>
      </c>
      <c r="F174" s="188" t="s">
        <v>9</v>
      </c>
      <c r="G174" s="188" t="s">
        <v>44</v>
      </c>
      <c r="H174" s="250" t="s">
        <v>50</v>
      </c>
      <c r="I174" s="187" t="s">
        <v>166</v>
      </c>
      <c r="J174" s="187" t="s">
        <v>416</v>
      </c>
      <c r="K174" s="187"/>
      <c r="L174" s="188" t="s">
        <v>931</v>
      </c>
      <c r="M174" s="188" t="s">
        <v>1236</v>
      </c>
      <c r="N174" s="188"/>
      <c r="O174" s="188" t="s">
        <v>927</v>
      </c>
      <c r="P174" s="188" t="s">
        <v>935</v>
      </c>
      <c r="Q174" s="188" t="s">
        <v>929</v>
      </c>
    </row>
    <row r="175" spans="1:17" ht="13.9" customHeight="1" x14ac:dyDescent="0.55000000000000004">
      <c r="A175" s="212"/>
      <c r="B175" s="231">
        <v>113</v>
      </c>
      <c r="C175" s="188" t="s">
        <v>417</v>
      </c>
      <c r="D175" s="188" t="s">
        <v>781</v>
      </c>
      <c r="E175" s="188" t="s">
        <v>70</v>
      </c>
      <c r="F175" s="188" t="s">
        <v>25</v>
      </c>
      <c r="G175" s="188" t="s">
        <v>44</v>
      </c>
      <c r="H175" s="250" t="s">
        <v>64</v>
      </c>
      <c r="I175" s="187" t="s">
        <v>72</v>
      </c>
      <c r="J175" s="188" t="s">
        <v>418</v>
      </c>
      <c r="K175" s="187"/>
      <c r="L175" s="188" t="s">
        <v>931</v>
      </c>
      <c r="M175" s="188" t="s">
        <v>1236</v>
      </c>
      <c r="N175" s="188"/>
      <c r="O175" s="188" t="s">
        <v>926</v>
      </c>
      <c r="P175" s="188" t="s">
        <v>1262</v>
      </c>
      <c r="Q175" s="188" t="s">
        <v>929</v>
      </c>
    </row>
    <row r="176" spans="1:17" ht="13.9" customHeight="1" x14ac:dyDescent="0.55000000000000004">
      <c r="A176" s="221"/>
      <c r="B176" s="231">
        <v>114</v>
      </c>
      <c r="C176" s="188" t="s">
        <v>419</v>
      </c>
      <c r="D176" s="231" t="s">
        <v>782</v>
      </c>
      <c r="E176" s="188" t="s">
        <v>70</v>
      </c>
      <c r="F176" s="188" t="s">
        <v>26</v>
      </c>
      <c r="G176" s="188" t="s">
        <v>44</v>
      </c>
      <c r="H176" s="250" t="s">
        <v>64</v>
      </c>
      <c r="I176" s="188" t="s">
        <v>73</v>
      </c>
      <c r="J176" s="188" t="s">
        <v>420</v>
      </c>
      <c r="K176" s="187"/>
      <c r="L176" s="188" t="s">
        <v>931</v>
      </c>
      <c r="M176" s="188" t="s">
        <v>1236</v>
      </c>
      <c r="N176" s="188" t="s">
        <v>925</v>
      </c>
      <c r="O176" s="188" t="s">
        <v>926</v>
      </c>
      <c r="P176" s="188" t="s">
        <v>1262</v>
      </c>
      <c r="Q176" s="188" t="s">
        <v>929</v>
      </c>
    </row>
    <row r="177" spans="1:17" ht="13.9" customHeight="1" x14ac:dyDescent="0.55000000000000004">
      <c r="A177" s="212"/>
      <c r="B177" s="231">
        <v>115</v>
      </c>
      <c r="C177" s="188" t="s">
        <v>421</v>
      </c>
      <c r="D177" s="231" t="s">
        <v>783</v>
      </c>
      <c r="E177" s="188" t="s">
        <v>70</v>
      </c>
      <c r="F177" s="188" t="s">
        <v>26</v>
      </c>
      <c r="G177" s="188" t="s">
        <v>44</v>
      </c>
      <c r="H177" s="250" t="s">
        <v>64</v>
      </c>
      <c r="I177" s="188" t="s">
        <v>73</v>
      </c>
      <c r="J177" s="188" t="s">
        <v>422</v>
      </c>
      <c r="K177" s="187"/>
      <c r="L177" s="188" t="s">
        <v>931</v>
      </c>
      <c r="M177" s="188" t="s">
        <v>1236</v>
      </c>
      <c r="N177" s="188"/>
      <c r="O177" s="188" t="s">
        <v>926</v>
      </c>
      <c r="P177" s="188" t="s">
        <v>1262</v>
      </c>
      <c r="Q177" s="188" t="s">
        <v>929</v>
      </c>
    </row>
    <row r="178" spans="1:17" ht="13.9" customHeight="1" x14ac:dyDescent="0.55000000000000004">
      <c r="A178" s="221"/>
      <c r="B178" s="231">
        <v>116</v>
      </c>
      <c r="C178" s="188" t="s">
        <v>423</v>
      </c>
      <c r="D178" s="188" t="s">
        <v>784</v>
      </c>
      <c r="E178" s="188" t="s">
        <v>70</v>
      </c>
      <c r="F178" s="188" t="s">
        <v>26</v>
      </c>
      <c r="G178" s="188" t="s">
        <v>44</v>
      </c>
      <c r="H178" s="250" t="s">
        <v>64</v>
      </c>
      <c r="I178" s="188" t="s">
        <v>73</v>
      </c>
      <c r="J178" s="188" t="s">
        <v>424</v>
      </c>
      <c r="K178" s="187"/>
      <c r="L178" s="188" t="s">
        <v>931</v>
      </c>
      <c r="M178" s="188" t="s">
        <v>1236</v>
      </c>
      <c r="N178" s="188"/>
      <c r="O178" s="188" t="s">
        <v>926</v>
      </c>
      <c r="P178" s="188" t="s">
        <v>1262</v>
      </c>
      <c r="Q178" s="188" t="s">
        <v>929</v>
      </c>
    </row>
    <row r="179" spans="1:17" ht="13.9" customHeight="1" x14ac:dyDescent="0.55000000000000004">
      <c r="A179" s="212"/>
      <c r="B179" s="228">
        <v>118</v>
      </c>
      <c r="C179" s="228" t="s">
        <v>427</v>
      </c>
      <c r="D179" s="228" t="s">
        <v>786</v>
      </c>
      <c r="E179" s="228" t="s">
        <v>67</v>
      </c>
      <c r="F179" s="253" t="s">
        <v>17</v>
      </c>
      <c r="G179" s="228" t="s">
        <v>44</v>
      </c>
      <c r="H179" s="228" t="s">
        <v>64</v>
      </c>
      <c r="I179" s="233" t="s">
        <v>121</v>
      </c>
      <c r="J179" s="228" t="s">
        <v>436</v>
      </c>
      <c r="K179" s="187"/>
      <c r="L179" s="188" t="s">
        <v>931</v>
      </c>
      <c r="M179" s="188" t="s">
        <v>1236</v>
      </c>
      <c r="N179" s="188"/>
      <c r="O179" s="188" t="s">
        <v>926</v>
      </c>
      <c r="P179" s="188" t="s">
        <v>910</v>
      </c>
      <c r="Q179" s="188" t="s">
        <v>929</v>
      </c>
    </row>
    <row r="180" spans="1:17" ht="13.9" customHeight="1" x14ac:dyDescent="0.55000000000000004">
      <c r="A180" s="221"/>
      <c r="B180" s="228">
        <v>120</v>
      </c>
      <c r="C180" s="228" t="s">
        <v>440</v>
      </c>
      <c r="D180" s="228" t="s">
        <v>789</v>
      </c>
      <c r="E180" s="228" t="s">
        <v>70</v>
      </c>
      <c r="F180" s="228" t="s">
        <v>26</v>
      </c>
      <c r="G180" s="233" t="s">
        <v>41</v>
      </c>
      <c r="H180" s="228" t="s">
        <v>64</v>
      </c>
      <c r="I180" s="228" t="s">
        <v>163</v>
      </c>
      <c r="J180" s="228" t="s">
        <v>441</v>
      </c>
      <c r="K180" s="187"/>
      <c r="L180" s="188" t="s">
        <v>931</v>
      </c>
      <c r="M180" s="188" t="s">
        <v>1237</v>
      </c>
      <c r="N180" s="188"/>
      <c r="O180" s="188" t="s">
        <v>926</v>
      </c>
      <c r="P180" s="188" t="s">
        <v>1262</v>
      </c>
      <c r="Q180" s="188" t="s">
        <v>929</v>
      </c>
    </row>
    <row r="181" spans="1:17" ht="13.9" customHeight="1" x14ac:dyDescent="0.55000000000000004">
      <c r="A181" s="212"/>
      <c r="B181" s="228">
        <v>120</v>
      </c>
      <c r="C181" s="228" t="s">
        <v>440</v>
      </c>
      <c r="D181" s="228" t="s">
        <v>789</v>
      </c>
      <c r="E181" s="228" t="s">
        <v>70</v>
      </c>
      <c r="F181" s="249" t="s">
        <v>26</v>
      </c>
      <c r="G181" s="233" t="s">
        <v>44</v>
      </c>
      <c r="H181" s="228" t="s">
        <v>64</v>
      </c>
      <c r="I181" s="228" t="s">
        <v>74</v>
      </c>
      <c r="J181" s="228" t="s">
        <v>442</v>
      </c>
      <c r="K181" s="187"/>
      <c r="L181" s="188" t="s">
        <v>931</v>
      </c>
      <c r="M181" s="188" t="s">
        <v>1236</v>
      </c>
      <c r="N181" s="188"/>
      <c r="O181" s="188" t="s">
        <v>926</v>
      </c>
      <c r="P181" s="188" t="s">
        <v>1262</v>
      </c>
      <c r="Q181" s="188" t="s">
        <v>929</v>
      </c>
    </row>
    <row r="182" spans="1:17" ht="13.9" customHeight="1" x14ac:dyDescent="0.55000000000000004">
      <c r="A182" s="221"/>
      <c r="B182" s="231">
        <v>121</v>
      </c>
      <c r="C182" s="188" t="s">
        <v>446</v>
      </c>
      <c r="D182" s="188" t="s">
        <v>791</v>
      </c>
      <c r="E182" s="188" t="s">
        <v>68</v>
      </c>
      <c r="F182" s="188" t="s">
        <v>8</v>
      </c>
      <c r="G182" s="188" t="s">
        <v>44</v>
      </c>
      <c r="H182" s="250" t="s">
        <v>60</v>
      </c>
      <c r="I182" s="187" t="s">
        <v>93</v>
      </c>
      <c r="J182" s="187" t="s">
        <v>447</v>
      </c>
      <c r="K182" s="187"/>
      <c r="L182" s="188" t="s">
        <v>931</v>
      </c>
      <c r="M182" s="188" t="s">
        <v>1236</v>
      </c>
      <c r="N182" s="188"/>
      <c r="O182" s="188" t="s">
        <v>926</v>
      </c>
      <c r="P182" s="188" t="s">
        <v>1262</v>
      </c>
      <c r="Q182" s="188" t="s">
        <v>929</v>
      </c>
    </row>
    <row r="183" spans="1:17" ht="13.9" customHeight="1" x14ac:dyDescent="0.55000000000000004">
      <c r="A183" s="212"/>
      <c r="B183" s="228">
        <v>122</v>
      </c>
      <c r="C183" s="228" t="s">
        <v>450</v>
      </c>
      <c r="D183" s="228" t="s">
        <v>793</v>
      </c>
      <c r="E183" s="228" t="s">
        <v>70</v>
      </c>
      <c r="F183" s="249" t="s">
        <v>32</v>
      </c>
      <c r="G183" s="233" t="s">
        <v>44</v>
      </c>
      <c r="H183" s="228" t="s">
        <v>59</v>
      </c>
      <c r="I183" s="228" t="s">
        <v>147</v>
      </c>
      <c r="J183" s="228" t="s">
        <v>451</v>
      </c>
      <c r="K183" s="187"/>
      <c r="L183" s="188" t="s">
        <v>931</v>
      </c>
      <c r="M183" s="188" t="s">
        <v>1236</v>
      </c>
      <c r="N183" s="188"/>
      <c r="O183" s="188" t="s">
        <v>926</v>
      </c>
      <c r="P183" s="188" t="s">
        <v>1262</v>
      </c>
      <c r="Q183" s="188" t="s">
        <v>929</v>
      </c>
    </row>
    <row r="184" spans="1:17" ht="13.9" customHeight="1" x14ac:dyDescent="0.55000000000000004">
      <c r="A184" s="221"/>
      <c r="B184" s="228">
        <v>122</v>
      </c>
      <c r="C184" s="228" t="s">
        <v>450</v>
      </c>
      <c r="D184" s="228" t="s">
        <v>793</v>
      </c>
      <c r="E184" s="228" t="s">
        <v>70</v>
      </c>
      <c r="F184" s="228" t="s">
        <v>32</v>
      </c>
      <c r="G184" s="233" t="s">
        <v>44</v>
      </c>
      <c r="H184" s="228" t="s">
        <v>64</v>
      </c>
      <c r="I184" s="228" t="s">
        <v>73</v>
      </c>
      <c r="J184" s="228" t="s">
        <v>452</v>
      </c>
      <c r="K184" s="187"/>
      <c r="L184" s="188" t="s">
        <v>931</v>
      </c>
      <c r="M184" s="188" t="s">
        <v>1236</v>
      </c>
      <c r="N184" s="188"/>
      <c r="O184" s="188" t="s">
        <v>926</v>
      </c>
      <c r="P184" s="188" t="s">
        <v>1262</v>
      </c>
      <c r="Q184" s="188" t="s">
        <v>929</v>
      </c>
    </row>
    <row r="185" spans="1:17" ht="13.9" customHeight="1" x14ac:dyDescent="0.55000000000000004">
      <c r="A185" s="212"/>
      <c r="B185" s="228">
        <v>124</v>
      </c>
      <c r="C185" s="228" t="s">
        <v>456</v>
      </c>
      <c r="D185" s="228" t="s">
        <v>795</v>
      </c>
      <c r="E185" s="228" t="s">
        <v>70</v>
      </c>
      <c r="F185" s="228" t="s">
        <v>24</v>
      </c>
      <c r="G185" s="233" t="s">
        <v>44</v>
      </c>
      <c r="H185" s="228" t="s">
        <v>50</v>
      </c>
      <c r="I185" s="228" t="s">
        <v>141</v>
      </c>
      <c r="J185" s="228" t="s">
        <v>457</v>
      </c>
      <c r="K185" s="187"/>
      <c r="L185" s="188" t="s">
        <v>932</v>
      </c>
      <c r="M185" s="188" t="s">
        <v>1236</v>
      </c>
      <c r="N185" s="188"/>
      <c r="O185" s="188"/>
      <c r="P185" s="188" t="s">
        <v>1262</v>
      </c>
      <c r="Q185" s="188" t="s">
        <v>929</v>
      </c>
    </row>
    <row r="186" spans="1:17" ht="13.9" customHeight="1" x14ac:dyDescent="0.55000000000000004">
      <c r="A186" s="221"/>
      <c r="B186" s="228">
        <v>124</v>
      </c>
      <c r="C186" s="228" t="s">
        <v>456</v>
      </c>
      <c r="D186" s="228" t="s">
        <v>795</v>
      </c>
      <c r="E186" s="228" t="s">
        <v>70</v>
      </c>
      <c r="F186" s="249" t="s">
        <v>24</v>
      </c>
      <c r="G186" s="233" t="s">
        <v>44</v>
      </c>
      <c r="H186" s="228" t="s">
        <v>64</v>
      </c>
      <c r="I186" s="233" t="s">
        <v>73</v>
      </c>
      <c r="J186" s="233" t="s">
        <v>458</v>
      </c>
      <c r="K186" s="187"/>
      <c r="L186" s="188" t="s">
        <v>932</v>
      </c>
      <c r="M186" s="188" t="s">
        <v>1236</v>
      </c>
      <c r="N186" s="188" t="s">
        <v>925</v>
      </c>
      <c r="O186" s="188" t="s">
        <v>926</v>
      </c>
      <c r="P186" s="188" t="s">
        <v>1262</v>
      </c>
      <c r="Q186" s="188" t="s">
        <v>929</v>
      </c>
    </row>
    <row r="187" spans="1:17" ht="13.9" customHeight="1" x14ac:dyDescent="0.55000000000000004">
      <c r="A187" s="212"/>
      <c r="B187" s="231">
        <v>126</v>
      </c>
      <c r="C187" s="188" t="s">
        <v>459</v>
      </c>
      <c r="D187" s="231" t="s">
        <v>796</v>
      </c>
      <c r="E187" s="188" t="s">
        <v>70</v>
      </c>
      <c r="F187" s="254" t="s">
        <v>17</v>
      </c>
      <c r="G187" s="188" t="s">
        <v>44</v>
      </c>
      <c r="H187" s="191" t="s">
        <v>58</v>
      </c>
      <c r="I187" s="187" t="s">
        <v>72</v>
      </c>
      <c r="J187" s="187" t="s">
        <v>460</v>
      </c>
      <c r="K187" s="187"/>
      <c r="L187" s="188" t="s">
        <v>931</v>
      </c>
      <c r="M187" s="188" t="s">
        <v>1236</v>
      </c>
      <c r="N187" s="188"/>
      <c r="O187" s="188"/>
      <c r="P187" s="188" t="s">
        <v>1262</v>
      </c>
      <c r="Q187" s="188" t="s">
        <v>929</v>
      </c>
    </row>
    <row r="188" spans="1:17" ht="13.9" customHeight="1" x14ac:dyDescent="0.55000000000000004">
      <c r="A188" s="221"/>
      <c r="B188" s="231">
        <v>127</v>
      </c>
      <c r="C188" s="188" t="s">
        <v>461</v>
      </c>
      <c r="D188" s="231" t="s">
        <v>797</v>
      </c>
      <c r="E188" s="188" t="s">
        <v>70</v>
      </c>
      <c r="F188" s="187" t="s">
        <v>15</v>
      </c>
      <c r="G188" s="188" t="s">
        <v>44</v>
      </c>
      <c r="H188" s="250" t="s">
        <v>64</v>
      </c>
      <c r="I188" s="188" t="s">
        <v>73</v>
      </c>
      <c r="J188" s="187" t="s">
        <v>462</v>
      </c>
      <c r="K188" s="187"/>
      <c r="L188" s="188" t="s">
        <v>931</v>
      </c>
      <c r="M188" s="188" t="s">
        <v>1236</v>
      </c>
      <c r="N188" s="188"/>
      <c r="O188" s="188" t="s">
        <v>926</v>
      </c>
      <c r="P188" s="188" t="s">
        <v>1263</v>
      </c>
      <c r="Q188" s="188" t="s">
        <v>929</v>
      </c>
    </row>
    <row r="189" spans="1:17" ht="13.9" customHeight="1" x14ac:dyDescent="0.55000000000000004">
      <c r="A189" s="212"/>
      <c r="B189" s="231">
        <v>131</v>
      </c>
      <c r="C189" s="188" t="s">
        <v>467</v>
      </c>
      <c r="D189" s="231" t="s">
        <v>800</v>
      </c>
      <c r="E189" s="188" t="s">
        <v>324</v>
      </c>
      <c r="F189" s="188" t="s">
        <v>14</v>
      </c>
      <c r="G189" s="188" t="s">
        <v>44</v>
      </c>
      <c r="H189" s="250" t="s">
        <v>60</v>
      </c>
      <c r="I189" s="187" t="s">
        <v>86</v>
      </c>
      <c r="J189" s="187" t="s">
        <v>468</v>
      </c>
      <c r="K189" s="187"/>
      <c r="L189" s="188" t="s">
        <v>931</v>
      </c>
      <c r="M189" s="188" t="s">
        <v>1236</v>
      </c>
      <c r="N189" s="188"/>
      <c r="O189" s="188" t="s">
        <v>926</v>
      </c>
      <c r="P189" s="188" t="s">
        <v>1262</v>
      </c>
      <c r="Q189" s="188" t="s">
        <v>929</v>
      </c>
    </row>
    <row r="190" spans="1:17" ht="13.9" customHeight="1" x14ac:dyDescent="0.55000000000000004">
      <c r="A190" s="221"/>
      <c r="B190" s="231">
        <v>132</v>
      </c>
      <c r="C190" s="188" t="s">
        <v>922</v>
      </c>
      <c r="D190" s="231" t="s">
        <v>801</v>
      </c>
      <c r="E190" s="188" t="s">
        <v>70</v>
      </c>
      <c r="F190" s="188" t="s">
        <v>25</v>
      </c>
      <c r="G190" s="188" t="s">
        <v>44</v>
      </c>
      <c r="H190" s="250" t="s">
        <v>50</v>
      </c>
      <c r="I190" s="187" t="s">
        <v>165</v>
      </c>
      <c r="J190" s="187" t="s">
        <v>469</v>
      </c>
      <c r="K190" s="187"/>
      <c r="L190" s="188" t="s">
        <v>931</v>
      </c>
      <c r="M190" s="188" t="s">
        <v>1237</v>
      </c>
      <c r="N190" s="188"/>
      <c r="O190" s="188" t="s">
        <v>928</v>
      </c>
      <c r="P190" s="188" t="s">
        <v>1262</v>
      </c>
      <c r="Q190" s="188" t="s">
        <v>929</v>
      </c>
    </row>
    <row r="191" spans="1:17" ht="13.9" customHeight="1" x14ac:dyDescent="0.55000000000000004">
      <c r="A191" s="212"/>
      <c r="B191" s="228">
        <v>133</v>
      </c>
      <c r="C191" s="228" t="s">
        <v>473</v>
      </c>
      <c r="D191" s="228" t="s">
        <v>803</v>
      </c>
      <c r="E191" s="228" t="s">
        <v>68</v>
      </c>
      <c r="F191" s="233" t="s">
        <v>8</v>
      </c>
      <c r="G191" s="233" t="s">
        <v>44</v>
      </c>
      <c r="H191" s="228" t="s">
        <v>50</v>
      </c>
      <c r="I191" s="228" t="s">
        <v>88</v>
      </c>
      <c r="J191" s="228" t="s">
        <v>474</v>
      </c>
      <c r="K191" s="187"/>
      <c r="L191" s="188" t="s">
        <v>931</v>
      </c>
      <c r="M191" s="188" t="s">
        <v>1236</v>
      </c>
      <c r="N191" s="188"/>
      <c r="O191" s="188" t="s">
        <v>927</v>
      </c>
      <c r="P191" s="188" t="s">
        <v>1262</v>
      </c>
      <c r="Q191" s="188" t="s">
        <v>929</v>
      </c>
    </row>
    <row r="192" spans="1:17" ht="13.9" customHeight="1" x14ac:dyDescent="0.55000000000000004">
      <c r="A192" s="221"/>
      <c r="B192" s="228">
        <v>133</v>
      </c>
      <c r="C192" s="228" t="s">
        <v>473</v>
      </c>
      <c r="D192" s="228" t="s">
        <v>803</v>
      </c>
      <c r="E192" s="228" t="s">
        <v>68</v>
      </c>
      <c r="F192" s="233" t="s">
        <v>8</v>
      </c>
      <c r="G192" s="233" t="s">
        <v>44</v>
      </c>
      <c r="H192" s="228" t="s">
        <v>63</v>
      </c>
      <c r="I192" s="233" t="s">
        <v>128</v>
      </c>
      <c r="J192" s="233" t="s">
        <v>475</v>
      </c>
      <c r="K192" s="188"/>
      <c r="L192" s="188" t="s">
        <v>931</v>
      </c>
      <c r="M192" s="188" t="s">
        <v>1236</v>
      </c>
      <c r="N192" s="188"/>
      <c r="O192" s="188"/>
      <c r="P192" s="188" t="s">
        <v>1262</v>
      </c>
      <c r="Q192" s="188" t="s">
        <v>929</v>
      </c>
    </row>
    <row r="193" spans="1:19" ht="13.9" customHeight="1" x14ac:dyDescent="0.55000000000000004">
      <c r="A193" s="212"/>
      <c r="B193" s="231">
        <v>134</v>
      </c>
      <c r="C193" s="188" t="s">
        <v>476</v>
      </c>
      <c r="D193" s="231" t="s">
        <v>804</v>
      </c>
      <c r="E193" s="188" t="s">
        <v>70</v>
      </c>
      <c r="F193" s="188" t="s">
        <v>26</v>
      </c>
      <c r="G193" s="188" t="s">
        <v>44</v>
      </c>
      <c r="H193" s="250" t="s">
        <v>64</v>
      </c>
      <c r="I193" s="188" t="s">
        <v>73</v>
      </c>
      <c r="J193" s="188" t="s">
        <v>477</v>
      </c>
      <c r="K193" s="187"/>
      <c r="L193" s="188" t="s">
        <v>931</v>
      </c>
      <c r="M193" s="188" t="s">
        <v>1236</v>
      </c>
      <c r="N193" s="188"/>
      <c r="O193" s="188" t="s">
        <v>926</v>
      </c>
      <c r="P193" s="188" t="s">
        <v>1262</v>
      </c>
      <c r="Q193" s="188" t="s">
        <v>929</v>
      </c>
    </row>
    <row r="194" spans="1:19" ht="13.9" customHeight="1" x14ac:dyDescent="0.55000000000000004">
      <c r="A194" s="221"/>
      <c r="B194" s="231">
        <v>135</v>
      </c>
      <c r="C194" s="188" t="s">
        <v>478</v>
      </c>
      <c r="D194" s="231" t="s">
        <v>805</v>
      </c>
      <c r="E194" s="188" t="s">
        <v>70</v>
      </c>
      <c r="F194" s="188" t="s">
        <v>33</v>
      </c>
      <c r="G194" s="188" t="s">
        <v>44</v>
      </c>
      <c r="H194" s="250" t="s">
        <v>64</v>
      </c>
      <c r="I194" s="187" t="s">
        <v>74</v>
      </c>
      <c r="J194" s="187" t="s">
        <v>479</v>
      </c>
      <c r="K194" s="187"/>
      <c r="L194" s="188" t="s">
        <v>931</v>
      </c>
      <c r="M194" s="188" t="s">
        <v>1236</v>
      </c>
      <c r="N194" s="188"/>
      <c r="O194" s="188" t="s">
        <v>926</v>
      </c>
      <c r="P194" s="188" t="s">
        <v>1262</v>
      </c>
      <c r="Q194" s="188" t="s">
        <v>929</v>
      </c>
    </row>
    <row r="195" spans="1:19" ht="13.9" customHeight="1" x14ac:dyDescent="0.55000000000000004">
      <c r="A195" s="212"/>
      <c r="B195" s="231">
        <v>137</v>
      </c>
      <c r="C195" s="188" t="s">
        <v>482</v>
      </c>
      <c r="D195" s="231" t="s">
        <v>807</v>
      </c>
      <c r="E195" s="188" t="s">
        <v>69</v>
      </c>
      <c r="F195" s="188" t="s">
        <v>16</v>
      </c>
      <c r="G195" s="188" t="s">
        <v>44</v>
      </c>
      <c r="H195" s="250" t="s">
        <v>60</v>
      </c>
      <c r="I195" s="187" t="s">
        <v>89</v>
      </c>
      <c r="J195" s="187" t="s">
        <v>483</v>
      </c>
      <c r="K195" s="187"/>
      <c r="L195" s="188" t="s">
        <v>931</v>
      </c>
      <c r="M195" s="188" t="s">
        <v>1236</v>
      </c>
      <c r="N195" s="188" t="s">
        <v>939</v>
      </c>
      <c r="O195" s="188" t="s">
        <v>926</v>
      </c>
      <c r="P195" s="188" t="s">
        <v>1262</v>
      </c>
      <c r="Q195" s="188" t="s">
        <v>929</v>
      </c>
    </row>
    <row r="196" spans="1:19" ht="13.9" customHeight="1" x14ac:dyDescent="0.55000000000000004">
      <c r="A196" s="221"/>
      <c r="B196" s="231">
        <v>138</v>
      </c>
      <c r="C196" s="188" t="s">
        <v>484</v>
      </c>
      <c r="D196" s="188" t="s">
        <v>808</v>
      </c>
      <c r="E196" s="188" t="s">
        <v>70</v>
      </c>
      <c r="F196" s="188" t="s">
        <v>17</v>
      </c>
      <c r="G196" s="188" t="s">
        <v>44</v>
      </c>
      <c r="H196" s="250" t="s">
        <v>64</v>
      </c>
      <c r="I196" s="187" t="s">
        <v>76</v>
      </c>
      <c r="J196" s="187" t="s">
        <v>485</v>
      </c>
      <c r="K196" s="187"/>
      <c r="L196" s="188" t="s">
        <v>931</v>
      </c>
      <c r="M196" s="188" t="s">
        <v>1236</v>
      </c>
      <c r="N196" s="188"/>
      <c r="O196" s="188" t="s">
        <v>926</v>
      </c>
      <c r="P196" s="188" t="s">
        <v>1262</v>
      </c>
      <c r="Q196" s="188" t="s">
        <v>929</v>
      </c>
    </row>
    <row r="197" spans="1:19" ht="13.9" customHeight="1" x14ac:dyDescent="0.55000000000000004">
      <c r="A197" s="212"/>
      <c r="B197" s="231">
        <v>142</v>
      </c>
      <c r="C197" s="188" t="s">
        <v>491</v>
      </c>
      <c r="D197" s="188" t="s">
        <v>811</v>
      </c>
      <c r="E197" s="188" t="s">
        <v>70</v>
      </c>
      <c r="F197" s="188" t="s">
        <v>34</v>
      </c>
      <c r="G197" s="188" t="s">
        <v>44</v>
      </c>
      <c r="H197" s="250" t="s">
        <v>64</v>
      </c>
      <c r="I197" s="187" t="s">
        <v>72</v>
      </c>
      <c r="J197" s="187" t="s">
        <v>492</v>
      </c>
      <c r="K197" s="187"/>
      <c r="L197" s="188" t="s">
        <v>931</v>
      </c>
      <c r="M197" s="188" t="s">
        <v>1236</v>
      </c>
      <c r="N197" s="188"/>
      <c r="O197" s="188" t="s">
        <v>926</v>
      </c>
      <c r="P197" s="188" t="s">
        <v>1262</v>
      </c>
      <c r="Q197" s="188" t="s">
        <v>929</v>
      </c>
    </row>
    <row r="198" spans="1:19" ht="13.9" customHeight="1" x14ac:dyDescent="0.55000000000000004">
      <c r="A198" s="221"/>
      <c r="B198" s="231">
        <v>151</v>
      </c>
      <c r="C198" s="188" t="s">
        <v>495</v>
      </c>
      <c r="D198" s="188" t="s">
        <v>813</v>
      </c>
      <c r="E198" s="188" t="s">
        <v>70</v>
      </c>
      <c r="F198" s="187" t="s">
        <v>15</v>
      </c>
      <c r="G198" s="188" t="s">
        <v>44</v>
      </c>
      <c r="H198" s="250" t="s">
        <v>63</v>
      </c>
      <c r="I198" s="187" t="s">
        <v>74</v>
      </c>
      <c r="J198" s="187" t="s">
        <v>496</v>
      </c>
      <c r="K198" s="187"/>
      <c r="L198" s="188" t="s">
        <v>931</v>
      </c>
      <c r="M198" s="188" t="s">
        <v>1236</v>
      </c>
      <c r="N198" s="188" t="s">
        <v>925</v>
      </c>
      <c r="O198" s="188" t="s">
        <v>927</v>
      </c>
      <c r="P198" s="188" t="s">
        <v>1262</v>
      </c>
      <c r="Q198" s="188" t="s">
        <v>929</v>
      </c>
    </row>
    <row r="199" spans="1:19" ht="13.9" customHeight="1" x14ac:dyDescent="0.55000000000000004">
      <c r="A199" s="212"/>
      <c r="B199" s="231">
        <v>153</v>
      </c>
      <c r="C199" s="188" t="s">
        <v>497</v>
      </c>
      <c r="D199" s="188" t="s">
        <v>814</v>
      </c>
      <c r="E199" s="188" t="s">
        <v>70</v>
      </c>
      <c r="F199" s="187" t="s">
        <v>15</v>
      </c>
      <c r="G199" s="188" t="s">
        <v>44</v>
      </c>
      <c r="H199" s="250" t="s">
        <v>64</v>
      </c>
      <c r="I199" s="187" t="s">
        <v>75</v>
      </c>
      <c r="J199" s="187" t="s">
        <v>498</v>
      </c>
      <c r="K199" s="187"/>
      <c r="L199" s="188" t="s">
        <v>931</v>
      </c>
      <c r="M199" s="188" t="s">
        <v>1236</v>
      </c>
      <c r="N199" s="188"/>
      <c r="O199" s="188" t="s">
        <v>926</v>
      </c>
      <c r="P199" s="188" t="s">
        <v>1262</v>
      </c>
      <c r="Q199" s="188" t="s">
        <v>929</v>
      </c>
    </row>
    <row r="200" spans="1:19" ht="13.9" customHeight="1" x14ac:dyDescent="0.55000000000000004">
      <c r="A200" s="221"/>
      <c r="B200" s="223">
        <v>154</v>
      </c>
      <c r="C200" s="223" t="s">
        <v>499</v>
      </c>
      <c r="D200" s="223" t="s">
        <v>815</v>
      </c>
      <c r="E200" s="188" t="s">
        <v>70</v>
      </c>
      <c r="F200" s="187" t="s">
        <v>26</v>
      </c>
      <c r="G200" s="188" t="s">
        <v>44</v>
      </c>
      <c r="H200" s="188" t="s">
        <v>64</v>
      </c>
      <c r="I200" s="188" t="s">
        <v>73</v>
      </c>
      <c r="J200" s="187" t="s">
        <v>500</v>
      </c>
      <c r="K200" s="187"/>
      <c r="L200" s="188" t="s">
        <v>931</v>
      </c>
      <c r="M200" s="188" t="s">
        <v>1236</v>
      </c>
      <c r="N200" s="188"/>
      <c r="O200" s="188" t="s">
        <v>926</v>
      </c>
      <c r="P200" s="188" t="s">
        <v>1262</v>
      </c>
      <c r="Q200" s="188" t="s">
        <v>929</v>
      </c>
    </row>
    <row r="201" spans="1:19" s="220" customFormat="1" ht="16" customHeight="1" x14ac:dyDescent="0.55000000000000004">
      <c r="A201" s="212"/>
      <c r="B201" s="221">
        <v>157</v>
      </c>
      <c r="C201" s="188" t="s">
        <v>503</v>
      </c>
      <c r="D201" s="188" t="s">
        <v>817</v>
      </c>
      <c r="E201" s="188" t="s">
        <v>70</v>
      </c>
      <c r="F201" s="188" t="s">
        <v>25</v>
      </c>
      <c r="G201" s="230" t="s">
        <v>44</v>
      </c>
      <c r="H201" s="225" t="s">
        <v>64</v>
      </c>
      <c r="I201" s="190" t="s">
        <v>73</v>
      </c>
      <c r="J201" s="190" t="s">
        <v>504</v>
      </c>
      <c r="K201" s="187"/>
      <c r="L201" s="188" t="s">
        <v>931</v>
      </c>
      <c r="M201" s="188" t="s">
        <v>1236</v>
      </c>
      <c r="N201" s="188"/>
      <c r="O201" s="188" t="s">
        <v>926</v>
      </c>
      <c r="P201" s="188" t="s">
        <v>1262</v>
      </c>
      <c r="Q201" s="188" t="s">
        <v>929</v>
      </c>
      <c r="R201" s="180"/>
      <c r="S201" s="180"/>
    </row>
    <row r="202" spans="1:19" ht="13.9" customHeight="1" x14ac:dyDescent="0.55000000000000004">
      <c r="A202" s="221"/>
      <c r="B202" s="231">
        <v>158</v>
      </c>
      <c r="C202" s="188" t="s">
        <v>505</v>
      </c>
      <c r="D202" s="188" t="s">
        <v>818</v>
      </c>
      <c r="E202" s="188" t="s">
        <v>70</v>
      </c>
      <c r="F202" s="188" t="s">
        <v>17</v>
      </c>
      <c r="G202" s="188" t="s">
        <v>44</v>
      </c>
      <c r="H202" s="250" t="s">
        <v>64</v>
      </c>
      <c r="I202" s="188" t="s">
        <v>73</v>
      </c>
      <c r="J202" s="188" t="s">
        <v>506</v>
      </c>
      <c r="K202" s="187"/>
      <c r="L202" s="188" t="s">
        <v>931</v>
      </c>
      <c r="M202" s="188" t="s">
        <v>1237</v>
      </c>
      <c r="N202" s="188"/>
      <c r="O202" s="188" t="s">
        <v>926</v>
      </c>
      <c r="P202" s="188" t="s">
        <v>1262</v>
      </c>
      <c r="Q202" s="188" t="s">
        <v>929</v>
      </c>
    </row>
    <row r="203" spans="1:19" ht="13.9" customHeight="1" x14ac:dyDescent="0.55000000000000004">
      <c r="A203" s="212"/>
      <c r="B203" s="231">
        <v>162</v>
      </c>
      <c r="C203" s="188" t="s">
        <v>511</v>
      </c>
      <c r="D203" s="188" t="s">
        <v>821</v>
      </c>
      <c r="E203" s="188" t="s">
        <v>68</v>
      </c>
      <c r="F203" s="188" t="s">
        <v>13</v>
      </c>
      <c r="G203" s="188" t="s">
        <v>44</v>
      </c>
      <c r="H203" s="250" t="s">
        <v>64</v>
      </c>
      <c r="I203" s="187" t="s">
        <v>107</v>
      </c>
      <c r="J203" s="187" t="s">
        <v>512</v>
      </c>
      <c r="K203" s="187"/>
      <c r="L203" s="188" t="s">
        <v>931</v>
      </c>
      <c r="M203" s="188" t="s">
        <v>1236</v>
      </c>
      <c r="N203" s="188"/>
      <c r="O203" s="188" t="s">
        <v>926</v>
      </c>
      <c r="P203" s="188" t="s">
        <v>1262</v>
      </c>
      <c r="Q203" s="188" t="s">
        <v>929</v>
      </c>
    </row>
    <row r="204" spans="1:19" ht="13.9" customHeight="1" x14ac:dyDescent="0.55000000000000004">
      <c r="A204" s="221"/>
      <c r="B204" s="231">
        <v>166</v>
      </c>
      <c r="C204" s="188" t="s">
        <v>513</v>
      </c>
      <c r="D204" s="188" t="s">
        <v>822</v>
      </c>
      <c r="E204" s="188" t="s">
        <v>70</v>
      </c>
      <c r="F204" s="188" t="s">
        <v>23</v>
      </c>
      <c r="G204" s="188" t="s">
        <v>44</v>
      </c>
      <c r="H204" s="250" t="s">
        <v>64</v>
      </c>
      <c r="I204" s="188" t="s">
        <v>73</v>
      </c>
      <c r="J204" s="188" t="s">
        <v>514</v>
      </c>
      <c r="K204" s="187"/>
      <c r="L204" s="188" t="s">
        <v>931</v>
      </c>
      <c r="M204" s="188" t="s">
        <v>1236</v>
      </c>
      <c r="N204" s="188"/>
      <c r="O204" s="188" t="s">
        <v>926</v>
      </c>
      <c r="P204" s="188" t="s">
        <v>1262</v>
      </c>
      <c r="Q204" s="188" t="s">
        <v>929</v>
      </c>
    </row>
    <row r="205" spans="1:19" ht="13.9" customHeight="1" x14ac:dyDescent="0.55000000000000004">
      <c r="A205" s="212"/>
      <c r="B205" s="223">
        <v>169</v>
      </c>
      <c r="C205" s="223" t="s">
        <v>517</v>
      </c>
      <c r="D205" s="223" t="s">
        <v>824</v>
      </c>
      <c r="E205" s="188" t="s">
        <v>70</v>
      </c>
      <c r="F205" s="187" t="s">
        <v>15</v>
      </c>
      <c r="G205" s="188" t="s">
        <v>44</v>
      </c>
      <c r="H205" s="250" t="s">
        <v>64</v>
      </c>
      <c r="I205" s="188" t="s">
        <v>73</v>
      </c>
      <c r="J205" s="188" t="s">
        <v>518</v>
      </c>
      <c r="K205" s="188"/>
      <c r="L205" s="188" t="s">
        <v>931</v>
      </c>
      <c r="M205" s="188" t="s">
        <v>1236</v>
      </c>
      <c r="N205" s="188"/>
      <c r="O205" s="188" t="s">
        <v>926</v>
      </c>
      <c r="P205" s="188" t="s">
        <v>1262</v>
      </c>
      <c r="Q205" s="188" t="s">
        <v>929</v>
      </c>
    </row>
    <row r="206" spans="1:19" ht="13.9" customHeight="1" x14ac:dyDescent="0.55000000000000004">
      <c r="A206" s="221"/>
      <c r="B206" s="231">
        <v>170</v>
      </c>
      <c r="C206" s="188" t="s">
        <v>521</v>
      </c>
      <c r="D206" s="188" t="s">
        <v>826</v>
      </c>
      <c r="E206" s="188" t="s">
        <v>70</v>
      </c>
      <c r="F206" s="187" t="s">
        <v>15</v>
      </c>
      <c r="G206" s="188" t="s">
        <v>44</v>
      </c>
      <c r="H206" s="250" t="s">
        <v>64</v>
      </c>
      <c r="I206" s="187" t="s">
        <v>72</v>
      </c>
      <c r="J206" s="188" t="s">
        <v>522</v>
      </c>
      <c r="K206" s="187"/>
      <c r="L206" s="188" t="s">
        <v>931</v>
      </c>
      <c r="M206" s="188" t="s">
        <v>1236</v>
      </c>
      <c r="N206" s="188"/>
      <c r="O206" s="188" t="s">
        <v>926</v>
      </c>
      <c r="P206" s="188" t="s">
        <v>1263</v>
      </c>
      <c r="Q206" s="188" t="s">
        <v>929</v>
      </c>
    </row>
    <row r="207" spans="1:19" ht="13.9" customHeight="1" x14ac:dyDescent="0.55000000000000004">
      <c r="A207" s="212"/>
      <c r="B207" s="231">
        <v>177</v>
      </c>
      <c r="C207" s="188" t="s">
        <v>532</v>
      </c>
      <c r="D207" s="188" t="s">
        <v>831</v>
      </c>
      <c r="E207" s="188" t="s">
        <v>70</v>
      </c>
      <c r="F207" s="187" t="s">
        <v>15</v>
      </c>
      <c r="G207" s="188" t="s">
        <v>44</v>
      </c>
      <c r="H207" s="250" t="s">
        <v>64</v>
      </c>
      <c r="I207" s="187" t="s">
        <v>77</v>
      </c>
      <c r="J207" s="187" t="s">
        <v>533</v>
      </c>
      <c r="K207" s="187"/>
      <c r="L207" s="188" t="s">
        <v>931</v>
      </c>
      <c r="M207" s="188" t="s">
        <v>1236</v>
      </c>
      <c r="N207" s="188"/>
      <c r="O207" s="188" t="s">
        <v>926</v>
      </c>
      <c r="P207" s="188" t="s">
        <v>1262</v>
      </c>
      <c r="Q207" s="188" t="s">
        <v>929</v>
      </c>
    </row>
    <row r="208" spans="1:19" ht="13.9" customHeight="1" x14ac:dyDescent="0.55000000000000004">
      <c r="A208" s="221"/>
      <c r="B208" s="231">
        <v>188</v>
      </c>
      <c r="C208" s="188" t="s">
        <v>536</v>
      </c>
      <c r="D208" s="188" t="s">
        <v>833</v>
      </c>
      <c r="E208" s="188" t="s">
        <v>70</v>
      </c>
      <c r="F208" s="188" t="s">
        <v>23</v>
      </c>
      <c r="G208" s="188" t="s">
        <v>44</v>
      </c>
      <c r="H208" s="191" t="s">
        <v>52</v>
      </c>
      <c r="I208" s="187" t="s">
        <v>77</v>
      </c>
      <c r="J208" s="187" t="s">
        <v>537</v>
      </c>
      <c r="K208" s="187"/>
      <c r="L208" s="188" t="s">
        <v>931</v>
      </c>
      <c r="M208" s="188" t="s">
        <v>1236</v>
      </c>
      <c r="N208" s="188"/>
      <c r="O208" s="188"/>
      <c r="P208" s="188" t="s">
        <v>1262</v>
      </c>
      <c r="Q208" s="188" t="s">
        <v>929</v>
      </c>
    </row>
    <row r="209" spans="1:17" ht="13.9" customHeight="1" x14ac:dyDescent="0.55000000000000004">
      <c r="A209" s="212"/>
      <c r="B209" s="231">
        <v>189</v>
      </c>
      <c r="C209" s="188" t="s">
        <v>538</v>
      </c>
      <c r="D209" s="188" t="s">
        <v>834</v>
      </c>
      <c r="E209" s="188" t="s">
        <v>69</v>
      </c>
      <c r="F209" s="188" t="s">
        <v>84</v>
      </c>
      <c r="G209" s="188" t="s">
        <v>44</v>
      </c>
      <c r="H209" s="191" t="s">
        <v>52</v>
      </c>
      <c r="I209" s="187" t="s">
        <v>76</v>
      </c>
      <c r="J209" s="187" t="s">
        <v>539</v>
      </c>
      <c r="K209" s="187"/>
      <c r="L209" s="188" t="s">
        <v>931</v>
      </c>
      <c r="M209" s="188" t="s">
        <v>1236</v>
      </c>
      <c r="N209" s="188"/>
      <c r="O209" s="188"/>
      <c r="P209" s="188" t="s">
        <v>1264</v>
      </c>
      <c r="Q209" s="188" t="s">
        <v>929</v>
      </c>
    </row>
    <row r="210" spans="1:17" ht="13.9" customHeight="1" x14ac:dyDescent="0.55000000000000004">
      <c r="A210" s="221"/>
      <c r="B210" s="228">
        <v>191</v>
      </c>
      <c r="C210" s="228" t="s">
        <v>540</v>
      </c>
      <c r="D210" s="228" t="s">
        <v>835</v>
      </c>
      <c r="E210" s="228" t="s">
        <v>70</v>
      </c>
      <c r="F210" s="228" t="s">
        <v>30</v>
      </c>
      <c r="G210" s="233" t="s">
        <v>44</v>
      </c>
      <c r="H210" s="228" t="s">
        <v>52</v>
      </c>
      <c r="I210" s="228" t="s">
        <v>76</v>
      </c>
      <c r="J210" s="228" t="s">
        <v>541</v>
      </c>
      <c r="K210" s="187"/>
      <c r="L210" s="188" t="s">
        <v>931</v>
      </c>
      <c r="M210" s="188" t="s">
        <v>1236</v>
      </c>
      <c r="N210" s="188"/>
      <c r="O210" s="188"/>
      <c r="P210" s="188" t="s">
        <v>1262</v>
      </c>
      <c r="Q210" s="188" t="s">
        <v>929</v>
      </c>
    </row>
    <row r="211" spans="1:17" ht="13.9" customHeight="1" x14ac:dyDescent="0.55000000000000004">
      <c r="A211" s="212"/>
      <c r="B211" s="228">
        <v>191</v>
      </c>
      <c r="C211" s="228" t="s">
        <v>540</v>
      </c>
      <c r="D211" s="228" t="s">
        <v>835</v>
      </c>
      <c r="E211" s="228" t="s">
        <v>70</v>
      </c>
      <c r="F211" s="249" t="s">
        <v>30</v>
      </c>
      <c r="G211" s="233" t="s">
        <v>44</v>
      </c>
      <c r="H211" s="228" t="s">
        <v>64</v>
      </c>
      <c r="I211" s="228" t="s">
        <v>118</v>
      </c>
      <c r="J211" s="228" t="s">
        <v>542</v>
      </c>
      <c r="K211" s="187"/>
      <c r="L211" s="188" t="s">
        <v>931</v>
      </c>
      <c r="M211" s="188" t="s">
        <v>1236</v>
      </c>
      <c r="N211" s="188"/>
      <c r="O211" s="188" t="s">
        <v>926</v>
      </c>
      <c r="P211" s="188" t="s">
        <v>1262</v>
      </c>
      <c r="Q211" s="188" t="s">
        <v>929</v>
      </c>
    </row>
    <row r="212" spans="1:17" ht="13.9" customHeight="1" x14ac:dyDescent="0.55000000000000004">
      <c r="A212" s="221"/>
      <c r="B212" s="231">
        <v>195</v>
      </c>
      <c r="C212" s="188" t="s">
        <v>543</v>
      </c>
      <c r="D212" s="188" t="s">
        <v>836</v>
      </c>
      <c r="E212" s="188" t="s">
        <v>70</v>
      </c>
      <c r="F212" s="188" t="s">
        <v>24</v>
      </c>
      <c r="G212" s="188" t="s">
        <v>44</v>
      </c>
      <c r="H212" s="250" t="s">
        <v>64</v>
      </c>
      <c r="I212" s="187" t="s">
        <v>74</v>
      </c>
      <c r="J212" s="187" t="s">
        <v>544</v>
      </c>
      <c r="K212" s="187"/>
      <c r="L212" s="188" t="s">
        <v>931</v>
      </c>
      <c r="M212" s="188" t="s">
        <v>1236</v>
      </c>
      <c r="N212" s="188" t="s">
        <v>925</v>
      </c>
      <c r="O212" s="188" t="s">
        <v>926</v>
      </c>
      <c r="P212" s="188" t="s">
        <v>1262</v>
      </c>
      <c r="Q212" s="188" t="s">
        <v>929</v>
      </c>
    </row>
    <row r="213" spans="1:17" ht="13.9" customHeight="1" x14ac:dyDescent="0.55000000000000004">
      <c r="A213" s="212"/>
      <c r="B213" s="231">
        <v>196</v>
      </c>
      <c r="C213" s="188" t="s">
        <v>545</v>
      </c>
      <c r="D213" s="188" t="s">
        <v>837</v>
      </c>
      <c r="E213" s="188" t="s">
        <v>70</v>
      </c>
      <c r="F213" s="187" t="s">
        <v>15</v>
      </c>
      <c r="G213" s="188" t="s">
        <v>44</v>
      </c>
      <c r="H213" s="250" t="s">
        <v>64</v>
      </c>
      <c r="I213" s="187" t="s">
        <v>75</v>
      </c>
      <c r="J213" s="187" t="s">
        <v>546</v>
      </c>
      <c r="K213" s="187"/>
      <c r="L213" s="188" t="s">
        <v>931</v>
      </c>
      <c r="M213" s="188" t="s">
        <v>1236</v>
      </c>
      <c r="N213" s="188" t="s">
        <v>939</v>
      </c>
      <c r="O213" s="188" t="s">
        <v>926</v>
      </c>
      <c r="P213" s="188" t="s">
        <v>1262</v>
      </c>
      <c r="Q213" s="188" t="s">
        <v>929</v>
      </c>
    </row>
    <row r="214" spans="1:17" ht="13.9" customHeight="1" x14ac:dyDescent="0.55000000000000004">
      <c r="A214" s="221"/>
      <c r="B214" s="235">
        <v>197</v>
      </c>
      <c r="C214" s="235" t="s">
        <v>547</v>
      </c>
      <c r="D214" s="235" t="s">
        <v>838</v>
      </c>
      <c r="E214" s="228" t="s">
        <v>69</v>
      </c>
      <c r="F214" s="228" t="s">
        <v>84</v>
      </c>
      <c r="G214" s="233" t="s">
        <v>44</v>
      </c>
      <c r="H214" s="228" t="s">
        <v>64</v>
      </c>
      <c r="I214" s="228" t="s">
        <v>72</v>
      </c>
      <c r="J214" s="228" t="s">
        <v>549</v>
      </c>
      <c r="K214" s="187"/>
      <c r="L214" s="188" t="s">
        <v>931</v>
      </c>
      <c r="M214" s="188" t="s">
        <v>1236</v>
      </c>
      <c r="N214" s="188"/>
      <c r="O214" s="188" t="s">
        <v>926</v>
      </c>
      <c r="P214" s="188" t="s">
        <v>1262</v>
      </c>
      <c r="Q214" s="188" t="s">
        <v>929</v>
      </c>
    </row>
    <row r="215" spans="1:17" ht="13.9" customHeight="1" x14ac:dyDescent="0.55000000000000004">
      <c r="A215" s="212"/>
      <c r="B215" s="231">
        <v>197</v>
      </c>
      <c r="C215" s="188" t="s">
        <v>550</v>
      </c>
      <c r="D215" s="188" t="s">
        <v>839</v>
      </c>
      <c r="E215" s="188" t="s">
        <v>70</v>
      </c>
      <c r="F215" s="188" t="s">
        <v>23</v>
      </c>
      <c r="G215" s="188" t="s">
        <v>44</v>
      </c>
      <c r="H215" s="250" t="s">
        <v>64</v>
      </c>
      <c r="I215" s="187" t="s">
        <v>74</v>
      </c>
      <c r="J215" s="187" t="s">
        <v>551</v>
      </c>
      <c r="K215" s="187"/>
      <c r="L215" s="188" t="s">
        <v>931</v>
      </c>
      <c r="M215" s="188" t="s">
        <v>1236</v>
      </c>
      <c r="N215" s="188"/>
      <c r="O215" s="188" t="s">
        <v>926</v>
      </c>
      <c r="P215" s="188" t="s">
        <v>1262</v>
      </c>
      <c r="Q215" s="188" t="s">
        <v>929</v>
      </c>
    </row>
    <row r="216" spans="1:17" ht="13.9" customHeight="1" x14ac:dyDescent="0.55000000000000004">
      <c r="A216" s="221"/>
      <c r="B216" s="231">
        <v>203</v>
      </c>
      <c r="C216" s="188" t="s">
        <v>552</v>
      </c>
      <c r="D216" s="188" t="s">
        <v>840</v>
      </c>
      <c r="E216" s="188" t="s">
        <v>70</v>
      </c>
      <c r="F216" s="185" t="s">
        <v>25</v>
      </c>
      <c r="G216" s="188" t="s">
        <v>44</v>
      </c>
      <c r="H216" s="250" t="s">
        <v>64</v>
      </c>
      <c r="I216" s="187" t="s">
        <v>72</v>
      </c>
      <c r="J216" s="188" t="s">
        <v>553</v>
      </c>
      <c r="K216" s="187"/>
      <c r="L216" s="188" t="s">
        <v>931</v>
      </c>
      <c r="M216" s="188" t="s">
        <v>1236</v>
      </c>
      <c r="N216" s="188"/>
      <c r="O216" s="188" t="s">
        <v>926</v>
      </c>
      <c r="P216" s="188" t="s">
        <v>1262</v>
      </c>
      <c r="Q216" s="188" t="s">
        <v>929</v>
      </c>
    </row>
    <row r="217" spans="1:17" ht="13.9" customHeight="1" x14ac:dyDescent="0.55000000000000004">
      <c r="A217" s="212"/>
      <c r="B217" s="235">
        <v>208</v>
      </c>
      <c r="C217" s="235" t="s">
        <v>559</v>
      </c>
      <c r="D217" s="235" t="s">
        <v>844</v>
      </c>
      <c r="E217" s="233" t="s">
        <v>70</v>
      </c>
      <c r="F217" s="233" t="s">
        <v>33</v>
      </c>
      <c r="G217" s="233" t="s">
        <v>44</v>
      </c>
      <c r="H217" s="233" t="s">
        <v>64</v>
      </c>
      <c r="I217" s="244" t="s">
        <v>136</v>
      </c>
      <c r="J217" s="244" t="s">
        <v>560</v>
      </c>
      <c r="K217" s="188"/>
      <c r="L217" s="188" t="s">
        <v>931</v>
      </c>
      <c r="M217" s="188" t="s">
        <v>1236</v>
      </c>
      <c r="N217" s="188" t="s">
        <v>925</v>
      </c>
      <c r="O217" s="188" t="s">
        <v>927</v>
      </c>
      <c r="P217" s="188" t="s">
        <v>936</v>
      </c>
      <c r="Q217" s="188" t="s">
        <v>929</v>
      </c>
    </row>
    <row r="218" spans="1:17" ht="13.9" customHeight="1" x14ac:dyDescent="0.55000000000000004">
      <c r="A218" s="221"/>
      <c r="B218" s="235">
        <v>208</v>
      </c>
      <c r="C218" s="235" t="s">
        <v>559</v>
      </c>
      <c r="D218" s="235" t="s">
        <v>844</v>
      </c>
      <c r="E218" s="233" t="s">
        <v>70</v>
      </c>
      <c r="F218" s="233" t="s">
        <v>33</v>
      </c>
      <c r="G218" s="233" t="s">
        <v>44</v>
      </c>
      <c r="H218" s="233" t="s">
        <v>64</v>
      </c>
      <c r="I218" s="244" t="s">
        <v>73</v>
      </c>
      <c r="J218" s="244" t="s">
        <v>561</v>
      </c>
      <c r="K218" s="188"/>
      <c r="L218" s="188" t="s">
        <v>931</v>
      </c>
      <c r="M218" s="188" t="s">
        <v>1236</v>
      </c>
      <c r="N218" s="188"/>
      <c r="O218" s="188" t="s">
        <v>926</v>
      </c>
      <c r="P218" s="188" t="s">
        <v>936</v>
      </c>
      <c r="Q218" s="188" t="s">
        <v>929</v>
      </c>
    </row>
    <row r="219" spans="1:17" ht="13.9" customHeight="1" x14ac:dyDescent="0.55000000000000004">
      <c r="A219" s="212"/>
      <c r="B219" s="231">
        <v>210</v>
      </c>
      <c r="C219" s="188" t="s">
        <v>562</v>
      </c>
      <c r="D219" s="188" t="s">
        <v>845</v>
      </c>
      <c r="E219" s="188" t="s">
        <v>70</v>
      </c>
      <c r="F219" s="188" t="s">
        <v>34</v>
      </c>
      <c r="G219" s="188" t="s">
        <v>44</v>
      </c>
      <c r="H219" s="250" t="s">
        <v>64</v>
      </c>
      <c r="I219" s="187" t="s">
        <v>77</v>
      </c>
      <c r="J219" s="187" t="s">
        <v>563</v>
      </c>
      <c r="K219" s="187"/>
      <c r="L219" s="188" t="s">
        <v>931</v>
      </c>
      <c r="M219" s="188" t="s">
        <v>1236</v>
      </c>
      <c r="N219" s="188"/>
      <c r="O219" s="188" t="s">
        <v>926</v>
      </c>
      <c r="P219" s="188" t="s">
        <v>935</v>
      </c>
      <c r="Q219" s="188" t="s">
        <v>929</v>
      </c>
    </row>
    <row r="220" spans="1:17" ht="13.9" customHeight="1" x14ac:dyDescent="0.55000000000000004">
      <c r="A220" s="221"/>
      <c r="B220" s="223">
        <v>241</v>
      </c>
      <c r="C220" s="223" t="s">
        <v>578</v>
      </c>
      <c r="D220" s="223" t="s">
        <v>850</v>
      </c>
      <c r="E220" s="188" t="s">
        <v>70</v>
      </c>
      <c r="F220" s="188" t="s">
        <v>26</v>
      </c>
      <c r="G220" s="188" t="s">
        <v>44</v>
      </c>
      <c r="H220" s="250" t="s">
        <v>64</v>
      </c>
      <c r="I220" s="188" t="s">
        <v>135</v>
      </c>
      <c r="J220" s="187" t="s">
        <v>579</v>
      </c>
      <c r="K220" s="188"/>
      <c r="L220" s="188" t="s">
        <v>931</v>
      </c>
      <c r="M220" s="188" t="s">
        <v>1236</v>
      </c>
      <c r="N220" s="188"/>
      <c r="O220" s="188" t="s">
        <v>926</v>
      </c>
      <c r="P220" s="188" t="s">
        <v>936</v>
      </c>
      <c r="Q220" s="188" t="s">
        <v>929</v>
      </c>
    </row>
    <row r="221" spans="1:17" ht="13.9" customHeight="1" x14ac:dyDescent="0.55000000000000004">
      <c r="A221" s="212"/>
      <c r="B221" s="223">
        <v>249</v>
      </c>
      <c r="C221" s="223" t="s">
        <v>580</v>
      </c>
      <c r="D221" s="223" t="s">
        <v>851</v>
      </c>
      <c r="E221" s="188" t="s">
        <v>70</v>
      </c>
      <c r="F221" s="188" t="s">
        <v>33</v>
      </c>
      <c r="G221" s="188" t="s">
        <v>44</v>
      </c>
      <c r="H221" s="187" t="s">
        <v>64</v>
      </c>
      <c r="I221" s="188" t="s">
        <v>78</v>
      </c>
      <c r="J221" s="187" t="s">
        <v>581</v>
      </c>
      <c r="K221" s="187"/>
      <c r="L221" s="188" t="s">
        <v>931</v>
      </c>
      <c r="M221" s="188" t="s">
        <v>1236</v>
      </c>
      <c r="N221" s="188"/>
      <c r="O221" s="188" t="s">
        <v>926</v>
      </c>
      <c r="P221" s="188" t="s">
        <v>936</v>
      </c>
      <c r="Q221" s="188" t="s">
        <v>929</v>
      </c>
    </row>
    <row r="222" spans="1:17" ht="13.9" customHeight="1" x14ac:dyDescent="0.55000000000000004">
      <c r="A222" s="221"/>
      <c r="B222" s="235">
        <v>250</v>
      </c>
      <c r="C222" s="235" t="s">
        <v>582</v>
      </c>
      <c r="D222" s="235" t="s">
        <v>852</v>
      </c>
      <c r="E222" s="233" t="s">
        <v>70</v>
      </c>
      <c r="F222" s="249" t="s">
        <v>32</v>
      </c>
      <c r="G222" s="233" t="s">
        <v>44</v>
      </c>
      <c r="H222" s="233" t="s">
        <v>60</v>
      </c>
      <c r="I222" s="228" t="s">
        <v>86</v>
      </c>
      <c r="J222" s="233" t="s">
        <v>583</v>
      </c>
      <c r="K222" s="188"/>
      <c r="L222" s="188" t="s">
        <v>931</v>
      </c>
      <c r="M222" s="188" t="s">
        <v>1236</v>
      </c>
      <c r="N222" s="188"/>
      <c r="O222" s="188" t="s">
        <v>926</v>
      </c>
      <c r="P222" s="188" t="s">
        <v>936</v>
      </c>
      <c r="Q222" s="188" t="s">
        <v>929</v>
      </c>
    </row>
    <row r="223" spans="1:17" ht="13.9" customHeight="1" x14ac:dyDescent="0.55000000000000004">
      <c r="A223" s="212"/>
      <c r="B223" s="235">
        <v>250</v>
      </c>
      <c r="C223" s="235" t="s">
        <v>582</v>
      </c>
      <c r="D223" s="235" t="s">
        <v>852</v>
      </c>
      <c r="E223" s="233" t="s">
        <v>70</v>
      </c>
      <c r="F223" s="233" t="s">
        <v>23</v>
      </c>
      <c r="G223" s="233" t="s">
        <v>44</v>
      </c>
      <c r="H223" s="233" t="s">
        <v>64</v>
      </c>
      <c r="I223" s="228" t="s">
        <v>78</v>
      </c>
      <c r="J223" s="233" t="s">
        <v>584</v>
      </c>
      <c r="K223" s="188"/>
      <c r="L223" s="188" t="s">
        <v>931</v>
      </c>
      <c r="M223" s="188" t="s">
        <v>1236</v>
      </c>
      <c r="N223" s="188"/>
      <c r="O223" s="188" t="s">
        <v>926</v>
      </c>
      <c r="P223" s="188" t="s">
        <v>936</v>
      </c>
      <c r="Q223" s="188" t="s">
        <v>929</v>
      </c>
    </row>
    <row r="224" spans="1:17" ht="13.9" customHeight="1" x14ac:dyDescent="0.55000000000000004">
      <c r="A224" s="221"/>
      <c r="B224" s="223">
        <v>389</v>
      </c>
      <c r="C224" s="223" t="s">
        <v>594</v>
      </c>
      <c r="D224" s="223" t="s">
        <v>857</v>
      </c>
      <c r="E224" s="188" t="s">
        <v>70</v>
      </c>
      <c r="F224" s="188" t="s">
        <v>33</v>
      </c>
      <c r="G224" s="188" t="s">
        <v>44</v>
      </c>
      <c r="H224" s="188" t="s">
        <v>64</v>
      </c>
      <c r="I224" s="188" t="s">
        <v>73</v>
      </c>
      <c r="J224" s="188" t="s">
        <v>595</v>
      </c>
      <c r="K224" s="188"/>
      <c r="L224" s="188" t="s">
        <v>931</v>
      </c>
      <c r="M224" s="188" t="s">
        <v>1241</v>
      </c>
      <c r="N224" s="188"/>
      <c r="O224" s="188" t="s">
        <v>926</v>
      </c>
      <c r="P224" s="188" t="s">
        <v>935</v>
      </c>
      <c r="Q224" s="188" t="s">
        <v>929</v>
      </c>
    </row>
    <row r="225" spans="1:17" ht="13.9" customHeight="1" x14ac:dyDescent="0.55000000000000004">
      <c r="A225" s="212"/>
      <c r="B225" s="223">
        <v>394</v>
      </c>
      <c r="C225" s="223" t="s">
        <v>596</v>
      </c>
      <c r="D225" s="223" t="s">
        <v>858</v>
      </c>
      <c r="E225" s="188" t="s">
        <v>70</v>
      </c>
      <c r="F225" s="187" t="s">
        <v>15</v>
      </c>
      <c r="G225" s="188" t="s">
        <v>44</v>
      </c>
      <c r="H225" s="188" t="s">
        <v>64</v>
      </c>
      <c r="I225" s="188" t="s">
        <v>78</v>
      </c>
      <c r="J225" s="188" t="s">
        <v>597</v>
      </c>
      <c r="K225" s="188"/>
      <c r="L225" s="188" t="s">
        <v>931</v>
      </c>
      <c r="M225" s="188" t="s">
        <v>1236</v>
      </c>
      <c r="N225" s="188"/>
      <c r="O225" s="188" t="s">
        <v>926</v>
      </c>
      <c r="P225" s="188" t="s">
        <v>936</v>
      </c>
      <c r="Q225" s="188" t="s">
        <v>929</v>
      </c>
    </row>
    <row r="226" spans="1:17" ht="13.9" customHeight="1" thickBot="1" x14ac:dyDescent="0.6">
      <c r="A226" s="221"/>
      <c r="B226" s="235">
        <v>430</v>
      </c>
      <c r="C226" s="235" t="s">
        <v>598</v>
      </c>
      <c r="D226" s="235" t="s">
        <v>859</v>
      </c>
      <c r="E226" s="255" t="s">
        <v>70</v>
      </c>
      <c r="F226" s="228" t="s">
        <v>26</v>
      </c>
      <c r="G226" s="233" t="s">
        <v>44</v>
      </c>
      <c r="H226" s="228" t="s">
        <v>56</v>
      </c>
      <c r="I226" s="228" t="s">
        <v>93</v>
      </c>
      <c r="J226" s="228" t="s">
        <v>599</v>
      </c>
      <c r="K226" s="187"/>
      <c r="L226" s="188" t="s">
        <v>931</v>
      </c>
      <c r="M226" s="188" t="s">
        <v>1241</v>
      </c>
      <c r="N226" s="188"/>
      <c r="O226" s="188" t="s">
        <v>926</v>
      </c>
      <c r="P226" s="188" t="s">
        <v>1262</v>
      </c>
      <c r="Q226" s="188" t="s">
        <v>929</v>
      </c>
    </row>
    <row r="227" spans="1:17" ht="13.9" customHeight="1" x14ac:dyDescent="0.55000000000000004">
      <c r="A227" s="212"/>
      <c r="B227" s="235">
        <v>430</v>
      </c>
      <c r="C227" s="235" t="s">
        <v>598</v>
      </c>
      <c r="D227" s="235" t="s">
        <v>859</v>
      </c>
      <c r="E227" s="233" t="s">
        <v>70</v>
      </c>
      <c r="F227" s="228" t="s">
        <v>26</v>
      </c>
      <c r="G227" s="233" t="s">
        <v>44</v>
      </c>
      <c r="H227" s="228" t="s">
        <v>64</v>
      </c>
      <c r="I227" s="228" t="s">
        <v>132</v>
      </c>
      <c r="J227" s="228" t="s">
        <v>600</v>
      </c>
      <c r="K227" s="187"/>
      <c r="L227" s="188" t="s">
        <v>931</v>
      </c>
      <c r="M227" s="188" t="s">
        <v>1241</v>
      </c>
      <c r="N227" s="188"/>
      <c r="O227" s="188" t="s">
        <v>926</v>
      </c>
      <c r="P227" s="188" t="s">
        <v>1262</v>
      </c>
      <c r="Q227" s="188" t="s">
        <v>929</v>
      </c>
    </row>
    <row r="228" spans="1:17" ht="13.9" customHeight="1" x14ac:dyDescent="0.55000000000000004">
      <c r="A228" s="221"/>
      <c r="B228" s="223">
        <v>557</v>
      </c>
      <c r="C228" s="223" t="s">
        <v>605</v>
      </c>
      <c r="D228" s="223" t="s">
        <v>862</v>
      </c>
      <c r="E228" s="188" t="s">
        <v>70</v>
      </c>
      <c r="F228" s="188" t="s">
        <v>33</v>
      </c>
      <c r="G228" s="188" t="s">
        <v>44</v>
      </c>
      <c r="H228" s="188" t="s">
        <v>64</v>
      </c>
      <c r="I228" s="188" t="s">
        <v>77</v>
      </c>
      <c r="J228" s="188" t="s">
        <v>606</v>
      </c>
      <c r="K228" s="188"/>
      <c r="L228" s="188" t="s">
        <v>931</v>
      </c>
      <c r="M228" s="188" t="s">
        <v>1236</v>
      </c>
      <c r="N228" s="188" t="s">
        <v>939</v>
      </c>
      <c r="O228" s="188" t="s">
        <v>926</v>
      </c>
      <c r="P228" s="188" t="s">
        <v>1262</v>
      </c>
      <c r="Q228" s="188" t="s">
        <v>929</v>
      </c>
    </row>
    <row r="229" spans="1:17" ht="13.9" customHeight="1" x14ac:dyDescent="0.55000000000000004">
      <c r="A229" s="212"/>
      <c r="B229" s="223">
        <v>558</v>
      </c>
      <c r="C229" s="223" t="s">
        <v>607</v>
      </c>
      <c r="D229" s="223" t="s">
        <v>863</v>
      </c>
      <c r="E229" s="188" t="s">
        <v>70</v>
      </c>
      <c r="F229" s="188" t="s">
        <v>33</v>
      </c>
      <c r="G229" s="188" t="s">
        <v>44</v>
      </c>
      <c r="H229" s="188" t="s">
        <v>60</v>
      </c>
      <c r="I229" s="188" t="s">
        <v>137</v>
      </c>
      <c r="J229" s="188" t="s">
        <v>608</v>
      </c>
      <c r="K229" s="188"/>
      <c r="L229" s="188" t="s">
        <v>931</v>
      </c>
      <c r="M229" s="188" t="s">
        <v>1236</v>
      </c>
      <c r="N229" s="188"/>
      <c r="O229" s="188" t="s">
        <v>926</v>
      </c>
      <c r="P229" s="188" t="s">
        <v>1262</v>
      </c>
      <c r="Q229" s="188" t="s">
        <v>929</v>
      </c>
    </row>
    <row r="230" spans="1:17" ht="13.9" customHeight="1" x14ac:dyDescent="0.55000000000000004">
      <c r="A230" s="221"/>
      <c r="B230" s="235">
        <v>576</v>
      </c>
      <c r="C230" s="235" t="s">
        <v>611</v>
      </c>
      <c r="D230" s="235" t="s">
        <v>865</v>
      </c>
      <c r="E230" s="228" t="s">
        <v>70</v>
      </c>
      <c r="F230" s="233" t="s">
        <v>15</v>
      </c>
      <c r="G230" s="233" t="s">
        <v>44</v>
      </c>
      <c r="H230" s="233" t="s">
        <v>64</v>
      </c>
      <c r="I230" s="233" t="s">
        <v>80</v>
      </c>
      <c r="J230" s="233" t="s">
        <v>612</v>
      </c>
      <c r="K230" s="188"/>
      <c r="L230" s="188" t="s">
        <v>931</v>
      </c>
      <c r="M230" s="188" t="s">
        <v>1236</v>
      </c>
      <c r="N230" s="188"/>
      <c r="O230" s="188" t="s">
        <v>926</v>
      </c>
      <c r="P230" s="188" t="s">
        <v>1262</v>
      </c>
      <c r="Q230" s="188" t="s">
        <v>929</v>
      </c>
    </row>
    <row r="231" spans="1:17" ht="13.9" customHeight="1" x14ac:dyDescent="0.55000000000000004">
      <c r="A231" s="212"/>
      <c r="B231" s="235">
        <v>577</v>
      </c>
      <c r="C231" s="235" t="s">
        <v>611</v>
      </c>
      <c r="D231" s="235" t="s">
        <v>865</v>
      </c>
      <c r="E231" s="228" t="s">
        <v>70</v>
      </c>
      <c r="F231" s="233" t="s">
        <v>33</v>
      </c>
      <c r="G231" s="233" t="s">
        <v>44</v>
      </c>
      <c r="H231" s="233" t="s">
        <v>64</v>
      </c>
      <c r="I231" s="233" t="s">
        <v>77</v>
      </c>
      <c r="J231" s="233" t="s">
        <v>615</v>
      </c>
      <c r="K231" s="188"/>
      <c r="L231" s="188" t="s">
        <v>931</v>
      </c>
      <c r="M231" s="188" t="s">
        <v>1236</v>
      </c>
      <c r="N231" s="188"/>
      <c r="O231" s="188" t="s">
        <v>926</v>
      </c>
      <c r="P231" s="188" t="s">
        <v>1262</v>
      </c>
      <c r="Q231" s="188" t="s">
        <v>929</v>
      </c>
    </row>
    <row r="232" spans="1:17" ht="13.9" customHeight="1" x14ac:dyDescent="0.55000000000000004">
      <c r="A232" s="221"/>
      <c r="B232" s="223">
        <v>578</v>
      </c>
      <c r="C232" s="223" t="s">
        <v>616</v>
      </c>
      <c r="D232" s="223" t="s">
        <v>867</v>
      </c>
      <c r="E232" s="188" t="s">
        <v>68</v>
      </c>
      <c r="F232" s="188" t="s">
        <v>9</v>
      </c>
      <c r="G232" s="188" t="s">
        <v>44</v>
      </c>
      <c r="H232" s="188" t="s">
        <v>60</v>
      </c>
      <c r="I232" s="188" t="s">
        <v>91</v>
      </c>
      <c r="J232" s="188" t="s">
        <v>617</v>
      </c>
      <c r="K232" s="188"/>
      <c r="L232" s="188" t="s">
        <v>931</v>
      </c>
      <c r="M232" s="188" t="s">
        <v>1236</v>
      </c>
      <c r="N232" s="188"/>
      <c r="O232" s="188" t="s">
        <v>926</v>
      </c>
      <c r="P232" s="188" t="s">
        <v>1262</v>
      </c>
      <c r="Q232" s="188" t="s">
        <v>929</v>
      </c>
    </row>
    <row r="233" spans="1:17" ht="13.9" customHeight="1" x14ac:dyDescent="0.55000000000000004">
      <c r="A233" s="212"/>
      <c r="B233" s="235">
        <v>608</v>
      </c>
      <c r="C233" s="235" t="s">
        <v>618</v>
      </c>
      <c r="D233" s="235" t="s">
        <v>868</v>
      </c>
      <c r="E233" s="228" t="s">
        <v>70</v>
      </c>
      <c r="F233" s="233" t="s">
        <v>33</v>
      </c>
      <c r="G233" s="233" t="s">
        <v>44</v>
      </c>
      <c r="H233" s="233" t="s">
        <v>64</v>
      </c>
      <c r="I233" s="228" t="s">
        <v>78</v>
      </c>
      <c r="J233" s="228" t="s">
        <v>620</v>
      </c>
      <c r="K233" s="187"/>
      <c r="L233" s="188" t="s">
        <v>931</v>
      </c>
      <c r="M233" s="188" t="s">
        <v>1236</v>
      </c>
      <c r="N233" s="188"/>
      <c r="O233" s="188" t="s">
        <v>926</v>
      </c>
      <c r="P233" s="188" t="s">
        <v>936</v>
      </c>
      <c r="Q233" s="188" t="s">
        <v>929</v>
      </c>
    </row>
    <row r="234" spans="1:17" ht="13.9" customHeight="1" x14ac:dyDescent="0.55000000000000004">
      <c r="A234" s="221"/>
      <c r="B234" s="235">
        <v>610</v>
      </c>
      <c r="C234" s="235" t="s">
        <v>621</v>
      </c>
      <c r="D234" s="235" t="s">
        <v>731</v>
      </c>
      <c r="E234" s="228" t="s">
        <v>69</v>
      </c>
      <c r="F234" s="228" t="s">
        <v>16</v>
      </c>
      <c r="G234" s="233" t="s">
        <v>44</v>
      </c>
      <c r="H234" s="228" t="s">
        <v>50</v>
      </c>
      <c r="I234" s="228" t="s">
        <v>183</v>
      </c>
      <c r="J234" s="228" t="s">
        <v>623</v>
      </c>
      <c r="K234" s="187"/>
      <c r="L234" s="188" t="s">
        <v>931</v>
      </c>
      <c r="M234" s="188" t="s">
        <v>1236</v>
      </c>
      <c r="N234" s="188" t="s">
        <v>924</v>
      </c>
      <c r="O234" s="188" t="s">
        <v>927</v>
      </c>
      <c r="P234" s="188" t="s">
        <v>1262</v>
      </c>
      <c r="Q234" s="188" t="s">
        <v>929</v>
      </c>
    </row>
    <row r="235" spans="1:17" ht="13.9" customHeight="1" x14ac:dyDescent="0.55000000000000004">
      <c r="A235" s="212"/>
      <c r="B235" s="235">
        <v>671</v>
      </c>
      <c r="C235" s="235" t="s">
        <v>626</v>
      </c>
      <c r="D235" s="235" t="s">
        <v>870</v>
      </c>
      <c r="E235" s="233" t="s">
        <v>68</v>
      </c>
      <c r="F235" s="233" t="s">
        <v>8</v>
      </c>
      <c r="G235" s="233" t="s">
        <v>44</v>
      </c>
      <c r="H235" s="233" t="s">
        <v>50</v>
      </c>
      <c r="I235" s="233" t="s">
        <v>101</v>
      </c>
      <c r="J235" s="233" t="s">
        <v>627</v>
      </c>
      <c r="K235" s="188"/>
      <c r="L235" s="188" t="s">
        <v>931</v>
      </c>
      <c r="M235" s="188" t="s">
        <v>1236</v>
      </c>
      <c r="N235" s="188"/>
      <c r="O235" s="188" t="s">
        <v>927</v>
      </c>
      <c r="P235" s="188" t="s">
        <v>1262</v>
      </c>
      <c r="Q235" s="188" t="s">
        <v>929</v>
      </c>
    </row>
    <row r="236" spans="1:17" ht="13.9" customHeight="1" x14ac:dyDescent="0.55000000000000004">
      <c r="A236" s="221"/>
      <c r="B236" s="235">
        <v>671</v>
      </c>
      <c r="C236" s="235" t="s">
        <v>626</v>
      </c>
      <c r="D236" s="235" t="s">
        <v>870</v>
      </c>
      <c r="E236" s="233" t="s">
        <v>68</v>
      </c>
      <c r="F236" s="233" t="s">
        <v>8</v>
      </c>
      <c r="G236" s="233" t="s">
        <v>44</v>
      </c>
      <c r="H236" s="233" t="s">
        <v>62</v>
      </c>
      <c r="I236" s="233" t="s">
        <v>101</v>
      </c>
      <c r="J236" s="233" t="s">
        <v>627</v>
      </c>
      <c r="K236" s="188"/>
      <c r="L236" s="188" t="s">
        <v>931</v>
      </c>
      <c r="M236" s="188" t="s">
        <v>1236</v>
      </c>
      <c r="N236" s="188"/>
      <c r="O236" s="188" t="s">
        <v>927</v>
      </c>
      <c r="P236" s="188" t="s">
        <v>1262</v>
      </c>
      <c r="Q236" s="188" t="s">
        <v>929</v>
      </c>
    </row>
    <row r="237" spans="1:17" ht="13.9" customHeight="1" x14ac:dyDescent="0.55000000000000004">
      <c r="A237" s="212"/>
      <c r="B237" s="235">
        <v>671</v>
      </c>
      <c r="C237" s="235" t="s">
        <v>626</v>
      </c>
      <c r="D237" s="235" t="s">
        <v>870</v>
      </c>
      <c r="E237" s="233" t="s">
        <v>68</v>
      </c>
      <c r="F237" s="233" t="s">
        <v>17</v>
      </c>
      <c r="G237" s="233" t="s">
        <v>44</v>
      </c>
      <c r="H237" s="233" t="s">
        <v>52</v>
      </c>
      <c r="I237" s="233" t="s">
        <v>142</v>
      </c>
      <c r="J237" s="233" t="s">
        <v>628</v>
      </c>
      <c r="K237" s="188"/>
      <c r="L237" s="188" t="s">
        <v>931</v>
      </c>
      <c r="M237" s="188" t="s">
        <v>1236</v>
      </c>
      <c r="N237" s="188" t="s">
        <v>924</v>
      </c>
      <c r="O237" s="188"/>
      <c r="P237" s="188" t="s">
        <v>1262</v>
      </c>
      <c r="Q237" s="188" t="s">
        <v>929</v>
      </c>
    </row>
    <row r="238" spans="1:17" ht="13.9" customHeight="1" x14ac:dyDescent="0.55000000000000004">
      <c r="A238" s="221"/>
      <c r="B238" s="223">
        <v>676</v>
      </c>
      <c r="C238" s="223" t="s">
        <v>629</v>
      </c>
      <c r="D238" s="223" t="s">
        <v>871</v>
      </c>
      <c r="E238" s="188" t="s">
        <v>70</v>
      </c>
      <c r="F238" s="188" t="s">
        <v>26</v>
      </c>
      <c r="G238" s="188" t="s">
        <v>44</v>
      </c>
      <c r="H238" s="188" t="s">
        <v>64</v>
      </c>
      <c r="I238" s="187" t="s">
        <v>107</v>
      </c>
      <c r="J238" s="188" t="s">
        <v>630</v>
      </c>
      <c r="K238" s="188"/>
      <c r="L238" s="188" t="s">
        <v>931</v>
      </c>
      <c r="M238" s="188" t="s">
        <v>1236</v>
      </c>
      <c r="N238" s="188"/>
      <c r="O238" s="188" t="s">
        <v>926</v>
      </c>
      <c r="P238" s="188" t="s">
        <v>1262</v>
      </c>
      <c r="Q238" s="188" t="s">
        <v>929</v>
      </c>
    </row>
    <row r="239" spans="1:17" ht="13.9" customHeight="1" x14ac:dyDescent="0.55000000000000004">
      <c r="A239" s="212"/>
      <c r="B239" s="223">
        <v>693</v>
      </c>
      <c r="C239" s="223" t="s">
        <v>631</v>
      </c>
      <c r="D239" s="223" t="s">
        <v>872</v>
      </c>
      <c r="E239" s="188" t="s">
        <v>70</v>
      </c>
      <c r="F239" s="188" t="s">
        <v>26</v>
      </c>
      <c r="G239" s="188" t="s">
        <v>44</v>
      </c>
      <c r="H239" s="187" t="s">
        <v>64</v>
      </c>
      <c r="I239" s="188" t="s">
        <v>74</v>
      </c>
      <c r="J239" s="188" t="s">
        <v>632</v>
      </c>
      <c r="K239" s="187"/>
      <c r="L239" s="188" t="s">
        <v>931</v>
      </c>
      <c r="M239" s="188" t="s">
        <v>1236</v>
      </c>
      <c r="N239" s="188"/>
      <c r="O239" s="188" t="s">
        <v>926</v>
      </c>
      <c r="P239" s="188" t="s">
        <v>1262</v>
      </c>
      <c r="Q239" s="188" t="s">
        <v>929</v>
      </c>
    </row>
    <row r="240" spans="1:17" ht="13.9" customHeight="1" x14ac:dyDescent="0.55000000000000004">
      <c r="A240" s="221"/>
      <c r="B240" s="223">
        <v>717</v>
      </c>
      <c r="C240" s="223" t="s">
        <v>636</v>
      </c>
      <c r="D240" s="223" t="s">
        <v>874</v>
      </c>
      <c r="E240" s="187" t="s">
        <v>70</v>
      </c>
      <c r="F240" s="188" t="s">
        <v>25</v>
      </c>
      <c r="G240" s="188" t="s">
        <v>44</v>
      </c>
      <c r="H240" s="187" t="s">
        <v>64</v>
      </c>
      <c r="I240" s="187" t="s">
        <v>77</v>
      </c>
      <c r="J240" s="187" t="s">
        <v>637</v>
      </c>
      <c r="K240" s="187"/>
      <c r="L240" s="188" t="s">
        <v>931</v>
      </c>
      <c r="M240" s="188" t="s">
        <v>1236</v>
      </c>
      <c r="N240" s="188"/>
      <c r="O240" s="188" t="s">
        <v>926</v>
      </c>
      <c r="P240" s="188" t="s">
        <v>1262</v>
      </c>
      <c r="Q240" s="188" t="s">
        <v>929</v>
      </c>
    </row>
    <row r="241" spans="1:19" ht="13.9" customHeight="1" x14ac:dyDescent="0.55000000000000004">
      <c r="A241" s="212"/>
      <c r="B241" s="223">
        <v>769</v>
      </c>
      <c r="C241" s="223" t="s">
        <v>640</v>
      </c>
      <c r="D241" s="223" t="s">
        <v>876</v>
      </c>
      <c r="E241" s="188" t="s">
        <v>70</v>
      </c>
      <c r="F241" s="187" t="s">
        <v>30</v>
      </c>
      <c r="G241" s="188" t="s">
        <v>44</v>
      </c>
      <c r="H241" s="187" t="s">
        <v>64</v>
      </c>
      <c r="I241" s="188" t="s">
        <v>73</v>
      </c>
      <c r="J241" s="187" t="s">
        <v>641</v>
      </c>
      <c r="K241" s="187"/>
      <c r="L241" s="188" t="s">
        <v>931</v>
      </c>
      <c r="M241" s="188" t="s">
        <v>1236</v>
      </c>
      <c r="N241" s="188"/>
      <c r="O241" s="188" t="s">
        <v>926</v>
      </c>
      <c r="P241" s="188" t="s">
        <v>1262</v>
      </c>
      <c r="Q241" s="188" t="s">
        <v>929</v>
      </c>
    </row>
    <row r="242" spans="1:19" ht="13.9" customHeight="1" x14ac:dyDescent="0.55000000000000004">
      <c r="A242" s="221"/>
      <c r="B242" s="223">
        <v>770</v>
      </c>
      <c r="C242" s="223" t="s">
        <v>642</v>
      </c>
      <c r="D242" s="223" t="s">
        <v>877</v>
      </c>
      <c r="E242" s="187" t="s">
        <v>68</v>
      </c>
      <c r="F242" s="188" t="s">
        <v>9</v>
      </c>
      <c r="G242" s="188" t="s">
        <v>44</v>
      </c>
      <c r="H242" s="188" t="s">
        <v>50</v>
      </c>
      <c r="I242" s="187" t="s">
        <v>88</v>
      </c>
      <c r="J242" s="188" t="s">
        <v>643</v>
      </c>
      <c r="K242" s="188"/>
      <c r="L242" s="188" t="s">
        <v>931</v>
      </c>
      <c r="M242" s="188" t="s">
        <v>1236</v>
      </c>
      <c r="N242" s="188"/>
      <c r="O242" s="188" t="s">
        <v>928</v>
      </c>
      <c r="P242" s="188" t="s">
        <v>1262</v>
      </c>
      <c r="Q242" s="188" t="s">
        <v>929</v>
      </c>
    </row>
    <row r="243" spans="1:19" s="220" customFormat="1" ht="16" customHeight="1" x14ac:dyDescent="0.55000000000000004">
      <c r="A243" s="212"/>
      <c r="B243" s="222">
        <v>772</v>
      </c>
      <c r="C243" s="223" t="s">
        <v>644</v>
      </c>
      <c r="D243" s="223" t="s">
        <v>878</v>
      </c>
      <c r="E243" s="188" t="s">
        <v>70</v>
      </c>
      <c r="F243" s="188" t="s">
        <v>23</v>
      </c>
      <c r="G243" s="188" t="s">
        <v>44</v>
      </c>
      <c r="H243" s="226" t="s">
        <v>64</v>
      </c>
      <c r="I243" s="190" t="s">
        <v>73</v>
      </c>
      <c r="J243" s="226" t="s">
        <v>645</v>
      </c>
      <c r="K243" s="187"/>
      <c r="L243" s="188" t="s">
        <v>931</v>
      </c>
      <c r="M243" s="188" t="s">
        <v>1236</v>
      </c>
      <c r="N243" s="188"/>
      <c r="O243" s="188" t="s">
        <v>926</v>
      </c>
      <c r="P243" s="188" t="s">
        <v>1262</v>
      </c>
      <c r="Q243" s="188" t="s">
        <v>929</v>
      </c>
      <c r="R243" s="180"/>
      <c r="S243" s="180"/>
    </row>
    <row r="244" spans="1:19" ht="13.9" customHeight="1" x14ac:dyDescent="0.55000000000000004">
      <c r="A244" s="221"/>
      <c r="B244" s="223">
        <v>935</v>
      </c>
      <c r="C244" s="223" t="s">
        <v>652</v>
      </c>
      <c r="D244" s="223" t="s">
        <v>882</v>
      </c>
      <c r="E244" s="188" t="s">
        <v>67</v>
      </c>
      <c r="F244" s="188" t="s">
        <v>31</v>
      </c>
      <c r="G244" s="188" t="s">
        <v>44</v>
      </c>
      <c r="H244" s="188" t="s">
        <v>58</v>
      </c>
      <c r="I244" s="188" t="s">
        <v>93</v>
      </c>
      <c r="J244" s="188" t="s">
        <v>653</v>
      </c>
      <c r="K244" s="188"/>
      <c r="L244" s="188" t="s">
        <v>931</v>
      </c>
      <c r="M244" s="188" t="s">
        <v>1236</v>
      </c>
      <c r="N244" s="188"/>
      <c r="O244" s="188" t="s">
        <v>926</v>
      </c>
      <c r="P244" s="188" t="s">
        <v>1262</v>
      </c>
      <c r="Q244" s="188" t="s">
        <v>929</v>
      </c>
    </row>
    <row r="245" spans="1:19" s="180" customFormat="1" ht="16" customHeight="1" x14ac:dyDescent="0.55000000000000004">
      <c r="A245" s="212"/>
      <c r="B245" s="222">
        <v>940</v>
      </c>
      <c r="C245" s="223" t="s">
        <v>654</v>
      </c>
      <c r="D245" s="223" t="s">
        <v>883</v>
      </c>
      <c r="E245" s="188" t="s">
        <v>70</v>
      </c>
      <c r="F245" s="188" t="s">
        <v>23</v>
      </c>
      <c r="G245" s="188" t="s">
        <v>44</v>
      </c>
      <c r="H245" s="190" t="s">
        <v>64</v>
      </c>
      <c r="I245" s="226" t="s">
        <v>175</v>
      </c>
      <c r="J245" s="226" t="s">
        <v>655</v>
      </c>
      <c r="K245" s="187"/>
      <c r="L245" s="188" t="s">
        <v>931</v>
      </c>
      <c r="M245" s="188" t="s">
        <v>1236</v>
      </c>
      <c r="N245" s="188"/>
      <c r="O245" s="188" t="s">
        <v>926</v>
      </c>
      <c r="P245" s="188" t="s">
        <v>1262</v>
      </c>
      <c r="Q245" s="188" t="s">
        <v>929</v>
      </c>
    </row>
    <row r="246" spans="1:19" ht="13.9" customHeight="1" x14ac:dyDescent="0.55000000000000004">
      <c r="A246" s="221"/>
      <c r="B246" s="223">
        <v>993</v>
      </c>
      <c r="C246" s="223" t="s">
        <v>658</v>
      </c>
      <c r="D246" s="223" t="s">
        <v>885</v>
      </c>
      <c r="E246" s="188" t="s">
        <v>70</v>
      </c>
      <c r="F246" s="187" t="s">
        <v>15</v>
      </c>
      <c r="G246" s="188" t="s">
        <v>44</v>
      </c>
      <c r="H246" s="188" t="s">
        <v>64</v>
      </c>
      <c r="I246" s="188" t="s">
        <v>82</v>
      </c>
      <c r="J246" s="188" t="s">
        <v>659</v>
      </c>
      <c r="K246" s="188"/>
      <c r="L246" s="188" t="s">
        <v>931</v>
      </c>
      <c r="M246" s="188" t="s">
        <v>1236</v>
      </c>
      <c r="N246" s="188" t="s">
        <v>941</v>
      </c>
      <c r="O246" s="188" t="s">
        <v>926</v>
      </c>
      <c r="P246" s="188" t="s">
        <v>1262</v>
      </c>
      <c r="Q246" s="188" t="s">
        <v>929</v>
      </c>
    </row>
    <row r="247" spans="1:19" ht="13.9" customHeight="1" x14ac:dyDescent="0.55000000000000004">
      <c r="A247" s="212"/>
      <c r="B247" s="223">
        <v>1003</v>
      </c>
      <c r="C247" s="223" t="s">
        <v>660</v>
      </c>
      <c r="D247" s="223" t="s">
        <v>886</v>
      </c>
      <c r="E247" s="188" t="s">
        <v>70</v>
      </c>
      <c r="F247" s="188" t="s">
        <v>25</v>
      </c>
      <c r="G247" s="188" t="s">
        <v>44</v>
      </c>
      <c r="H247" s="188" t="s">
        <v>64</v>
      </c>
      <c r="I247" s="187" t="s">
        <v>72</v>
      </c>
      <c r="J247" s="187" t="s">
        <v>661</v>
      </c>
      <c r="K247" s="187"/>
      <c r="L247" s="188" t="s">
        <v>931</v>
      </c>
      <c r="M247" s="188" t="s">
        <v>1236</v>
      </c>
      <c r="N247" s="188"/>
      <c r="O247" s="188" t="s">
        <v>926</v>
      </c>
      <c r="P247" s="188" t="s">
        <v>1262</v>
      </c>
      <c r="Q247" s="188" t="s">
        <v>929</v>
      </c>
    </row>
    <row r="248" spans="1:19" ht="13.9" customHeight="1" x14ac:dyDescent="0.55000000000000004">
      <c r="A248" s="221"/>
      <c r="B248" s="223">
        <v>1070</v>
      </c>
      <c r="C248" s="223" t="s">
        <v>664</v>
      </c>
      <c r="D248" s="223" t="s">
        <v>888</v>
      </c>
      <c r="E248" s="188" t="s">
        <v>70</v>
      </c>
      <c r="F248" s="187" t="s">
        <v>15</v>
      </c>
      <c r="G248" s="188" t="s">
        <v>44</v>
      </c>
      <c r="H248" s="188" t="s">
        <v>64</v>
      </c>
      <c r="I248" s="188" t="s">
        <v>73</v>
      </c>
      <c r="J248" s="187" t="s">
        <v>665</v>
      </c>
      <c r="K248" s="188"/>
      <c r="L248" s="188" t="s">
        <v>931</v>
      </c>
      <c r="M248" s="188" t="s">
        <v>1236</v>
      </c>
      <c r="N248" s="188"/>
      <c r="O248" s="188" t="s">
        <v>926</v>
      </c>
      <c r="P248" s="188" t="s">
        <v>1262</v>
      </c>
      <c r="Q248" s="188" t="s">
        <v>929</v>
      </c>
    </row>
    <row r="249" spans="1:19" ht="13.9" customHeight="1" x14ac:dyDescent="0.55000000000000004">
      <c r="A249" s="212"/>
      <c r="B249" s="223">
        <v>1071</v>
      </c>
      <c r="C249" s="223" t="s">
        <v>666</v>
      </c>
      <c r="D249" s="223" t="s">
        <v>889</v>
      </c>
      <c r="E249" s="188" t="s">
        <v>70</v>
      </c>
      <c r="F249" s="188" t="s">
        <v>25</v>
      </c>
      <c r="G249" s="188" t="s">
        <v>44</v>
      </c>
      <c r="H249" s="188" t="s">
        <v>64</v>
      </c>
      <c r="I249" s="187" t="s">
        <v>76</v>
      </c>
      <c r="J249" s="187" t="s">
        <v>667</v>
      </c>
      <c r="K249" s="187"/>
      <c r="L249" s="188" t="s">
        <v>931</v>
      </c>
      <c r="M249" s="188" t="s">
        <v>1236</v>
      </c>
      <c r="N249" s="188"/>
      <c r="O249" s="188" t="s">
        <v>926</v>
      </c>
      <c r="P249" s="188" t="s">
        <v>1262</v>
      </c>
      <c r="Q249" s="188" t="s">
        <v>929</v>
      </c>
    </row>
    <row r="250" spans="1:19" ht="13.9" customHeight="1" x14ac:dyDescent="0.55000000000000004">
      <c r="A250" s="221"/>
      <c r="B250" s="223">
        <v>1075</v>
      </c>
      <c r="C250" s="223" t="s">
        <v>668</v>
      </c>
      <c r="D250" s="223" t="s">
        <v>890</v>
      </c>
      <c r="E250" s="188" t="s">
        <v>70</v>
      </c>
      <c r="F250" s="188" t="s">
        <v>23</v>
      </c>
      <c r="G250" s="188" t="s">
        <v>44</v>
      </c>
      <c r="H250" s="187" t="s">
        <v>64</v>
      </c>
      <c r="I250" s="187" t="s">
        <v>74</v>
      </c>
      <c r="J250" s="187" t="s">
        <v>669</v>
      </c>
      <c r="K250" s="187"/>
      <c r="L250" s="188" t="s">
        <v>931</v>
      </c>
      <c r="M250" s="188" t="s">
        <v>1236</v>
      </c>
      <c r="N250" s="188" t="s">
        <v>942</v>
      </c>
      <c r="O250" s="188" t="s">
        <v>926</v>
      </c>
      <c r="P250" s="188" t="s">
        <v>1262</v>
      </c>
      <c r="Q250" s="188" t="s">
        <v>929</v>
      </c>
    </row>
    <row r="251" spans="1:19" ht="13.9" customHeight="1" x14ac:dyDescent="0.55000000000000004">
      <c r="A251" s="212"/>
      <c r="B251" s="223">
        <v>1086</v>
      </c>
      <c r="C251" s="223" t="s">
        <v>670</v>
      </c>
      <c r="D251" s="223" t="s">
        <v>891</v>
      </c>
      <c r="E251" s="188" t="s">
        <v>70</v>
      </c>
      <c r="F251" s="187" t="s">
        <v>15</v>
      </c>
      <c r="G251" s="188" t="s">
        <v>44</v>
      </c>
      <c r="H251" s="188" t="s">
        <v>64</v>
      </c>
      <c r="I251" s="187" t="s">
        <v>72</v>
      </c>
      <c r="J251" s="188" t="s">
        <v>671</v>
      </c>
      <c r="K251" s="188"/>
      <c r="L251" s="188" t="s">
        <v>931</v>
      </c>
      <c r="M251" s="188" t="s">
        <v>1236</v>
      </c>
      <c r="N251" s="188"/>
      <c r="O251" s="188" t="s">
        <v>926</v>
      </c>
      <c r="P251" s="188" t="s">
        <v>1262</v>
      </c>
      <c r="Q251" s="188" t="s">
        <v>929</v>
      </c>
    </row>
    <row r="252" spans="1:19" ht="13.9" customHeight="1" x14ac:dyDescent="0.55000000000000004">
      <c r="A252" s="221"/>
      <c r="B252" s="223">
        <v>1144</v>
      </c>
      <c r="C252" s="223" t="s">
        <v>679</v>
      </c>
      <c r="D252" s="223" t="s">
        <v>894</v>
      </c>
      <c r="E252" s="187" t="s">
        <v>70</v>
      </c>
      <c r="F252" s="188" t="s">
        <v>25</v>
      </c>
      <c r="G252" s="188" t="s">
        <v>44</v>
      </c>
      <c r="H252" s="187" t="s">
        <v>64</v>
      </c>
      <c r="I252" s="188" t="s">
        <v>73</v>
      </c>
      <c r="J252" s="187" t="s">
        <v>680</v>
      </c>
      <c r="K252" s="187"/>
      <c r="L252" s="188" t="s">
        <v>931</v>
      </c>
      <c r="M252" s="188" t="s">
        <v>1236</v>
      </c>
      <c r="N252" s="188"/>
      <c r="O252" s="188" t="s">
        <v>926</v>
      </c>
      <c r="P252" s="188" t="s">
        <v>1262</v>
      </c>
      <c r="Q252" s="188" t="s">
        <v>929</v>
      </c>
    </row>
    <row r="253" spans="1:19" ht="13.9" customHeight="1" x14ac:dyDescent="0.55000000000000004">
      <c r="A253" s="212"/>
      <c r="B253" s="223">
        <v>1146</v>
      </c>
      <c r="C253" s="223" t="s">
        <v>681</v>
      </c>
      <c r="D253" s="223" t="s">
        <v>895</v>
      </c>
      <c r="E253" s="187" t="s">
        <v>70</v>
      </c>
      <c r="F253" s="188" t="s">
        <v>25</v>
      </c>
      <c r="G253" s="188" t="s">
        <v>44</v>
      </c>
      <c r="H253" s="187" t="s">
        <v>64</v>
      </c>
      <c r="I253" s="187" t="s">
        <v>72</v>
      </c>
      <c r="J253" s="188" t="s">
        <v>682</v>
      </c>
      <c r="K253" s="188"/>
      <c r="L253" s="188" t="s">
        <v>931</v>
      </c>
      <c r="M253" s="188" t="s">
        <v>1236</v>
      </c>
      <c r="N253" s="188"/>
      <c r="O253" s="188" t="s">
        <v>926</v>
      </c>
      <c r="P253" s="188" t="s">
        <v>1262</v>
      </c>
      <c r="Q253" s="188" t="s">
        <v>929</v>
      </c>
    </row>
    <row r="254" spans="1:19" ht="13.9" customHeight="1" x14ac:dyDescent="0.55000000000000004">
      <c r="A254" s="221"/>
      <c r="B254" s="223">
        <v>1182</v>
      </c>
      <c r="C254" s="223" t="s">
        <v>683</v>
      </c>
      <c r="D254" s="223" t="s">
        <v>896</v>
      </c>
      <c r="E254" s="187" t="s">
        <v>70</v>
      </c>
      <c r="F254" s="188" t="s">
        <v>34</v>
      </c>
      <c r="G254" s="188" t="s">
        <v>44</v>
      </c>
      <c r="H254" s="250" t="s">
        <v>64</v>
      </c>
      <c r="I254" s="188" t="s">
        <v>73</v>
      </c>
      <c r="J254" s="188" t="s">
        <v>684</v>
      </c>
      <c r="K254" s="188"/>
      <c r="L254" s="188" t="s">
        <v>931</v>
      </c>
      <c r="M254" s="188" t="s">
        <v>1236</v>
      </c>
      <c r="N254" s="188"/>
      <c r="O254" s="188" t="s">
        <v>926</v>
      </c>
      <c r="P254" s="188" t="s">
        <v>1262</v>
      </c>
      <c r="Q254" s="188" t="s">
        <v>929</v>
      </c>
    </row>
    <row r="255" spans="1:19" ht="13.9" customHeight="1" x14ac:dyDescent="0.55000000000000004">
      <c r="A255" s="212"/>
      <c r="B255" s="223">
        <v>1451</v>
      </c>
      <c r="C255" s="223" t="s">
        <v>685</v>
      </c>
      <c r="D255" s="223" t="s">
        <v>897</v>
      </c>
      <c r="E255" s="188" t="s">
        <v>70</v>
      </c>
      <c r="F255" s="188" t="s">
        <v>17</v>
      </c>
      <c r="G255" s="188" t="s">
        <v>44</v>
      </c>
      <c r="H255" s="250" t="s">
        <v>64</v>
      </c>
      <c r="I255" s="188" t="s">
        <v>73</v>
      </c>
      <c r="J255" s="188" t="s">
        <v>686</v>
      </c>
      <c r="K255" s="188"/>
      <c r="L255" s="188" t="s">
        <v>931</v>
      </c>
      <c r="M255" s="188" t="s">
        <v>1236</v>
      </c>
      <c r="N255" s="188"/>
      <c r="O255" s="188" t="s">
        <v>926</v>
      </c>
      <c r="P255" s="188" t="s">
        <v>1262</v>
      </c>
      <c r="Q255" s="188" t="s">
        <v>929</v>
      </c>
    </row>
    <row r="256" spans="1:19" ht="13.9" customHeight="1" x14ac:dyDescent="0.55000000000000004">
      <c r="A256" s="221"/>
      <c r="B256" s="235">
        <v>1140</v>
      </c>
      <c r="C256" s="235" t="s">
        <v>675</v>
      </c>
      <c r="D256" s="235" t="s">
        <v>893</v>
      </c>
      <c r="E256" s="233" t="s">
        <v>69</v>
      </c>
      <c r="F256" s="228" t="s">
        <v>16</v>
      </c>
      <c r="G256" s="233" t="s">
        <v>45</v>
      </c>
      <c r="H256" s="228" t="s">
        <v>52</v>
      </c>
      <c r="I256" s="228" t="s">
        <v>85</v>
      </c>
      <c r="J256" s="228" t="s">
        <v>678</v>
      </c>
      <c r="K256" s="187"/>
      <c r="L256" s="188"/>
      <c r="M256" s="188"/>
      <c r="N256" s="188"/>
      <c r="O256" s="188"/>
      <c r="P256" s="188"/>
      <c r="Q256" s="188"/>
    </row>
    <row r="257" spans="1:17" ht="13.9" customHeight="1" x14ac:dyDescent="0.55000000000000004">
      <c r="A257" s="212"/>
      <c r="B257" s="231">
        <v>1</v>
      </c>
      <c r="C257" s="188" t="s">
        <v>211</v>
      </c>
      <c r="D257" s="188" t="s">
        <v>690</v>
      </c>
      <c r="E257" s="188" t="s">
        <v>68</v>
      </c>
      <c r="F257" s="188" t="s">
        <v>31</v>
      </c>
      <c r="G257" s="231" t="s">
        <v>46</v>
      </c>
      <c r="H257" s="250" t="s">
        <v>51</v>
      </c>
      <c r="I257" s="187" t="s">
        <v>104</v>
      </c>
      <c r="J257" s="187" t="s">
        <v>212</v>
      </c>
      <c r="K257" s="187"/>
      <c r="L257" s="188" t="s">
        <v>920</v>
      </c>
      <c r="M257" s="188"/>
      <c r="N257" s="188"/>
      <c r="O257" s="188" t="s">
        <v>927</v>
      </c>
      <c r="P257" s="188" t="s">
        <v>943</v>
      </c>
      <c r="Q257" s="188"/>
    </row>
    <row r="258" spans="1:17" ht="13.9" customHeight="1" x14ac:dyDescent="0.55000000000000004">
      <c r="A258" s="221"/>
      <c r="B258" s="235">
        <v>212</v>
      </c>
      <c r="C258" s="235" t="s">
        <v>564</v>
      </c>
      <c r="D258" s="235" t="s">
        <v>846</v>
      </c>
      <c r="E258" s="228" t="s">
        <v>69</v>
      </c>
      <c r="F258" s="228" t="s">
        <v>16</v>
      </c>
      <c r="G258" s="233" t="s">
        <v>47</v>
      </c>
      <c r="H258" s="228" t="s">
        <v>52</v>
      </c>
      <c r="I258" s="228" t="s">
        <v>85</v>
      </c>
      <c r="J258" s="228" t="s">
        <v>565</v>
      </c>
      <c r="K258" s="187" t="s">
        <v>919</v>
      </c>
      <c r="L258" s="188"/>
      <c r="M258" s="188" t="s">
        <v>921</v>
      </c>
      <c r="N258" s="188"/>
      <c r="O258" s="188"/>
      <c r="P258" s="188" t="s">
        <v>946</v>
      </c>
      <c r="Q258" s="188"/>
    </row>
    <row r="259" spans="1:17" ht="13.9" customHeight="1" x14ac:dyDescent="0.55000000000000004">
      <c r="A259" s="212"/>
      <c r="B259" s="235">
        <v>212</v>
      </c>
      <c r="C259" s="235" t="s">
        <v>564</v>
      </c>
      <c r="D259" s="235" t="s">
        <v>846</v>
      </c>
      <c r="E259" s="228" t="s">
        <v>69</v>
      </c>
      <c r="F259" s="228" t="s">
        <v>16</v>
      </c>
      <c r="G259" s="233" t="s">
        <v>47</v>
      </c>
      <c r="H259" s="228" t="s">
        <v>52</v>
      </c>
      <c r="I259" s="228" t="s">
        <v>164</v>
      </c>
      <c r="J259" s="228" t="s">
        <v>566</v>
      </c>
      <c r="K259" s="187" t="s">
        <v>919</v>
      </c>
      <c r="L259" s="188"/>
      <c r="M259" s="188" t="s">
        <v>921</v>
      </c>
      <c r="N259" s="188"/>
      <c r="O259" s="188"/>
      <c r="P259" s="188" t="s">
        <v>937</v>
      </c>
      <c r="Q259" s="188"/>
    </row>
    <row r="260" spans="1:17" ht="13.9" customHeight="1" x14ac:dyDescent="0.55000000000000004">
      <c r="A260" s="221"/>
      <c r="B260" s="235">
        <v>701</v>
      </c>
      <c r="C260" s="235" t="s">
        <v>633</v>
      </c>
      <c r="D260" s="235" t="s">
        <v>873</v>
      </c>
      <c r="E260" s="233" t="s">
        <v>69</v>
      </c>
      <c r="F260" s="233" t="s">
        <v>28</v>
      </c>
      <c r="G260" s="233" t="s">
        <v>47</v>
      </c>
      <c r="H260" s="233" t="s">
        <v>52</v>
      </c>
      <c r="I260" s="233" t="s">
        <v>95</v>
      </c>
      <c r="J260" s="233" t="s">
        <v>634</v>
      </c>
      <c r="K260" s="187" t="s">
        <v>919</v>
      </c>
      <c r="L260" s="188"/>
      <c r="M260" s="188" t="s">
        <v>921</v>
      </c>
      <c r="N260" s="188"/>
      <c r="O260" s="188"/>
      <c r="P260" s="188" t="s">
        <v>935</v>
      </c>
      <c r="Q260" s="188"/>
    </row>
    <row r="261" spans="1:17" ht="13.9" customHeight="1" x14ac:dyDescent="0.55000000000000004">
      <c r="A261" s="212"/>
      <c r="B261" s="231">
        <v>65</v>
      </c>
      <c r="C261" s="188" t="s">
        <v>323</v>
      </c>
      <c r="D261" s="188" t="s">
        <v>740</v>
      </c>
      <c r="E261" s="188" t="s">
        <v>324</v>
      </c>
      <c r="F261" s="187" t="s">
        <v>19</v>
      </c>
      <c r="G261" s="188" t="s">
        <v>48</v>
      </c>
      <c r="H261" s="250" t="s">
        <v>60</v>
      </c>
      <c r="I261" s="187" t="s">
        <v>122</v>
      </c>
      <c r="J261" s="187" t="s">
        <v>325</v>
      </c>
      <c r="K261" s="187" t="s">
        <v>918</v>
      </c>
      <c r="L261" s="188" t="s">
        <v>931</v>
      </c>
      <c r="M261" s="188" t="s">
        <v>921</v>
      </c>
      <c r="N261" s="188"/>
      <c r="O261" s="188" t="s">
        <v>926</v>
      </c>
      <c r="P261" s="188" t="s">
        <v>933</v>
      </c>
      <c r="Q261" s="188" t="s">
        <v>929</v>
      </c>
    </row>
    <row r="262" spans="1:17" ht="13.9" customHeight="1" x14ac:dyDescent="0.55000000000000004">
      <c r="A262" s="221"/>
      <c r="B262" s="228">
        <v>87</v>
      </c>
      <c r="C262" s="228" t="s">
        <v>366</v>
      </c>
      <c r="D262" s="228" t="s">
        <v>758</v>
      </c>
      <c r="E262" s="228" t="s">
        <v>204</v>
      </c>
      <c r="F262" s="228" t="s">
        <v>22</v>
      </c>
      <c r="G262" s="228" t="s">
        <v>48</v>
      </c>
      <c r="H262" s="228" t="s">
        <v>52</v>
      </c>
      <c r="I262" s="228" t="s">
        <v>76</v>
      </c>
      <c r="J262" s="233" t="s">
        <v>367</v>
      </c>
      <c r="K262" s="187" t="s">
        <v>1235</v>
      </c>
      <c r="L262" s="188" t="s">
        <v>931</v>
      </c>
      <c r="M262" s="188" t="s">
        <v>921</v>
      </c>
      <c r="N262" s="188"/>
      <c r="O262" s="188"/>
      <c r="P262" s="188" t="s">
        <v>943</v>
      </c>
      <c r="Q262" s="188" t="s">
        <v>929</v>
      </c>
    </row>
    <row r="263" spans="1:17" ht="13.9" customHeight="1" x14ac:dyDescent="0.55000000000000004">
      <c r="A263" s="212"/>
      <c r="B263" s="228">
        <v>87</v>
      </c>
      <c r="C263" s="228" t="s">
        <v>366</v>
      </c>
      <c r="D263" s="228" t="s">
        <v>758</v>
      </c>
      <c r="E263" s="228" t="s">
        <v>324</v>
      </c>
      <c r="F263" s="249" t="s">
        <v>22</v>
      </c>
      <c r="G263" s="228" t="s">
        <v>48</v>
      </c>
      <c r="H263" s="228" t="s">
        <v>52</v>
      </c>
      <c r="I263" s="228" t="s">
        <v>162</v>
      </c>
      <c r="J263" s="233" t="s">
        <v>368</v>
      </c>
      <c r="K263" s="187" t="s">
        <v>918</v>
      </c>
      <c r="L263" s="188" t="s">
        <v>931</v>
      </c>
      <c r="M263" s="188" t="s">
        <v>921</v>
      </c>
      <c r="N263" s="188"/>
      <c r="O263" s="188"/>
      <c r="P263" s="188" t="s">
        <v>943</v>
      </c>
      <c r="Q263" s="188" t="s">
        <v>929</v>
      </c>
    </row>
    <row r="264" spans="1:17" ht="13.9" customHeight="1" x14ac:dyDescent="0.55000000000000004">
      <c r="A264" s="221"/>
      <c r="B264" s="228">
        <v>99</v>
      </c>
      <c r="C264" s="228" t="s">
        <v>398</v>
      </c>
      <c r="D264" s="228" t="s">
        <v>773</v>
      </c>
      <c r="E264" s="228" t="s">
        <v>70</v>
      </c>
      <c r="F264" s="229" t="s">
        <v>34</v>
      </c>
      <c r="G264" s="228" t="s">
        <v>48</v>
      </c>
      <c r="H264" s="228" t="s">
        <v>61</v>
      </c>
      <c r="I264" s="228" t="s">
        <v>97</v>
      </c>
      <c r="J264" s="228" t="s">
        <v>399</v>
      </c>
      <c r="K264" s="188" t="s">
        <v>918</v>
      </c>
      <c r="L264" s="188" t="s">
        <v>931</v>
      </c>
      <c r="M264" s="188" t="s">
        <v>1240</v>
      </c>
      <c r="N264" s="188"/>
      <c r="O264" s="188" t="s">
        <v>926</v>
      </c>
      <c r="P264" s="188" t="s">
        <v>933</v>
      </c>
      <c r="Q264" s="188" t="s">
        <v>929</v>
      </c>
    </row>
    <row r="265" spans="1:17" ht="13.9" customHeight="1" x14ac:dyDescent="0.55000000000000004">
      <c r="A265" s="212"/>
      <c r="B265" s="228">
        <v>101</v>
      </c>
      <c r="C265" s="228" t="s">
        <v>405</v>
      </c>
      <c r="D265" s="228" t="s">
        <v>776</v>
      </c>
      <c r="E265" s="228" t="s">
        <v>204</v>
      </c>
      <c r="F265" s="228" t="s">
        <v>21</v>
      </c>
      <c r="G265" s="233" t="s">
        <v>48</v>
      </c>
      <c r="H265" s="228" t="s">
        <v>61</v>
      </c>
      <c r="I265" s="228" t="s">
        <v>143</v>
      </c>
      <c r="J265" s="228" t="s">
        <v>406</v>
      </c>
      <c r="K265" s="187" t="s">
        <v>1235</v>
      </c>
      <c r="L265" s="188" t="s">
        <v>931</v>
      </c>
      <c r="M265" s="188" t="s">
        <v>921</v>
      </c>
      <c r="N265" s="188" t="s">
        <v>939</v>
      </c>
      <c r="O265" s="188" t="s">
        <v>926</v>
      </c>
      <c r="P265" s="188" t="s">
        <v>933</v>
      </c>
      <c r="Q265" s="188" t="s">
        <v>929</v>
      </c>
    </row>
    <row r="266" spans="1:17" ht="13.9" customHeight="1" x14ac:dyDescent="0.55000000000000004">
      <c r="A266" s="221"/>
      <c r="B266" s="228">
        <v>101</v>
      </c>
      <c r="C266" s="228" t="s">
        <v>405</v>
      </c>
      <c r="D266" s="228" t="s">
        <v>776</v>
      </c>
      <c r="E266" s="228" t="s">
        <v>324</v>
      </c>
      <c r="F266" s="249" t="s">
        <v>19</v>
      </c>
      <c r="G266" s="233" t="s">
        <v>48</v>
      </c>
      <c r="H266" s="228" t="s">
        <v>60</v>
      </c>
      <c r="I266" s="228" t="s">
        <v>86</v>
      </c>
      <c r="J266" s="228" t="s">
        <v>407</v>
      </c>
      <c r="K266" s="187" t="s">
        <v>918</v>
      </c>
      <c r="L266" s="188" t="s">
        <v>931</v>
      </c>
      <c r="M266" s="188" t="s">
        <v>921</v>
      </c>
      <c r="N266" s="188" t="s">
        <v>939</v>
      </c>
      <c r="O266" s="188" t="s">
        <v>926</v>
      </c>
      <c r="P266" s="188" t="s">
        <v>933</v>
      </c>
      <c r="Q266" s="188" t="s">
        <v>929</v>
      </c>
    </row>
    <row r="267" spans="1:17" ht="13.9" customHeight="1" x14ac:dyDescent="0.55000000000000004">
      <c r="A267" s="212"/>
      <c r="B267" s="228">
        <v>118</v>
      </c>
      <c r="C267" s="228" t="s">
        <v>427</v>
      </c>
      <c r="D267" s="228" t="s">
        <v>786</v>
      </c>
      <c r="E267" s="228" t="s">
        <v>204</v>
      </c>
      <c r="F267" s="228" t="s">
        <v>21</v>
      </c>
      <c r="G267" s="228" t="s">
        <v>48</v>
      </c>
      <c r="H267" s="228" t="s">
        <v>61</v>
      </c>
      <c r="I267" s="228" t="s">
        <v>97</v>
      </c>
      <c r="J267" s="228" t="s">
        <v>428</v>
      </c>
      <c r="K267" s="187" t="s">
        <v>1235</v>
      </c>
      <c r="L267" s="188" t="s">
        <v>931</v>
      </c>
      <c r="M267" s="188" t="s">
        <v>1240</v>
      </c>
      <c r="N267" s="188"/>
      <c r="O267" s="188" t="s">
        <v>926</v>
      </c>
      <c r="P267" s="188" t="s">
        <v>933</v>
      </c>
      <c r="Q267" s="188" t="s">
        <v>929</v>
      </c>
    </row>
    <row r="268" spans="1:17" ht="13.9" customHeight="1" x14ac:dyDescent="0.55000000000000004">
      <c r="A268" s="221"/>
      <c r="B268" s="228">
        <v>118</v>
      </c>
      <c r="C268" s="228" t="s">
        <v>427</v>
      </c>
      <c r="D268" s="228" t="s">
        <v>786</v>
      </c>
      <c r="E268" s="228" t="s">
        <v>324</v>
      </c>
      <c r="F268" s="249" t="s">
        <v>18</v>
      </c>
      <c r="G268" s="228" t="s">
        <v>48</v>
      </c>
      <c r="H268" s="228" t="s">
        <v>63</v>
      </c>
      <c r="I268" s="228" t="s">
        <v>88</v>
      </c>
      <c r="J268" s="228" t="s">
        <v>429</v>
      </c>
      <c r="K268" s="187" t="s">
        <v>918</v>
      </c>
      <c r="L268" s="188" t="s">
        <v>931</v>
      </c>
      <c r="M268" s="188" t="s">
        <v>1240</v>
      </c>
      <c r="N268" s="188"/>
      <c r="O268" s="188" t="s">
        <v>928</v>
      </c>
      <c r="P268" s="188" t="s">
        <v>933</v>
      </c>
      <c r="Q268" s="188" t="s">
        <v>929</v>
      </c>
    </row>
    <row r="269" spans="1:17" ht="13.9" customHeight="1" x14ac:dyDescent="0.55000000000000004">
      <c r="A269" s="212"/>
      <c r="B269" s="228">
        <v>133</v>
      </c>
      <c r="C269" s="228" t="s">
        <v>470</v>
      </c>
      <c r="D269" s="228" t="s">
        <v>802</v>
      </c>
      <c r="E269" s="228" t="s">
        <v>70</v>
      </c>
      <c r="F269" s="228" t="s">
        <v>34</v>
      </c>
      <c r="G269" s="233" t="s">
        <v>48</v>
      </c>
      <c r="H269" s="228" t="s">
        <v>60</v>
      </c>
      <c r="I269" s="228" t="s">
        <v>86</v>
      </c>
      <c r="J269" s="228" t="s">
        <v>471</v>
      </c>
      <c r="K269" s="188" t="s">
        <v>918</v>
      </c>
      <c r="L269" s="188" t="s">
        <v>931</v>
      </c>
      <c r="M269" s="188" t="s">
        <v>1240</v>
      </c>
      <c r="N269" s="188"/>
      <c r="O269" s="188" t="s">
        <v>926</v>
      </c>
      <c r="P269" s="188" t="s">
        <v>933</v>
      </c>
      <c r="Q269" s="188" t="s">
        <v>929</v>
      </c>
    </row>
    <row r="270" spans="1:17" ht="13.9" customHeight="1" x14ac:dyDescent="0.55000000000000004">
      <c r="A270" s="221"/>
      <c r="B270" s="228">
        <v>133</v>
      </c>
      <c r="C270" s="228" t="s">
        <v>470</v>
      </c>
      <c r="D270" s="228" t="s">
        <v>802</v>
      </c>
      <c r="E270" s="228" t="s">
        <v>70</v>
      </c>
      <c r="F270" s="249" t="s">
        <v>34</v>
      </c>
      <c r="G270" s="233" t="s">
        <v>48</v>
      </c>
      <c r="H270" s="228" t="s">
        <v>64</v>
      </c>
      <c r="I270" s="228" t="s">
        <v>158</v>
      </c>
      <c r="J270" s="228" t="s">
        <v>472</v>
      </c>
      <c r="K270" s="188" t="s">
        <v>918</v>
      </c>
      <c r="L270" s="188" t="s">
        <v>931</v>
      </c>
      <c r="M270" s="188" t="s">
        <v>1240</v>
      </c>
      <c r="N270" s="188" t="s">
        <v>924</v>
      </c>
      <c r="O270" s="188" t="s">
        <v>926</v>
      </c>
      <c r="P270" s="188" t="s">
        <v>933</v>
      </c>
      <c r="Q270" s="188" t="s">
        <v>929</v>
      </c>
    </row>
    <row r="271" spans="1:17" ht="13.9" customHeight="1" x14ac:dyDescent="0.55000000000000004">
      <c r="A271" s="212"/>
      <c r="B271" s="223">
        <v>170</v>
      </c>
      <c r="C271" s="223" t="s">
        <v>519</v>
      </c>
      <c r="D271" s="223" t="s">
        <v>825</v>
      </c>
      <c r="E271" s="187" t="s">
        <v>324</v>
      </c>
      <c r="F271" s="187" t="s">
        <v>19</v>
      </c>
      <c r="G271" s="187" t="s">
        <v>48</v>
      </c>
      <c r="H271" s="187" t="s">
        <v>60</v>
      </c>
      <c r="I271" s="187" t="s">
        <v>86</v>
      </c>
      <c r="J271" s="187" t="s">
        <v>520</v>
      </c>
      <c r="K271" s="187" t="s">
        <v>918</v>
      </c>
      <c r="L271" s="188" t="s">
        <v>931</v>
      </c>
      <c r="M271" s="188" t="s">
        <v>1242</v>
      </c>
      <c r="N271" s="188"/>
      <c r="O271" s="188" t="s">
        <v>926</v>
      </c>
      <c r="P271" s="188" t="s">
        <v>933</v>
      </c>
      <c r="Q271" s="188" t="s">
        <v>929</v>
      </c>
    </row>
    <row r="272" spans="1:17" ht="13.9" customHeight="1" x14ac:dyDescent="0.55000000000000004">
      <c r="A272" s="221"/>
      <c r="B272" s="231">
        <v>174</v>
      </c>
      <c r="C272" s="188" t="s">
        <v>526</v>
      </c>
      <c r="D272" s="188" t="s">
        <v>828</v>
      </c>
      <c r="E272" s="188" t="s">
        <v>324</v>
      </c>
      <c r="F272" s="187" t="s">
        <v>19</v>
      </c>
      <c r="G272" s="188" t="s">
        <v>48</v>
      </c>
      <c r="H272" s="250" t="s">
        <v>58</v>
      </c>
      <c r="I272" s="187" t="s">
        <v>126</v>
      </c>
      <c r="J272" s="187" t="s">
        <v>527</v>
      </c>
      <c r="K272" s="187" t="s">
        <v>918</v>
      </c>
      <c r="L272" s="188" t="s">
        <v>931</v>
      </c>
      <c r="M272" s="188" t="s">
        <v>921</v>
      </c>
      <c r="N272" s="188"/>
      <c r="O272" s="188" t="s">
        <v>926</v>
      </c>
      <c r="P272" s="188" t="s">
        <v>945</v>
      </c>
      <c r="Q272" s="188" t="s">
        <v>929</v>
      </c>
    </row>
    <row r="273" spans="1:17" ht="13.9" customHeight="1" x14ac:dyDescent="0.55000000000000004">
      <c r="A273" s="212"/>
      <c r="B273" s="187">
        <v>219</v>
      </c>
      <c r="C273" s="187" t="s">
        <v>576</v>
      </c>
      <c r="D273" s="187" t="s">
        <v>849</v>
      </c>
      <c r="E273" s="187" t="s">
        <v>324</v>
      </c>
      <c r="F273" s="187" t="s">
        <v>19</v>
      </c>
      <c r="G273" s="187" t="s">
        <v>48</v>
      </c>
      <c r="H273" s="187" t="s">
        <v>61</v>
      </c>
      <c r="I273" s="187" t="s">
        <v>179</v>
      </c>
      <c r="J273" s="187" t="s">
        <v>577</v>
      </c>
      <c r="K273" s="187" t="s">
        <v>918</v>
      </c>
      <c r="L273" s="188" t="s">
        <v>931</v>
      </c>
      <c r="M273" s="188" t="s">
        <v>921</v>
      </c>
      <c r="N273" s="188"/>
      <c r="O273" s="188" t="s">
        <v>926</v>
      </c>
      <c r="P273" s="188" t="s">
        <v>933</v>
      </c>
      <c r="Q273" s="188" t="s">
        <v>929</v>
      </c>
    </row>
    <row r="274" spans="1:17" ht="13.9" customHeight="1" x14ac:dyDescent="0.55000000000000004">
      <c r="A274" s="221"/>
      <c r="B274" s="223">
        <v>352</v>
      </c>
      <c r="C274" s="223" t="s">
        <v>590</v>
      </c>
      <c r="D274" s="223" t="s">
        <v>855</v>
      </c>
      <c r="E274" s="188" t="s">
        <v>70</v>
      </c>
      <c r="F274" s="188" t="s">
        <v>25</v>
      </c>
      <c r="G274" s="188" t="s">
        <v>48</v>
      </c>
      <c r="H274" s="188" t="s">
        <v>64</v>
      </c>
      <c r="I274" s="187" t="s">
        <v>74</v>
      </c>
      <c r="J274" s="188" t="s">
        <v>591</v>
      </c>
      <c r="K274" s="188" t="s">
        <v>918</v>
      </c>
      <c r="L274" s="188" t="s">
        <v>931</v>
      </c>
      <c r="M274" s="188" t="s">
        <v>1240</v>
      </c>
      <c r="N274" s="188"/>
      <c r="O274" s="188" t="s">
        <v>926</v>
      </c>
      <c r="P274" s="188" t="s">
        <v>933</v>
      </c>
      <c r="Q274" s="188" t="s">
        <v>929</v>
      </c>
    </row>
  </sheetData>
  <sheetProtection algorithmName="SHA-512" hashValue="OuMTEsEKDbqE8C1Q7a0nUXQCDZ4WYBwFuruWGXnSJp4bIE2cWzKfTTBiMywT52yqrcpojwv0sS8CMXyS0Mo3rQ==" saltValue="m10e2qlrc130e7kpvAauXQ==" spinCount="100000" sheet="1" objects="1" scenarios="1"/>
  <autoFilter ref="B4:Q275" xr:uid="{EEF7366E-126A-4908-85E7-1D5A44F7056B}">
    <sortState xmlns:xlrd2="http://schemas.microsoft.com/office/spreadsheetml/2017/richdata2" ref="B5:Q275">
      <sortCondition ref="G4:G275"/>
    </sortState>
  </autoFilter>
  <mergeCells count="3">
    <mergeCell ref="B3:C3"/>
    <mergeCell ref="E3:F3"/>
    <mergeCell ref="H3:J3"/>
  </mergeCells>
  <conditionalFormatting sqref="C93">
    <cfRule type="duplicateValues" dxfId="0" priority="1"/>
  </conditionalFormatting>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23757-3EED-48DB-82F1-3FBF3840CDCF}">
  <sheetPr codeName="Sheet7"/>
  <dimension ref="B3:E228"/>
  <sheetViews>
    <sheetView workbookViewId="0">
      <selection activeCell="G25" sqref="G25"/>
    </sheetView>
  </sheetViews>
  <sheetFormatPr defaultColWidth="8.83984375" defaultRowHeight="14.4" x14ac:dyDescent="0.55000000000000004"/>
  <cols>
    <col min="1" max="16384" width="8.83984375" style="16"/>
  </cols>
  <sheetData>
    <row r="3" spans="2:5" x14ac:dyDescent="0.55000000000000004">
      <c r="B3" s="20" t="s">
        <v>83</v>
      </c>
      <c r="C3" s="20" t="s">
        <v>6</v>
      </c>
      <c r="D3" s="20" t="s">
        <v>202</v>
      </c>
      <c r="E3" s="20" t="s">
        <v>201</v>
      </c>
    </row>
    <row r="4" spans="2:5" x14ac:dyDescent="0.55000000000000004">
      <c r="B4" s="14" t="s">
        <v>98</v>
      </c>
      <c r="C4" s="16" t="s">
        <v>7</v>
      </c>
      <c r="D4" s="14" t="s">
        <v>52</v>
      </c>
      <c r="E4" s="16" t="s">
        <v>41</v>
      </c>
    </row>
    <row r="5" spans="2:5" x14ac:dyDescent="0.55000000000000004">
      <c r="B5" s="14" t="s">
        <v>98</v>
      </c>
      <c r="C5" s="16" t="s">
        <v>27</v>
      </c>
      <c r="D5" s="14" t="s">
        <v>52</v>
      </c>
      <c r="E5" s="16" t="s">
        <v>41</v>
      </c>
    </row>
    <row r="6" spans="2:5" x14ac:dyDescent="0.55000000000000004">
      <c r="B6" s="14" t="s">
        <v>187</v>
      </c>
      <c r="C6" s="16" t="s">
        <v>27</v>
      </c>
      <c r="D6" s="14" t="s">
        <v>53</v>
      </c>
      <c r="E6" s="16" t="s">
        <v>39</v>
      </c>
    </row>
    <row r="7" spans="2:5" x14ac:dyDescent="0.55000000000000004">
      <c r="B7" s="14" t="s">
        <v>168</v>
      </c>
      <c r="C7" s="16" t="s">
        <v>16</v>
      </c>
      <c r="D7" s="14" t="s">
        <v>52</v>
      </c>
      <c r="E7" s="16" t="s">
        <v>41</v>
      </c>
    </row>
    <row r="8" spans="2:5" x14ac:dyDescent="0.55000000000000004">
      <c r="B8" s="14" t="s">
        <v>182</v>
      </c>
      <c r="C8" s="16" t="s">
        <v>11</v>
      </c>
      <c r="D8" s="14" t="s">
        <v>52</v>
      </c>
      <c r="E8" s="16" t="s">
        <v>41</v>
      </c>
    </row>
    <row r="9" spans="2:5" x14ac:dyDescent="0.55000000000000004">
      <c r="B9" s="14" t="s">
        <v>177</v>
      </c>
      <c r="C9" s="16" t="s">
        <v>84</v>
      </c>
      <c r="D9" s="14" t="s">
        <v>52</v>
      </c>
      <c r="E9" s="16" t="s">
        <v>44</v>
      </c>
    </row>
    <row r="10" spans="2:5" x14ac:dyDescent="0.55000000000000004">
      <c r="B10" s="14" t="s">
        <v>79</v>
      </c>
      <c r="C10" s="16" t="s">
        <v>15</v>
      </c>
      <c r="D10" s="14" t="s">
        <v>50</v>
      </c>
      <c r="E10" s="16" t="s">
        <v>44</v>
      </c>
    </row>
    <row r="11" spans="2:5" x14ac:dyDescent="0.55000000000000004">
      <c r="B11" s="14" t="s">
        <v>79</v>
      </c>
      <c r="C11" s="16" t="s">
        <v>17</v>
      </c>
      <c r="D11" s="14" t="s">
        <v>62</v>
      </c>
      <c r="E11" s="16" t="s">
        <v>39</v>
      </c>
    </row>
    <row r="12" spans="2:5" x14ac:dyDescent="0.55000000000000004">
      <c r="B12" s="14" t="s">
        <v>79</v>
      </c>
      <c r="C12" s="16" t="s">
        <v>20</v>
      </c>
      <c r="D12" s="14" t="s">
        <v>65</v>
      </c>
      <c r="E12" s="16" t="s">
        <v>38</v>
      </c>
    </row>
    <row r="13" spans="2:5" x14ac:dyDescent="0.55000000000000004">
      <c r="B13" s="14" t="s">
        <v>165</v>
      </c>
      <c r="C13" s="16" t="s">
        <v>25</v>
      </c>
      <c r="D13" s="14" t="s">
        <v>50</v>
      </c>
      <c r="E13" s="16" t="s">
        <v>44</v>
      </c>
    </row>
    <row r="14" spans="2:5" x14ac:dyDescent="0.55000000000000004">
      <c r="B14" s="14" t="s">
        <v>151</v>
      </c>
      <c r="C14" s="16" t="s">
        <v>10</v>
      </c>
      <c r="D14" s="14" t="s">
        <v>64</v>
      </c>
      <c r="E14" s="16" t="s">
        <v>41</v>
      </c>
    </row>
    <row r="15" spans="2:5" x14ac:dyDescent="0.55000000000000004">
      <c r="B15" s="14" t="s">
        <v>91</v>
      </c>
      <c r="C15" s="16" t="s">
        <v>9</v>
      </c>
      <c r="D15" s="14" t="s">
        <v>60</v>
      </c>
      <c r="E15" s="16" t="s">
        <v>44</v>
      </c>
    </row>
    <row r="16" spans="2:5" x14ac:dyDescent="0.55000000000000004">
      <c r="B16" s="14" t="s">
        <v>91</v>
      </c>
      <c r="C16" s="16" t="s">
        <v>16</v>
      </c>
      <c r="D16" s="14" t="s">
        <v>58</v>
      </c>
      <c r="E16" s="16" t="s">
        <v>41</v>
      </c>
    </row>
    <row r="17" spans="2:5" x14ac:dyDescent="0.55000000000000004">
      <c r="B17" s="14" t="s">
        <v>91</v>
      </c>
      <c r="C17" s="16" t="s">
        <v>28</v>
      </c>
      <c r="D17" s="14" t="s">
        <v>50</v>
      </c>
      <c r="E17" s="16" t="s">
        <v>41</v>
      </c>
    </row>
    <row r="18" spans="2:5" x14ac:dyDescent="0.55000000000000004">
      <c r="B18" s="14" t="s">
        <v>91</v>
      </c>
      <c r="D18" s="14" t="s">
        <v>52</v>
      </c>
      <c r="E18" s="16" t="s">
        <v>40</v>
      </c>
    </row>
    <row r="19" spans="2:5" x14ac:dyDescent="0.55000000000000004">
      <c r="B19" s="14" t="s">
        <v>81</v>
      </c>
      <c r="C19" s="16" t="s">
        <v>15</v>
      </c>
      <c r="D19" s="14" t="s">
        <v>50</v>
      </c>
      <c r="E19" s="16" t="s">
        <v>44</v>
      </c>
    </row>
    <row r="20" spans="2:5" x14ac:dyDescent="0.55000000000000004">
      <c r="B20" s="14" t="s">
        <v>128</v>
      </c>
      <c r="C20" s="16" t="s">
        <v>8</v>
      </c>
      <c r="D20" s="14" t="s">
        <v>63</v>
      </c>
      <c r="E20" s="16" t="s">
        <v>44</v>
      </c>
    </row>
    <row r="21" spans="2:5" x14ac:dyDescent="0.55000000000000004">
      <c r="B21" s="14" t="s">
        <v>158</v>
      </c>
      <c r="C21" s="16" t="s">
        <v>34</v>
      </c>
      <c r="D21" s="14" t="s">
        <v>64</v>
      </c>
      <c r="E21" s="16" t="s">
        <v>48</v>
      </c>
    </row>
    <row r="22" spans="2:5" x14ac:dyDescent="0.55000000000000004">
      <c r="B22" s="14" t="s">
        <v>109</v>
      </c>
      <c r="C22" s="16" t="s">
        <v>16</v>
      </c>
      <c r="D22" s="14" t="s">
        <v>54</v>
      </c>
      <c r="E22" s="16" t="s">
        <v>39</v>
      </c>
    </row>
    <row r="23" spans="2:5" x14ac:dyDescent="0.55000000000000004">
      <c r="B23" s="14" t="s">
        <v>111</v>
      </c>
      <c r="C23" s="16" t="s">
        <v>10</v>
      </c>
      <c r="D23" s="14" t="s">
        <v>58</v>
      </c>
      <c r="E23" s="16" t="s">
        <v>41</v>
      </c>
    </row>
    <row r="24" spans="2:5" x14ac:dyDescent="0.55000000000000004">
      <c r="B24" s="14" t="s">
        <v>179</v>
      </c>
      <c r="C24" s="16" t="s">
        <v>19</v>
      </c>
      <c r="D24" s="14" t="s">
        <v>61</v>
      </c>
      <c r="E24" s="16" t="s">
        <v>48</v>
      </c>
    </row>
    <row r="25" spans="2:5" x14ac:dyDescent="0.55000000000000004">
      <c r="B25" s="14" t="s">
        <v>73</v>
      </c>
      <c r="C25" s="16" t="s">
        <v>10</v>
      </c>
      <c r="D25" s="14" t="s">
        <v>64</v>
      </c>
      <c r="E25" s="16" t="s">
        <v>41</v>
      </c>
    </row>
    <row r="26" spans="2:5" x14ac:dyDescent="0.55000000000000004">
      <c r="B26" s="14" t="s">
        <v>73</v>
      </c>
      <c r="C26" s="16" t="s">
        <v>15</v>
      </c>
      <c r="D26" s="14" t="s">
        <v>64</v>
      </c>
      <c r="E26" s="16" t="s">
        <v>37</v>
      </c>
    </row>
    <row r="27" spans="2:5" x14ac:dyDescent="0.55000000000000004">
      <c r="B27" s="14" t="s">
        <v>73</v>
      </c>
      <c r="C27" s="16" t="s">
        <v>15</v>
      </c>
      <c r="D27" s="14" t="s">
        <v>64</v>
      </c>
      <c r="E27" s="16" t="s">
        <v>41</v>
      </c>
    </row>
    <row r="28" spans="2:5" x14ac:dyDescent="0.55000000000000004">
      <c r="B28" s="14" t="s">
        <v>73</v>
      </c>
      <c r="C28" s="16" t="s">
        <v>15</v>
      </c>
      <c r="D28" s="14" t="s">
        <v>64</v>
      </c>
      <c r="E28" s="16" t="s">
        <v>44</v>
      </c>
    </row>
    <row r="29" spans="2:5" x14ac:dyDescent="0.55000000000000004">
      <c r="B29" s="14" t="s">
        <v>73</v>
      </c>
      <c r="C29" s="16" t="s">
        <v>17</v>
      </c>
      <c r="D29" s="14" t="s">
        <v>64</v>
      </c>
      <c r="E29" s="16" t="s">
        <v>44</v>
      </c>
    </row>
    <row r="30" spans="2:5" x14ac:dyDescent="0.55000000000000004">
      <c r="B30" s="14" t="s">
        <v>73</v>
      </c>
      <c r="C30" s="16" t="s">
        <v>23</v>
      </c>
      <c r="D30" s="14" t="s">
        <v>64</v>
      </c>
      <c r="E30" s="16" t="s">
        <v>44</v>
      </c>
    </row>
    <row r="31" spans="2:5" x14ac:dyDescent="0.55000000000000004">
      <c r="B31" s="14" t="s">
        <v>73</v>
      </c>
      <c r="C31" s="16" t="s">
        <v>24</v>
      </c>
      <c r="D31" s="14" t="s">
        <v>64</v>
      </c>
      <c r="E31" s="16" t="s">
        <v>44</v>
      </c>
    </row>
    <row r="32" spans="2:5" x14ac:dyDescent="0.55000000000000004">
      <c r="B32" s="14" t="s">
        <v>73</v>
      </c>
      <c r="C32" s="16" t="s">
        <v>25</v>
      </c>
      <c r="D32" s="14" t="s">
        <v>64</v>
      </c>
      <c r="E32" s="16" t="s">
        <v>44</v>
      </c>
    </row>
    <row r="33" spans="2:5" x14ac:dyDescent="0.55000000000000004">
      <c r="B33" s="14" t="s">
        <v>73</v>
      </c>
      <c r="C33" s="16" t="s">
        <v>26</v>
      </c>
      <c r="D33" s="14" t="s">
        <v>64</v>
      </c>
      <c r="E33" s="16" t="s">
        <v>44</v>
      </c>
    </row>
    <row r="34" spans="2:5" x14ac:dyDescent="0.55000000000000004">
      <c r="B34" s="14" t="s">
        <v>73</v>
      </c>
      <c r="C34" s="16" t="s">
        <v>30</v>
      </c>
      <c r="D34" s="14" t="s">
        <v>64</v>
      </c>
      <c r="E34" s="16" t="s">
        <v>44</v>
      </c>
    </row>
    <row r="35" spans="2:5" x14ac:dyDescent="0.55000000000000004">
      <c r="B35" s="14" t="s">
        <v>73</v>
      </c>
      <c r="C35" s="16" t="s">
        <v>32</v>
      </c>
      <c r="D35" s="14" t="s">
        <v>64</v>
      </c>
      <c r="E35" s="16" t="s">
        <v>44</v>
      </c>
    </row>
    <row r="36" spans="2:5" x14ac:dyDescent="0.55000000000000004">
      <c r="B36" s="14" t="s">
        <v>73</v>
      </c>
      <c r="C36" s="16" t="s">
        <v>33</v>
      </c>
      <c r="D36" s="14" t="s">
        <v>64</v>
      </c>
      <c r="E36" s="16" t="s">
        <v>44</v>
      </c>
    </row>
    <row r="37" spans="2:5" x14ac:dyDescent="0.55000000000000004">
      <c r="B37" s="14" t="s">
        <v>73</v>
      </c>
      <c r="C37" s="16" t="s">
        <v>34</v>
      </c>
      <c r="D37" s="14" t="s">
        <v>64</v>
      </c>
      <c r="E37" s="16" t="s">
        <v>44</v>
      </c>
    </row>
    <row r="38" spans="2:5" x14ac:dyDescent="0.55000000000000004">
      <c r="B38" s="14" t="s">
        <v>135</v>
      </c>
      <c r="C38" s="16" t="s">
        <v>26</v>
      </c>
      <c r="D38" s="14" t="s">
        <v>64</v>
      </c>
      <c r="E38" s="16" t="s">
        <v>44</v>
      </c>
    </row>
    <row r="39" spans="2:5" x14ac:dyDescent="0.55000000000000004">
      <c r="B39" s="14" t="s">
        <v>143</v>
      </c>
      <c r="C39" s="16" t="s">
        <v>21</v>
      </c>
      <c r="D39" s="14" t="s">
        <v>61</v>
      </c>
      <c r="E39" s="16" t="s">
        <v>48</v>
      </c>
    </row>
    <row r="40" spans="2:5" x14ac:dyDescent="0.55000000000000004">
      <c r="B40" s="14" t="s">
        <v>88</v>
      </c>
      <c r="C40" s="16" t="s">
        <v>8</v>
      </c>
      <c r="D40" s="14" t="s">
        <v>50</v>
      </c>
      <c r="E40" s="16" t="s">
        <v>44</v>
      </c>
    </row>
    <row r="41" spans="2:5" x14ac:dyDescent="0.55000000000000004">
      <c r="B41" s="14"/>
      <c r="C41" s="16" t="s">
        <v>9</v>
      </c>
      <c r="D41" s="14" t="s">
        <v>50</v>
      </c>
      <c r="E41" s="16" t="s">
        <v>37</v>
      </c>
    </row>
    <row r="42" spans="2:5" x14ac:dyDescent="0.55000000000000004">
      <c r="B42" s="14"/>
      <c r="D42" s="14"/>
      <c r="E42" s="16" t="s">
        <v>44</v>
      </c>
    </row>
    <row r="43" spans="2:5" x14ac:dyDescent="0.55000000000000004">
      <c r="B43" s="14"/>
      <c r="C43" s="16" t="s">
        <v>84</v>
      </c>
      <c r="D43" s="14" t="s">
        <v>52</v>
      </c>
      <c r="E43" s="16" t="s">
        <v>41</v>
      </c>
    </row>
    <row r="44" spans="2:5" x14ac:dyDescent="0.55000000000000004">
      <c r="B44" s="14"/>
      <c r="C44" s="16" t="s">
        <v>18</v>
      </c>
      <c r="D44" s="14" t="s">
        <v>63</v>
      </c>
      <c r="E44" s="16" t="s">
        <v>48</v>
      </c>
    </row>
    <row r="45" spans="2:5" x14ac:dyDescent="0.55000000000000004">
      <c r="B45" s="14"/>
      <c r="C45" s="16" t="s">
        <v>25</v>
      </c>
      <c r="D45" s="14" t="s">
        <v>52</v>
      </c>
      <c r="E45" s="16" t="s">
        <v>44</v>
      </c>
    </row>
    <row r="46" spans="2:5" x14ac:dyDescent="0.55000000000000004">
      <c r="B46" s="14" t="s">
        <v>149</v>
      </c>
      <c r="C46" s="16" t="s">
        <v>10</v>
      </c>
      <c r="D46" s="14" t="s">
        <v>64</v>
      </c>
      <c r="E46" s="16" t="s">
        <v>41</v>
      </c>
    </row>
    <row r="47" spans="2:5" x14ac:dyDescent="0.55000000000000004">
      <c r="B47" s="14" t="s">
        <v>170</v>
      </c>
      <c r="C47" s="16" t="s">
        <v>10</v>
      </c>
      <c r="D47" s="14" t="s">
        <v>58</v>
      </c>
      <c r="E47" s="16" t="s">
        <v>41</v>
      </c>
    </row>
    <row r="48" spans="2:5" x14ac:dyDescent="0.55000000000000004">
      <c r="B48" s="14" t="s">
        <v>172</v>
      </c>
      <c r="C48" s="16" t="s">
        <v>10</v>
      </c>
      <c r="D48" s="14" t="s">
        <v>64</v>
      </c>
      <c r="E48" s="16" t="s">
        <v>41</v>
      </c>
    </row>
    <row r="49" spans="2:5" x14ac:dyDescent="0.55000000000000004">
      <c r="B49" s="14" t="s">
        <v>178</v>
      </c>
      <c r="C49" s="16" t="s">
        <v>16</v>
      </c>
      <c r="D49" s="14" t="s">
        <v>50</v>
      </c>
      <c r="E49" s="16" t="s">
        <v>41</v>
      </c>
    </row>
    <row r="50" spans="2:5" x14ac:dyDescent="0.55000000000000004">
      <c r="B50" s="14" t="s">
        <v>142</v>
      </c>
      <c r="C50" s="16" t="s">
        <v>17</v>
      </c>
      <c r="D50" s="14" t="s">
        <v>52</v>
      </c>
      <c r="E50" s="16" t="s">
        <v>44</v>
      </c>
    </row>
    <row r="51" spans="2:5" x14ac:dyDescent="0.55000000000000004">
      <c r="B51" s="14" t="s">
        <v>186</v>
      </c>
      <c r="C51" s="16" t="s">
        <v>10</v>
      </c>
      <c r="D51" s="14" t="s">
        <v>64</v>
      </c>
      <c r="E51" s="16" t="s">
        <v>41</v>
      </c>
    </row>
    <row r="52" spans="2:5" x14ac:dyDescent="0.55000000000000004">
      <c r="B52" s="14" t="s">
        <v>126</v>
      </c>
      <c r="C52" s="16" t="s">
        <v>19</v>
      </c>
      <c r="D52" s="14" t="s">
        <v>58</v>
      </c>
      <c r="E52" s="16" t="s">
        <v>48</v>
      </c>
    </row>
    <row r="53" spans="2:5" x14ac:dyDescent="0.55000000000000004">
      <c r="B53" s="14" t="s">
        <v>89</v>
      </c>
      <c r="C53" s="16" t="s">
        <v>11</v>
      </c>
      <c r="D53" s="14" t="s">
        <v>60</v>
      </c>
      <c r="E53" s="16" t="s">
        <v>37</v>
      </c>
    </row>
    <row r="54" spans="2:5" x14ac:dyDescent="0.55000000000000004">
      <c r="B54" s="14"/>
      <c r="C54" s="16" t="s">
        <v>14</v>
      </c>
      <c r="D54" s="14" t="s">
        <v>60</v>
      </c>
      <c r="E54" s="16" t="s">
        <v>37</v>
      </c>
    </row>
    <row r="55" spans="2:5" x14ac:dyDescent="0.55000000000000004">
      <c r="B55" s="14"/>
      <c r="C55" s="16" t="s">
        <v>16</v>
      </c>
      <c r="D55" s="14" t="s">
        <v>60</v>
      </c>
      <c r="E55" s="16" t="s">
        <v>44</v>
      </c>
    </row>
    <row r="56" spans="2:5" x14ac:dyDescent="0.55000000000000004">
      <c r="B56" s="14"/>
      <c r="C56" s="16" t="s">
        <v>21</v>
      </c>
      <c r="D56" s="14" t="s">
        <v>60</v>
      </c>
      <c r="E56" s="16" t="s">
        <v>37</v>
      </c>
    </row>
    <row r="57" spans="2:5" x14ac:dyDescent="0.55000000000000004">
      <c r="B57" s="14"/>
      <c r="C57" s="16" t="s">
        <v>26</v>
      </c>
      <c r="D57" s="14" t="s">
        <v>60</v>
      </c>
      <c r="E57" s="16" t="s">
        <v>44</v>
      </c>
    </row>
    <row r="58" spans="2:5" x14ac:dyDescent="0.55000000000000004">
      <c r="B58" s="14" t="s">
        <v>72</v>
      </c>
      <c r="C58" s="16" t="s">
        <v>10</v>
      </c>
      <c r="D58" s="14" t="s">
        <v>64</v>
      </c>
      <c r="E58" s="16" t="s">
        <v>41</v>
      </c>
    </row>
    <row r="59" spans="2:5" x14ac:dyDescent="0.55000000000000004">
      <c r="B59" s="14"/>
      <c r="C59" s="16" t="s">
        <v>84</v>
      </c>
      <c r="D59" s="14" t="s">
        <v>64</v>
      </c>
      <c r="E59" s="16" t="s">
        <v>44</v>
      </c>
    </row>
    <row r="60" spans="2:5" x14ac:dyDescent="0.55000000000000004">
      <c r="B60" s="14"/>
      <c r="C60" s="16" t="s">
        <v>15</v>
      </c>
      <c r="D60" s="14" t="s">
        <v>64</v>
      </c>
      <c r="E60" s="16" t="s">
        <v>44</v>
      </c>
    </row>
    <row r="61" spans="2:5" x14ac:dyDescent="0.55000000000000004">
      <c r="B61" s="14"/>
      <c r="C61" s="16" t="s">
        <v>17</v>
      </c>
      <c r="D61" s="14" t="s">
        <v>58</v>
      </c>
      <c r="E61" s="16" t="s">
        <v>44</v>
      </c>
    </row>
    <row r="62" spans="2:5" x14ac:dyDescent="0.55000000000000004">
      <c r="B62" s="14"/>
      <c r="C62" s="16" t="s">
        <v>25</v>
      </c>
      <c r="D62" s="14" t="s">
        <v>64</v>
      </c>
      <c r="E62" s="16" t="s">
        <v>44</v>
      </c>
    </row>
    <row r="63" spans="2:5" x14ac:dyDescent="0.55000000000000004">
      <c r="B63" s="14"/>
      <c r="C63" s="16" t="s">
        <v>34</v>
      </c>
      <c r="D63" s="14" t="s">
        <v>64</v>
      </c>
      <c r="E63" s="16" t="s">
        <v>44</v>
      </c>
    </row>
    <row r="64" spans="2:5" x14ac:dyDescent="0.55000000000000004">
      <c r="B64" s="14" t="s">
        <v>101</v>
      </c>
      <c r="C64" s="16" t="s">
        <v>8</v>
      </c>
      <c r="D64" s="14" t="s">
        <v>50</v>
      </c>
      <c r="E64" s="16" t="s">
        <v>44</v>
      </c>
    </row>
    <row r="65" spans="2:5" x14ac:dyDescent="0.55000000000000004">
      <c r="B65" s="14"/>
      <c r="D65" s="14" t="s">
        <v>62</v>
      </c>
      <c r="E65" s="16" t="s">
        <v>44</v>
      </c>
    </row>
    <row r="66" spans="2:5" x14ac:dyDescent="0.55000000000000004">
      <c r="B66" s="14" t="s">
        <v>133</v>
      </c>
      <c r="C66" s="16" t="s">
        <v>31</v>
      </c>
      <c r="D66" s="14" t="s">
        <v>52</v>
      </c>
      <c r="E66" s="16" t="s">
        <v>39</v>
      </c>
    </row>
    <row r="67" spans="2:5" x14ac:dyDescent="0.55000000000000004">
      <c r="B67" s="14" t="s">
        <v>141</v>
      </c>
      <c r="C67" s="16" t="s">
        <v>24</v>
      </c>
      <c r="D67" s="14" t="s">
        <v>50</v>
      </c>
      <c r="E67" s="16" t="s">
        <v>44</v>
      </c>
    </row>
    <row r="68" spans="2:5" x14ac:dyDescent="0.55000000000000004">
      <c r="B68" s="14" t="s">
        <v>107</v>
      </c>
      <c r="C68" s="16" t="s">
        <v>13</v>
      </c>
      <c r="D68" s="14" t="s">
        <v>64</v>
      </c>
      <c r="E68" s="16" t="s">
        <v>44</v>
      </c>
    </row>
    <row r="69" spans="2:5" x14ac:dyDescent="0.55000000000000004">
      <c r="B69" s="14"/>
      <c r="C69" s="16" t="s">
        <v>26</v>
      </c>
      <c r="D69" s="14" t="s">
        <v>64</v>
      </c>
      <c r="E69" s="16" t="s">
        <v>44</v>
      </c>
    </row>
    <row r="70" spans="2:5" x14ac:dyDescent="0.55000000000000004">
      <c r="B70" s="14" t="s">
        <v>96</v>
      </c>
      <c r="C70" s="16" t="s">
        <v>13</v>
      </c>
      <c r="D70" s="14" t="s">
        <v>52</v>
      </c>
      <c r="E70" s="16" t="s">
        <v>41</v>
      </c>
    </row>
    <row r="71" spans="2:5" x14ac:dyDescent="0.55000000000000004">
      <c r="B71" s="14"/>
      <c r="C71" s="16" t="s">
        <v>16</v>
      </c>
      <c r="D71" s="14" t="s">
        <v>50</v>
      </c>
      <c r="E71" s="16" t="s">
        <v>41</v>
      </c>
    </row>
    <row r="72" spans="2:5" x14ac:dyDescent="0.55000000000000004">
      <c r="B72" s="14" t="s">
        <v>153</v>
      </c>
      <c r="C72" s="16" t="s">
        <v>13</v>
      </c>
      <c r="D72" s="14" t="s">
        <v>64</v>
      </c>
      <c r="E72" s="16" t="s">
        <v>44</v>
      </c>
    </row>
    <row r="73" spans="2:5" x14ac:dyDescent="0.55000000000000004">
      <c r="B73" s="14" t="s">
        <v>155</v>
      </c>
      <c r="C73" s="16" t="s">
        <v>13</v>
      </c>
      <c r="D73" s="14" t="s">
        <v>62</v>
      </c>
      <c r="E73" s="16" t="s">
        <v>41</v>
      </c>
    </row>
    <row r="74" spans="2:5" x14ac:dyDescent="0.55000000000000004">
      <c r="B74" s="14" t="s">
        <v>157</v>
      </c>
      <c r="C74" s="16" t="s">
        <v>10</v>
      </c>
      <c r="D74" s="14" t="s">
        <v>64</v>
      </c>
      <c r="E74" s="16" t="s">
        <v>41</v>
      </c>
    </row>
    <row r="75" spans="2:5" x14ac:dyDescent="0.55000000000000004">
      <c r="B75" s="14" t="s">
        <v>159</v>
      </c>
      <c r="C75" s="16" t="s">
        <v>16</v>
      </c>
      <c r="D75" s="14" t="s">
        <v>52</v>
      </c>
      <c r="E75" s="16" t="s">
        <v>41</v>
      </c>
    </row>
    <row r="76" spans="2:5" x14ac:dyDescent="0.55000000000000004">
      <c r="B76" s="14" t="s">
        <v>161</v>
      </c>
      <c r="C76" s="16" t="s">
        <v>13</v>
      </c>
      <c r="D76" s="14" t="s">
        <v>64</v>
      </c>
      <c r="E76" s="16" t="s">
        <v>41</v>
      </c>
    </row>
    <row r="77" spans="2:5" x14ac:dyDescent="0.55000000000000004">
      <c r="B77" s="14" t="s">
        <v>93</v>
      </c>
      <c r="C77" s="16" t="s">
        <v>8</v>
      </c>
      <c r="D77" s="14" t="s">
        <v>60</v>
      </c>
      <c r="E77" s="16" t="s">
        <v>44</v>
      </c>
    </row>
    <row r="78" spans="2:5" x14ac:dyDescent="0.55000000000000004">
      <c r="B78" s="14"/>
      <c r="C78" s="16" t="s">
        <v>26</v>
      </c>
      <c r="D78" s="14" t="s">
        <v>56</v>
      </c>
      <c r="E78" s="16" t="s">
        <v>44</v>
      </c>
    </row>
    <row r="79" spans="2:5" x14ac:dyDescent="0.55000000000000004">
      <c r="B79" s="14"/>
      <c r="C79" s="16" t="s">
        <v>31</v>
      </c>
      <c r="D79" s="14" t="s">
        <v>58</v>
      </c>
      <c r="E79" s="16" t="s">
        <v>44</v>
      </c>
    </row>
    <row r="80" spans="2:5" x14ac:dyDescent="0.55000000000000004">
      <c r="B80" s="14" t="s">
        <v>189</v>
      </c>
      <c r="C80" s="16" t="s">
        <v>10</v>
      </c>
      <c r="D80" s="14" t="s">
        <v>64</v>
      </c>
      <c r="E80" s="16" t="s">
        <v>41</v>
      </c>
    </row>
    <row r="81" spans="2:5" x14ac:dyDescent="0.55000000000000004">
      <c r="B81" s="14" t="s">
        <v>82</v>
      </c>
      <c r="C81" s="16" t="s">
        <v>15</v>
      </c>
      <c r="D81" s="14" t="s">
        <v>64</v>
      </c>
      <c r="E81" s="16" t="s">
        <v>44</v>
      </c>
    </row>
    <row r="82" spans="2:5" x14ac:dyDescent="0.55000000000000004">
      <c r="B82" s="14" t="s">
        <v>185</v>
      </c>
      <c r="C82" s="16" t="s">
        <v>9</v>
      </c>
      <c r="D82" s="14" t="s">
        <v>50</v>
      </c>
      <c r="E82" s="16" t="s">
        <v>37</v>
      </c>
    </row>
    <row r="83" spans="2:5" x14ac:dyDescent="0.55000000000000004">
      <c r="B83" s="14" t="s">
        <v>188</v>
      </c>
      <c r="C83" s="16" t="s">
        <v>28</v>
      </c>
      <c r="D83" s="14" t="s">
        <v>52</v>
      </c>
      <c r="E83" s="16" t="s">
        <v>41</v>
      </c>
    </row>
    <row r="84" spans="2:5" x14ac:dyDescent="0.55000000000000004">
      <c r="B84" s="14" t="s">
        <v>150</v>
      </c>
      <c r="C84" s="16" t="s">
        <v>33</v>
      </c>
      <c r="D84" s="14" t="s">
        <v>64</v>
      </c>
      <c r="E84" s="16" t="s">
        <v>44</v>
      </c>
    </row>
    <row r="85" spans="2:5" x14ac:dyDescent="0.55000000000000004">
      <c r="B85" s="14" t="s">
        <v>90</v>
      </c>
      <c r="C85" s="16" t="s">
        <v>11</v>
      </c>
      <c r="D85" s="14" t="s">
        <v>50</v>
      </c>
      <c r="E85" s="16" t="s">
        <v>41</v>
      </c>
    </row>
    <row r="86" spans="2:5" x14ac:dyDescent="0.55000000000000004">
      <c r="B86" s="14"/>
      <c r="C86" s="16" t="s">
        <v>84</v>
      </c>
      <c r="D86" s="14" t="s">
        <v>50</v>
      </c>
      <c r="E86" s="16" t="s">
        <v>41</v>
      </c>
    </row>
    <row r="87" spans="2:5" x14ac:dyDescent="0.55000000000000004">
      <c r="B87" s="14"/>
      <c r="C87" s="16" t="s">
        <v>16</v>
      </c>
      <c r="D87" s="14" t="s">
        <v>50</v>
      </c>
      <c r="E87" s="16" t="s">
        <v>43</v>
      </c>
    </row>
    <row r="88" spans="2:5" x14ac:dyDescent="0.55000000000000004">
      <c r="B88" s="14"/>
      <c r="C88" s="16" t="s">
        <v>20</v>
      </c>
      <c r="D88" s="14" t="s">
        <v>64</v>
      </c>
      <c r="E88" s="16" t="s">
        <v>44</v>
      </c>
    </row>
    <row r="89" spans="2:5" x14ac:dyDescent="0.55000000000000004">
      <c r="B89" s="14" t="s">
        <v>110</v>
      </c>
      <c r="C89" s="16" t="s">
        <v>16</v>
      </c>
      <c r="D89" s="14" t="s">
        <v>58</v>
      </c>
      <c r="E89" s="16" t="s">
        <v>41</v>
      </c>
    </row>
    <row r="90" spans="2:5" x14ac:dyDescent="0.55000000000000004">
      <c r="B90" s="14" t="s">
        <v>130</v>
      </c>
      <c r="C90" s="16" t="s">
        <v>28</v>
      </c>
      <c r="D90" s="14" t="s">
        <v>52</v>
      </c>
      <c r="E90" s="16" t="s">
        <v>40</v>
      </c>
    </row>
    <row r="91" spans="2:5" x14ac:dyDescent="0.55000000000000004">
      <c r="B91" s="14" t="s">
        <v>156</v>
      </c>
      <c r="C91" s="16" t="s">
        <v>10</v>
      </c>
      <c r="D91" s="14" t="s">
        <v>58</v>
      </c>
      <c r="E91" s="16" t="s">
        <v>41</v>
      </c>
    </row>
    <row r="92" spans="2:5" x14ac:dyDescent="0.55000000000000004">
      <c r="B92" s="14" t="s">
        <v>74</v>
      </c>
      <c r="C92" s="16" t="s">
        <v>11</v>
      </c>
      <c r="D92" s="14" t="s">
        <v>64</v>
      </c>
      <c r="E92" s="16" t="s">
        <v>41</v>
      </c>
    </row>
    <row r="93" spans="2:5" x14ac:dyDescent="0.55000000000000004">
      <c r="B93" s="14"/>
      <c r="C93" s="16" t="s">
        <v>15</v>
      </c>
      <c r="D93" s="14" t="s">
        <v>63</v>
      </c>
      <c r="E93" s="16" t="s">
        <v>44</v>
      </c>
    </row>
    <row r="94" spans="2:5" x14ac:dyDescent="0.55000000000000004">
      <c r="B94" s="14"/>
      <c r="D94" s="14" t="s">
        <v>64</v>
      </c>
      <c r="E94" s="16" t="s">
        <v>37</v>
      </c>
    </row>
    <row r="95" spans="2:5" x14ac:dyDescent="0.55000000000000004">
      <c r="B95" s="14"/>
      <c r="D95" s="14"/>
      <c r="E95" s="16" t="s">
        <v>44</v>
      </c>
    </row>
    <row r="96" spans="2:5" x14ac:dyDescent="0.55000000000000004">
      <c r="B96" s="14"/>
      <c r="C96" s="16" t="s">
        <v>23</v>
      </c>
      <c r="D96" s="14" t="s">
        <v>64</v>
      </c>
      <c r="E96" s="16" t="s">
        <v>44</v>
      </c>
    </row>
    <row r="97" spans="2:5" x14ac:dyDescent="0.55000000000000004">
      <c r="B97" s="14"/>
      <c r="C97" s="16" t="s">
        <v>24</v>
      </c>
      <c r="D97" s="14" t="s">
        <v>64</v>
      </c>
      <c r="E97" s="16" t="s">
        <v>44</v>
      </c>
    </row>
    <row r="98" spans="2:5" x14ac:dyDescent="0.55000000000000004">
      <c r="B98" s="14"/>
      <c r="C98" s="16" t="s">
        <v>25</v>
      </c>
      <c r="D98" s="14" t="s">
        <v>64</v>
      </c>
      <c r="E98" s="16" t="s">
        <v>44</v>
      </c>
    </row>
    <row r="99" spans="2:5" x14ac:dyDescent="0.55000000000000004">
      <c r="B99" s="14"/>
      <c r="D99" s="14"/>
      <c r="E99" s="16" t="s">
        <v>48</v>
      </c>
    </row>
    <row r="100" spans="2:5" x14ac:dyDescent="0.55000000000000004">
      <c r="B100" s="14"/>
      <c r="C100" s="16" t="s">
        <v>26</v>
      </c>
      <c r="D100" s="14" t="s">
        <v>64</v>
      </c>
      <c r="E100" s="16" t="s">
        <v>44</v>
      </c>
    </row>
    <row r="101" spans="2:5" x14ac:dyDescent="0.55000000000000004">
      <c r="B101" s="14"/>
      <c r="C101" s="16" t="s">
        <v>33</v>
      </c>
      <c r="D101" s="14" t="s">
        <v>64</v>
      </c>
      <c r="E101" s="16" t="s">
        <v>44</v>
      </c>
    </row>
    <row r="102" spans="2:5" x14ac:dyDescent="0.55000000000000004">
      <c r="B102" s="14" t="s">
        <v>76</v>
      </c>
      <c r="C102" s="16" t="s">
        <v>8</v>
      </c>
      <c r="D102" s="14" t="s">
        <v>52</v>
      </c>
      <c r="E102" s="16" t="s">
        <v>41</v>
      </c>
    </row>
    <row r="103" spans="2:5" x14ac:dyDescent="0.55000000000000004">
      <c r="B103" s="14"/>
      <c r="C103" s="16" t="s">
        <v>10</v>
      </c>
      <c r="D103" s="14" t="s">
        <v>52</v>
      </c>
      <c r="E103" s="16" t="s">
        <v>41</v>
      </c>
    </row>
    <row r="104" spans="2:5" x14ac:dyDescent="0.55000000000000004">
      <c r="B104" s="14"/>
      <c r="C104" s="16" t="s">
        <v>84</v>
      </c>
      <c r="D104" s="14" t="s">
        <v>52</v>
      </c>
      <c r="E104" s="16" t="s">
        <v>44</v>
      </c>
    </row>
    <row r="105" spans="2:5" x14ac:dyDescent="0.55000000000000004">
      <c r="B105" s="14"/>
      <c r="C105" s="16" t="s">
        <v>13</v>
      </c>
      <c r="D105" s="14" t="s">
        <v>58</v>
      </c>
      <c r="E105" s="16" t="s">
        <v>41</v>
      </c>
    </row>
    <row r="106" spans="2:5" x14ac:dyDescent="0.55000000000000004">
      <c r="B106" s="14"/>
      <c r="C106" s="16" t="s">
        <v>15</v>
      </c>
      <c r="D106" s="14" t="s">
        <v>64</v>
      </c>
      <c r="E106" s="16" t="s">
        <v>44</v>
      </c>
    </row>
    <row r="107" spans="2:5" x14ac:dyDescent="0.55000000000000004">
      <c r="B107" s="14"/>
      <c r="C107" s="16" t="s">
        <v>16</v>
      </c>
      <c r="D107" s="14" t="s">
        <v>50</v>
      </c>
      <c r="E107" s="16" t="s">
        <v>44</v>
      </c>
    </row>
    <row r="108" spans="2:5" x14ac:dyDescent="0.55000000000000004">
      <c r="B108" s="14"/>
      <c r="D108" s="14" t="s">
        <v>52</v>
      </c>
      <c r="E108" s="16" t="s">
        <v>41</v>
      </c>
    </row>
    <row r="109" spans="2:5" x14ac:dyDescent="0.55000000000000004">
      <c r="B109" s="14"/>
      <c r="C109" s="16" t="s">
        <v>17</v>
      </c>
      <c r="D109" s="14" t="s">
        <v>58</v>
      </c>
      <c r="E109" s="16" t="s">
        <v>42</v>
      </c>
    </row>
    <row r="110" spans="2:5" x14ac:dyDescent="0.55000000000000004">
      <c r="B110" s="14"/>
      <c r="D110" s="14" t="s">
        <v>64</v>
      </c>
      <c r="E110" s="16" t="s">
        <v>44</v>
      </c>
    </row>
    <row r="111" spans="2:5" x14ac:dyDescent="0.55000000000000004">
      <c r="B111" s="14"/>
      <c r="C111" s="16" t="s">
        <v>22</v>
      </c>
      <c r="D111" s="14" t="s">
        <v>52</v>
      </c>
      <c r="E111" s="16" t="s">
        <v>48</v>
      </c>
    </row>
    <row r="112" spans="2:5" x14ac:dyDescent="0.55000000000000004">
      <c r="B112" s="14"/>
      <c r="C112" s="16" t="s">
        <v>25</v>
      </c>
      <c r="D112" s="14" t="s">
        <v>64</v>
      </c>
      <c r="E112" s="16" t="s">
        <v>44</v>
      </c>
    </row>
    <row r="113" spans="2:5" x14ac:dyDescent="0.55000000000000004">
      <c r="B113" s="14"/>
      <c r="C113" s="16" t="s">
        <v>28</v>
      </c>
      <c r="D113" s="14" t="s">
        <v>52</v>
      </c>
      <c r="E113" s="16" t="s">
        <v>40</v>
      </c>
    </row>
    <row r="114" spans="2:5" x14ac:dyDescent="0.55000000000000004">
      <c r="B114" s="14"/>
      <c r="D114" s="14"/>
      <c r="E114" s="16" t="s">
        <v>41</v>
      </c>
    </row>
    <row r="115" spans="2:5" x14ac:dyDescent="0.55000000000000004">
      <c r="B115" s="14"/>
      <c r="D115" s="14" t="s">
        <v>63</v>
      </c>
      <c r="E115" s="16" t="s">
        <v>41</v>
      </c>
    </row>
    <row r="116" spans="2:5" x14ac:dyDescent="0.55000000000000004">
      <c r="B116" s="14"/>
      <c r="C116" s="16" t="s">
        <v>30</v>
      </c>
      <c r="D116" s="14" t="s">
        <v>52</v>
      </c>
      <c r="E116" s="16" t="s">
        <v>44</v>
      </c>
    </row>
    <row r="117" spans="2:5" x14ac:dyDescent="0.55000000000000004">
      <c r="B117" s="14"/>
      <c r="C117" s="16" t="s">
        <v>31</v>
      </c>
      <c r="D117" s="14" t="s">
        <v>52</v>
      </c>
      <c r="E117" s="16" t="s">
        <v>41</v>
      </c>
    </row>
    <row r="118" spans="2:5" x14ac:dyDescent="0.55000000000000004">
      <c r="B118" s="14" t="s">
        <v>162</v>
      </c>
      <c r="C118" s="16" t="s">
        <v>22</v>
      </c>
      <c r="D118" s="14" t="s">
        <v>52</v>
      </c>
      <c r="E118" s="16" t="s">
        <v>48</v>
      </c>
    </row>
    <row r="119" spans="2:5" x14ac:dyDescent="0.55000000000000004">
      <c r="B119" s="14" t="s">
        <v>164</v>
      </c>
      <c r="C119" s="16" t="s">
        <v>16</v>
      </c>
      <c r="D119" s="14" t="s">
        <v>52</v>
      </c>
      <c r="E119" s="16" t="s">
        <v>47</v>
      </c>
    </row>
    <row r="120" spans="2:5" x14ac:dyDescent="0.55000000000000004">
      <c r="B120" s="14" t="s">
        <v>166</v>
      </c>
      <c r="C120" s="16" t="s">
        <v>9</v>
      </c>
      <c r="D120" s="14" t="s">
        <v>50</v>
      </c>
      <c r="E120" s="16" t="s">
        <v>44</v>
      </c>
    </row>
    <row r="121" spans="2:5" x14ac:dyDescent="0.55000000000000004">
      <c r="B121" s="14" t="s">
        <v>136</v>
      </c>
      <c r="C121" s="16" t="s">
        <v>33</v>
      </c>
      <c r="D121" s="14" t="s">
        <v>64</v>
      </c>
      <c r="E121" s="16" t="s">
        <v>44</v>
      </c>
    </row>
    <row r="122" spans="2:5" x14ac:dyDescent="0.55000000000000004">
      <c r="B122" s="14" t="s">
        <v>77</v>
      </c>
      <c r="C122" s="16" t="s">
        <v>15</v>
      </c>
      <c r="D122" s="14" t="s">
        <v>64</v>
      </c>
      <c r="E122" s="16" t="s">
        <v>44</v>
      </c>
    </row>
    <row r="123" spans="2:5" x14ac:dyDescent="0.55000000000000004">
      <c r="B123" s="14"/>
      <c r="C123" s="16" t="s">
        <v>23</v>
      </c>
      <c r="D123" s="14" t="s">
        <v>52</v>
      </c>
      <c r="E123" s="16" t="s">
        <v>44</v>
      </c>
    </row>
    <row r="124" spans="2:5" x14ac:dyDescent="0.55000000000000004">
      <c r="B124" s="14"/>
      <c r="C124" s="16" t="s">
        <v>25</v>
      </c>
      <c r="D124" s="14" t="s">
        <v>64</v>
      </c>
      <c r="E124" s="16" t="s">
        <v>44</v>
      </c>
    </row>
    <row r="125" spans="2:5" x14ac:dyDescent="0.55000000000000004">
      <c r="B125" s="14"/>
      <c r="C125" s="16" t="s">
        <v>26</v>
      </c>
      <c r="D125" s="14" t="s">
        <v>64</v>
      </c>
      <c r="E125" s="16" t="s">
        <v>44</v>
      </c>
    </row>
    <row r="126" spans="2:5" x14ac:dyDescent="0.55000000000000004">
      <c r="B126" s="14"/>
      <c r="C126" s="16" t="s">
        <v>33</v>
      </c>
      <c r="D126" s="14" t="s">
        <v>64</v>
      </c>
      <c r="E126" s="16" t="s">
        <v>44</v>
      </c>
    </row>
    <row r="127" spans="2:5" x14ac:dyDescent="0.55000000000000004">
      <c r="B127" s="14"/>
      <c r="C127" s="16" t="s">
        <v>34</v>
      </c>
      <c r="D127" s="14" t="s">
        <v>64</v>
      </c>
      <c r="E127" s="16" t="s">
        <v>44</v>
      </c>
    </row>
    <row r="128" spans="2:5" x14ac:dyDescent="0.55000000000000004">
      <c r="B128" s="14" t="s">
        <v>122</v>
      </c>
      <c r="C128" s="16" t="s">
        <v>19</v>
      </c>
      <c r="D128" s="14" t="s">
        <v>60</v>
      </c>
      <c r="E128" s="16" t="s">
        <v>48</v>
      </c>
    </row>
    <row r="129" spans="2:5" x14ac:dyDescent="0.55000000000000004">
      <c r="B129" s="14" t="s">
        <v>174</v>
      </c>
      <c r="C129" s="16" t="s">
        <v>13</v>
      </c>
      <c r="D129" s="14" t="s">
        <v>64</v>
      </c>
      <c r="E129" s="16" t="s">
        <v>41</v>
      </c>
    </row>
    <row r="130" spans="2:5" x14ac:dyDescent="0.55000000000000004">
      <c r="B130" s="14" t="s">
        <v>176</v>
      </c>
      <c r="C130" s="16" t="s">
        <v>24</v>
      </c>
      <c r="D130" s="14" t="s">
        <v>50</v>
      </c>
      <c r="E130" s="16" t="s">
        <v>44</v>
      </c>
    </row>
    <row r="131" spans="2:5" x14ac:dyDescent="0.55000000000000004">
      <c r="B131" s="14" t="s">
        <v>97</v>
      </c>
      <c r="C131" s="16" t="s">
        <v>21</v>
      </c>
      <c r="D131" s="14" t="s">
        <v>61</v>
      </c>
      <c r="E131" s="16" t="s">
        <v>48</v>
      </c>
    </row>
    <row r="132" spans="2:5" x14ac:dyDescent="0.55000000000000004">
      <c r="B132" s="14"/>
      <c r="C132" s="16" t="s">
        <v>34</v>
      </c>
      <c r="D132" s="14" t="s">
        <v>61</v>
      </c>
      <c r="E132" s="16" t="s">
        <v>48</v>
      </c>
    </row>
    <row r="133" spans="2:5" x14ac:dyDescent="0.55000000000000004">
      <c r="B133" s="14" t="s">
        <v>80</v>
      </c>
      <c r="C133" s="16" t="s">
        <v>15</v>
      </c>
      <c r="D133" s="14" t="s">
        <v>64</v>
      </c>
      <c r="E133" s="16" t="s">
        <v>44</v>
      </c>
    </row>
    <row r="134" spans="2:5" x14ac:dyDescent="0.55000000000000004">
      <c r="B134" s="14" t="s">
        <v>87</v>
      </c>
      <c r="C134" s="16" t="s">
        <v>10</v>
      </c>
      <c r="D134" s="14" t="s">
        <v>52</v>
      </c>
      <c r="E134" s="16" t="s">
        <v>41</v>
      </c>
    </row>
    <row r="135" spans="2:5" x14ac:dyDescent="0.55000000000000004">
      <c r="B135" s="14"/>
      <c r="D135" s="14" t="s">
        <v>64</v>
      </c>
      <c r="E135" s="16" t="s">
        <v>41</v>
      </c>
    </row>
    <row r="136" spans="2:5" x14ac:dyDescent="0.55000000000000004">
      <c r="B136" s="14"/>
      <c r="C136" s="16" t="s">
        <v>13</v>
      </c>
      <c r="D136" s="14" t="s">
        <v>52</v>
      </c>
      <c r="E136" s="16" t="s">
        <v>41</v>
      </c>
    </row>
    <row r="137" spans="2:5" x14ac:dyDescent="0.55000000000000004">
      <c r="B137" s="14"/>
      <c r="D137" s="14" t="s">
        <v>64</v>
      </c>
      <c r="E137" s="16" t="s">
        <v>41</v>
      </c>
    </row>
    <row r="138" spans="2:5" x14ac:dyDescent="0.55000000000000004">
      <c r="B138" s="14"/>
      <c r="C138" s="16" t="s">
        <v>28</v>
      </c>
      <c r="D138" s="14" t="s">
        <v>50</v>
      </c>
      <c r="E138" s="16" t="s">
        <v>41</v>
      </c>
    </row>
    <row r="139" spans="2:5" x14ac:dyDescent="0.55000000000000004">
      <c r="B139" s="14"/>
      <c r="C139" s="16" t="s">
        <v>31</v>
      </c>
      <c r="D139" s="14" t="s">
        <v>52</v>
      </c>
      <c r="E139" s="16" t="s">
        <v>41</v>
      </c>
    </row>
    <row r="140" spans="2:5" x14ac:dyDescent="0.55000000000000004">
      <c r="B140" s="14" t="s">
        <v>92</v>
      </c>
      <c r="C140" s="16" t="s">
        <v>7</v>
      </c>
      <c r="D140" s="14" t="s">
        <v>52</v>
      </c>
      <c r="E140" s="16" t="s">
        <v>41</v>
      </c>
    </row>
    <row r="141" spans="2:5" x14ac:dyDescent="0.55000000000000004">
      <c r="B141" s="14"/>
      <c r="C141" s="16" t="s">
        <v>84</v>
      </c>
      <c r="D141" s="14" t="s">
        <v>50</v>
      </c>
      <c r="E141" s="16" t="s">
        <v>44</v>
      </c>
    </row>
    <row r="142" spans="2:5" x14ac:dyDescent="0.55000000000000004">
      <c r="B142" s="14"/>
      <c r="C142" s="16" t="s">
        <v>16</v>
      </c>
      <c r="D142" s="14" t="s">
        <v>50</v>
      </c>
      <c r="E142" s="16" t="s">
        <v>44</v>
      </c>
    </row>
    <row r="143" spans="2:5" x14ac:dyDescent="0.55000000000000004">
      <c r="B143" s="14"/>
      <c r="D143" s="14" t="s">
        <v>52</v>
      </c>
      <c r="E143" s="16" t="s">
        <v>41</v>
      </c>
    </row>
    <row r="144" spans="2:5" x14ac:dyDescent="0.55000000000000004">
      <c r="B144" s="14" t="s">
        <v>184</v>
      </c>
      <c r="C144" s="16" t="s">
        <v>28</v>
      </c>
      <c r="D144" s="14" t="s">
        <v>50</v>
      </c>
      <c r="E144" s="16" t="s">
        <v>41</v>
      </c>
    </row>
    <row r="145" spans="2:5" x14ac:dyDescent="0.55000000000000004">
      <c r="B145" s="14" t="s">
        <v>146</v>
      </c>
      <c r="C145" s="16" t="s">
        <v>29</v>
      </c>
      <c r="D145" s="14" t="s">
        <v>50</v>
      </c>
      <c r="E145" s="16" t="s">
        <v>43</v>
      </c>
    </row>
    <row r="146" spans="2:5" x14ac:dyDescent="0.55000000000000004">
      <c r="B146" s="14" t="s">
        <v>100</v>
      </c>
      <c r="C146" s="16" t="s">
        <v>16</v>
      </c>
      <c r="D146" s="14" t="s">
        <v>50</v>
      </c>
      <c r="E146" s="16" t="s">
        <v>41</v>
      </c>
    </row>
    <row r="147" spans="2:5" x14ac:dyDescent="0.55000000000000004">
      <c r="B147" s="14"/>
      <c r="D147" s="14" t="s">
        <v>52</v>
      </c>
      <c r="E147" s="16" t="s">
        <v>44</v>
      </c>
    </row>
    <row r="148" spans="2:5" x14ac:dyDescent="0.55000000000000004">
      <c r="B148" s="14" t="s">
        <v>169</v>
      </c>
      <c r="C148" s="16" t="s">
        <v>23</v>
      </c>
      <c r="D148" s="14" t="s">
        <v>64</v>
      </c>
      <c r="E148" s="16" t="s">
        <v>44</v>
      </c>
    </row>
    <row r="149" spans="2:5" x14ac:dyDescent="0.55000000000000004">
      <c r="B149" s="14" t="s">
        <v>163</v>
      </c>
      <c r="C149" s="16" t="s">
        <v>26</v>
      </c>
      <c r="D149" s="14" t="s">
        <v>64</v>
      </c>
      <c r="E149" s="16" t="s">
        <v>44</v>
      </c>
    </row>
    <row r="150" spans="2:5" x14ac:dyDescent="0.55000000000000004">
      <c r="B150" s="14" t="s">
        <v>86</v>
      </c>
      <c r="C150" s="16" t="s">
        <v>14</v>
      </c>
      <c r="D150" s="14" t="s">
        <v>60</v>
      </c>
      <c r="E150" s="16" t="s">
        <v>44</v>
      </c>
    </row>
    <row r="151" spans="2:5" x14ac:dyDescent="0.55000000000000004">
      <c r="B151" s="14"/>
      <c r="C151" s="16" t="s">
        <v>17</v>
      </c>
      <c r="D151" s="14" t="s">
        <v>56</v>
      </c>
      <c r="E151" s="16" t="s">
        <v>44</v>
      </c>
    </row>
    <row r="152" spans="2:5" x14ac:dyDescent="0.55000000000000004">
      <c r="B152" s="14"/>
      <c r="C152" s="16" t="s">
        <v>19</v>
      </c>
      <c r="D152" s="14" t="s">
        <v>60</v>
      </c>
      <c r="E152" s="16" t="s">
        <v>48</v>
      </c>
    </row>
    <row r="153" spans="2:5" x14ac:dyDescent="0.55000000000000004">
      <c r="B153" s="14"/>
      <c r="C153" s="16" t="s">
        <v>23</v>
      </c>
      <c r="D153" s="14" t="s">
        <v>60</v>
      </c>
      <c r="E153" s="16" t="s">
        <v>44</v>
      </c>
    </row>
    <row r="154" spans="2:5" x14ac:dyDescent="0.55000000000000004">
      <c r="B154" s="14"/>
      <c r="C154" s="16" t="s">
        <v>28</v>
      </c>
      <c r="D154" s="14" t="s">
        <v>52</v>
      </c>
      <c r="E154" s="16" t="s">
        <v>38</v>
      </c>
    </row>
    <row r="155" spans="2:5" x14ac:dyDescent="0.55000000000000004">
      <c r="B155" s="14"/>
      <c r="C155" s="16" t="s">
        <v>32</v>
      </c>
      <c r="D155" s="14" t="s">
        <v>60</v>
      </c>
      <c r="E155" s="16" t="s">
        <v>44</v>
      </c>
    </row>
    <row r="156" spans="2:5" x14ac:dyDescent="0.55000000000000004">
      <c r="B156" s="14"/>
      <c r="C156" s="16" t="s">
        <v>34</v>
      </c>
      <c r="D156" s="14" t="s">
        <v>60</v>
      </c>
      <c r="E156" s="16" t="s">
        <v>48</v>
      </c>
    </row>
    <row r="157" spans="2:5" x14ac:dyDescent="0.55000000000000004">
      <c r="B157" s="14" t="s">
        <v>99</v>
      </c>
      <c r="C157" s="16" t="s">
        <v>11</v>
      </c>
      <c r="D157" s="14" t="s">
        <v>52</v>
      </c>
      <c r="E157" s="16" t="s">
        <v>41</v>
      </c>
    </row>
    <row r="158" spans="2:5" x14ac:dyDescent="0.55000000000000004">
      <c r="B158" s="14"/>
      <c r="C158" s="16" t="s">
        <v>17</v>
      </c>
      <c r="D158" s="14" t="s">
        <v>62</v>
      </c>
      <c r="E158" s="16" t="s">
        <v>39</v>
      </c>
    </row>
    <row r="159" spans="2:5" x14ac:dyDescent="0.55000000000000004">
      <c r="B159" s="14" t="s">
        <v>85</v>
      </c>
      <c r="C159" s="16" t="s">
        <v>8</v>
      </c>
      <c r="D159" s="14" t="s">
        <v>55</v>
      </c>
      <c r="E159" s="16" t="s">
        <v>39</v>
      </c>
    </row>
    <row r="160" spans="2:5" x14ac:dyDescent="0.55000000000000004">
      <c r="B160" s="14"/>
      <c r="C160" s="16" t="s">
        <v>16</v>
      </c>
      <c r="D160" s="14" t="s">
        <v>50</v>
      </c>
      <c r="E160" s="16" t="s">
        <v>40</v>
      </c>
    </row>
    <row r="161" spans="2:5" x14ac:dyDescent="0.55000000000000004">
      <c r="B161" s="14"/>
      <c r="D161" s="14" t="s">
        <v>52</v>
      </c>
      <c r="E161" s="16" t="s">
        <v>45</v>
      </c>
    </row>
    <row r="162" spans="2:5" x14ac:dyDescent="0.55000000000000004">
      <c r="B162" s="14"/>
      <c r="D162" s="14"/>
      <c r="E162" s="16" t="s">
        <v>47</v>
      </c>
    </row>
    <row r="163" spans="2:5" x14ac:dyDescent="0.55000000000000004">
      <c r="B163" s="14"/>
      <c r="D163" s="14" t="s">
        <v>58</v>
      </c>
      <c r="E163" s="16" t="s">
        <v>44</v>
      </c>
    </row>
    <row r="164" spans="2:5" x14ac:dyDescent="0.55000000000000004">
      <c r="B164" s="14"/>
      <c r="C164" s="16" t="s">
        <v>28</v>
      </c>
      <c r="D164" s="14" t="s">
        <v>50</v>
      </c>
      <c r="E164" s="16" t="s">
        <v>39</v>
      </c>
    </row>
    <row r="165" spans="2:5" x14ac:dyDescent="0.55000000000000004">
      <c r="B165" s="14"/>
      <c r="D165" s="14" t="s">
        <v>52</v>
      </c>
      <c r="E165" s="16" t="s">
        <v>41</v>
      </c>
    </row>
    <row r="166" spans="2:5" x14ac:dyDescent="0.55000000000000004">
      <c r="B166" s="14" t="s">
        <v>125</v>
      </c>
      <c r="C166" s="16" t="s">
        <v>28</v>
      </c>
      <c r="D166" s="14" t="s">
        <v>51</v>
      </c>
      <c r="E166" s="16" t="s">
        <v>39</v>
      </c>
    </row>
    <row r="167" spans="2:5" x14ac:dyDescent="0.55000000000000004">
      <c r="B167" s="14" t="s">
        <v>129</v>
      </c>
      <c r="C167" s="16" t="s">
        <v>28</v>
      </c>
      <c r="D167" s="14" t="s">
        <v>52</v>
      </c>
      <c r="E167" s="16" t="s">
        <v>39</v>
      </c>
    </row>
    <row r="168" spans="2:5" x14ac:dyDescent="0.55000000000000004">
      <c r="B168" s="14" t="s">
        <v>131</v>
      </c>
      <c r="C168" s="16" t="s">
        <v>19</v>
      </c>
      <c r="D168" s="14" t="s">
        <v>50</v>
      </c>
      <c r="E168" s="16" t="s">
        <v>38</v>
      </c>
    </row>
    <row r="169" spans="2:5" x14ac:dyDescent="0.55000000000000004">
      <c r="B169" s="14" t="s">
        <v>103</v>
      </c>
      <c r="C169" s="16" t="s">
        <v>84</v>
      </c>
      <c r="D169" s="14" t="s">
        <v>50</v>
      </c>
      <c r="E169" s="16" t="s">
        <v>39</v>
      </c>
    </row>
    <row r="170" spans="2:5" x14ac:dyDescent="0.55000000000000004">
      <c r="B170" s="14"/>
      <c r="C170" s="16" t="s">
        <v>14</v>
      </c>
      <c r="D170" s="14" t="s">
        <v>50</v>
      </c>
      <c r="E170" s="16" t="s">
        <v>39</v>
      </c>
    </row>
    <row r="171" spans="2:5" x14ac:dyDescent="0.55000000000000004">
      <c r="B171" s="14" t="s">
        <v>105</v>
      </c>
      <c r="C171" s="16" t="s">
        <v>8</v>
      </c>
      <c r="D171" s="14" t="s">
        <v>51</v>
      </c>
      <c r="E171" s="16" t="s">
        <v>39</v>
      </c>
    </row>
    <row r="172" spans="2:5" x14ac:dyDescent="0.55000000000000004">
      <c r="B172" s="14"/>
      <c r="C172" s="16" t="s">
        <v>16</v>
      </c>
      <c r="D172" s="14" t="s">
        <v>55</v>
      </c>
      <c r="E172" s="16" t="s">
        <v>40</v>
      </c>
    </row>
    <row r="173" spans="2:5" x14ac:dyDescent="0.55000000000000004">
      <c r="B173" s="14" t="s">
        <v>145</v>
      </c>
      <c r="C173" s="16" t="s">
        <v>28</v>
      </c>
      <c r="D173" s="14" t="s">
        <v>50</v>
      </c>
      <c r="E173" s="16" t="s">
        <v>39</v>
      </c>
    </row>
    <row r="174" spans="2:5" x14ac:dyDescent="0.55000000000000004">
      <c r="B174" s="14" t="s">
        <v>144</v>
      </c>
      <c r="C174" s="16" t="s">
        <v>84</v>
      </c>
      <c r="D174" s="14" t="s">
        <v>50</v>
      </c>
      <c r="E174" s="16" t="s">
        <v>39</v>
      </c>
    </row>
    <row r="175" spans="2:5" x14ac:dyDescent="0.55000000000000004">
      <c r="B175" s="14" t="s">
        <v>115</v>
      </c>
      <c r="C175" s="16" t="s">
        <v>84</v>
      </c>
      <c r="D175" s="14" t="s">
        <v>50</v>
      </c>
      <c r="E175" s="16" t="s">
        <v>40</v>
      </c>
    </row>
    <row r="176" spans="2:5" x14ac:dyDescent="0.55000000000000004">
      <c r="B176" s="14" t="s">
        <v>112</v>
      </c>
      <c r="C176" s="16" t="s">
        <v>28</v>
      </c>
      <c r="D176" s="14" t="s">
        <v>54</v>
      </c>
      <c r="E176" s="16" t="s">
        <v>39</v>
      </c>
    </row>
    <row r="177" spans="2:5" x14ac:dyDescent="0.55000000000000004">
      <c r="B177" s="14" t="s">
        <v>191</v>
      </c>
      <c r="C177" s="16" t="s">
        <v>10</v>
      </c>
      <c r="D177" s="14" t="s">
        <v>52</v>
      </c>
      <c r="E177" s="16" t="s">
        <v>41</v>
      </c>
    </row>
    <row r="178" spans="2:5" x14ac:dyDescent="0.55000000000000004">
      <c r="B178" s="14" t="s">
        <v>147</v>
      </c>
      <c r="C178" s="16" t="s">
        <v>32</v>
      </c>
      <c r="D178" s="14" t="s">
        <v>59</v>
      </c>
      <c r="E178" s="16" t="s">
        <v>44</v>
      </c>
    </row>
    <row r="179" spans="2:5" x14ac:dyDescent="0.55000000000000004">
      <c r="B179" s="14" t="s">
        <v>123</v>
      </c>
      <c r="C179" s="16" t="s">
        <v>10</v>
      </c>
      <c r="D179" s="14" t="s">
        <v>64</v>
      </c>
      <c r="E179" s="16" t="s">
        <v>41</v>
      </c>
    </row>
    <row r="180" spans="2:5" x14ac:dyDescent="0.55000000000000004">
      <c r="B180" s="14" t="s">
        <v>173</v>
      </c>
      <c r="C180" s="16" t="s">
        <v>8</v>
      </c>
      <c r="D180" s="14" t="s">
        <v>52</v>
      </c>
      <c r="E180" s="16" t="s">
        <v>41</v>
      </c>
    </row>
    <row r="181" spans="2:5" x14ac:dyDescent="0.55000000000000004">
      <c r="B181" s="14" t="s">
        <v>113</v>
      </c>
      <c r="C181" s="16" t="s">
        <v>84</v>
      </c>
      <c r="D181" s="14" t="s">
        <v>60</v>
      </c>
      <c r="E181" s="16" t="s">
        <v>44</v>
      </c>
    </row>
    <row r="182" spans="2:5" x14ac:dyDescent="0.55000000000000004">
      <c r="B182" s="14" t="s">
        <v>117</v>
      </c>
      <c r="C182" s="16" t="s">
        <v>28</v>
      </c>
      <c r="D182" s="14" t="s">
        <v>54</v>
      </c>
      <c r="E182" s="16" t="s">
        <v>39</v>
      </c>
    </row>
    <row r="183" spans="2:5" x14ac:dyDescent="0.55000000000000004">
      <c r="B183" s="14" t="s">
        <v>139</v>
      </c>
      <c r="C183" s="16" t="s">
        <v>20</v>
      </c>
      <c r="D183" s="14" t="s">
        <v>55</v>
      </c>
      <c r="E183" s="16" t="s">
        <v>39</v>
      </c>
    </row>
    <row r="184" spans="2:5" x14ac:dyDescent="0.55000000000000004">
      <c r="B184" s="14" t="s">
        <v>75</v>
      </c>
      <c r="C184" s="16" t="s">
        <v>15</v>
      </c>
      <c r="D184" s="14" t="s">
        <v>64</v>
      </c>
      <c r="E184" s="16" t="s">
        <v>44</v>
      </c>
    </row>
    <row r="185" spans="2:5" x14ac:dyDescent="0.55000000000000004">
      <c r="B185" s="14" t="s">
        <v>193</v>
      </c>
      <c r="C185" s="16" t="s">
        <v>11</v>
      </c>
      <c r="D185" s="14" t="s">
        <v>58</v>
      </c>
      <c r="E185" s="16" t="s">
        <v>35</v>
      </c>
    </row>
    <row r="186" spans="2:5" x14ac:dyDescent="0.55000000000000004">
      <c r="B186" s="14" t="s">
        <v>194</v>
      </c>
      <c r="C186" s="16" t="s">
        <v>13</v>
      </c>
      <c r="D186" s="14" t="s">
        <v>53</v>
      </c>
      <c r="E186" s="16" t="s">
        <v>41</v>
      </c>
    </row>
    <row r="187" spans="2:5" x14ac:dyDescent="0.55000000000000004">
      <c r="B187" s="14" t="s">
        <v>192</v>
      </c>
      <c r="C187" s="16" t="s">
        <v>16</v>
      </c>
      <c r="D187" s="14" t="s">
        <v>52</v>
      </c>
      <c r="E187" s="16" t="s">
        <v>36</v>
      </c>
    </row>
    <row r="188" spans="2:5" x14ac:dyDescent="0.55000000000000004">
      <c r="B188" s="14" t="s">
        <v>171</v>
      </c>
      <c r="C188" s="16" t="s">
        <v>18</v>
      </c>
      <c r="D188" s="14" t="s">
        <v>58</v>
      </c>
      <c r="E188" s="16" t="s">
        <v>43</v>
      </c>
    </row>
    <row r="189" spans="2:5" x14ac:dyDescent="0.55000000000000004">
      <c r="B189" s="14" t="s">
        <v>190</v>
      </c>
      <c r="C189" s="16" t="s">
        <v>11</v>
      </c>
      <c r="D189" s="14" t="s">
        <v>58</v>
      </c>
      <c r="E189" s="16" t="s">
        <v>41</v>
      </c>
    </row>
    <row r="190" spans="2:5" x14ac:dyDescent="0.55000000000000004">
      <c r="B190" s="14" t="s">
        <v>183</v>
      </c>
      <c r="C190" s="16" t="s">
        <v>16</v>
      </c>
      <c r="D190" s="14" t="s">
        <v>50</v>
      </c>
      <c r="E190" s="16" t="s">
        <v>44</v>
      </c>
    </row>
    <row r="191" spans="2:5" x14ac:dyDescent="0.55000000000000004">
      <c r="B191" s="14" t="s">
        <v>148</v>
      </c>
      <c r="C191" s="16" t="s">
        <v>8</v>
      </c>
      <c r="D191" s="14" t="s">
        <v>58</v>
      </c>
      <c r="E191" s="16" t="s">
        <v>39</v>
      </c>
    </row>
    <row r="192" spans="2:5" x14ac:dyDescent="0.55000000000000004">
      <c r="B192" s="14" t="s">
        <v>152</v>
      </c>
      <c r="C192" s="16" t="s">
        <v>28</v>
      </c>
      <c r="D192" s="14" t="s">
        <v>52</v>
      </c>
      <c r="E192" s="16" t="s">
        <v>41</v>
      </c>
    </row>
    <row r="193" spans="2:5" x14ac:dyDescent="0.55000000000000004">
      <c r="B193" s="14" t="s">
        <v>154</v>
      </c>
      <c r="C193" s="16" t="s">
        <v>28</v>
      </c>
      <c r="D193" s="14" t="s">
        <v>52</v>
      </c>
      <c r="E193" s="16" t="s">
        <v>43</v>
      </c>
    </row>
    <row r="194" spans="2:5" x14ac:dyDescent="0.55000000000000004">
      <c r="B194" s="14" t="s">
        <v>118</v>
      </c>
      <c r="C194" s="16" t="s">
        <v>30</v>
      </c>
      <c r="D194" s="14" t="s">
        <v>64</v>
      </c>
      <c r="E194" s="16" t="s">
        <v>44</v>
      </c>
    </row>
    <row r="195" spans="2:5" x14ac:dyDescent="0.55000000000000004">
      <c r="B195" s="14" t="s">
        <v>132</v>
      </c>
      <c r="C195" s="16" t="s">
        <v>26</v>
      </c>
      <c r="D195" s="14" t="s">
        <v>64</v>
      </c>
      <c r="E195" s="16" t="s">
        <v>44</v>
      </c>
    </row>
    <row r="196" spans="2:5" x14ac:dyDescent="0.55000000000000004">
      <c r="B196" s="14" t="s">
        <v>160</v>
      </c>
      <c r="C196" s="16" t="s">
        <v>84</v>
      </c>
      <c r="D196" s="14" t="s">
        <v>57</v>
      </c>
      <c r="E196" s="16" t="s">
        <v>39</v>
      </c>
    </row>
    <row r="197" spans="2:5" x14ac:dyDescent="0.55000000000000004">
      <c r="B197" s="14" t="s">
        <v>134</v>
      </c>
      <c r="C197" s="16" t="s">
        <v>10</v>
      </c>
      <c r="D197" s="14" t="s">
        <v>56</v>
      </c>
      <c r="E197" s="16" t="s">
        <v>41</v>
      </c>
    </row>
    <row r="198" spans="2:5" x14ac:dyDescent="0.55000000000000004">
      <c r="B198" s="14" t="s">
        <v>120</v>
      </c>
      <c r="C198" s="16" t="s">
        <v>84</v>
      </c>
      <c r="D198" s="14" t="s">
        <v>50</v>
      </c>
      <c r="E198" s="16" t="s">
        <v>44</v>
      </c>
    </row>
    <row r="199" spans="2:5" x14ac:dyDescent="0.55000000000000004">
      <c r="B199" s="14" t="s">
        <v>140</v>
      </c>
      <c r="C199" s="16" t="s">
        <v>13</v>
      </c>
      <c r="D199" s="14" t="s">
        <v>52</v>
      </c>
      <c r="E199" s="16" t="s">
        <v>41</v>
      </c>
    </row>
    <row r="200" spans="2:5" x14ac:dyDescent="0.55000000000000004">
      <c r="B200" s="14" t="s">
        <v>114</v>
      </c>
      <c r="C200" s="16" t="s">
        <v>16</v>
      </c>
      <c r="D200" s="14" t="s">
        <v>52</v>
      </c>
      <c r="E200" s="16" t="s">
        <v>41</v>
      </c>
    </row>
    <row r="201" spans="2:5" x14ac:dyDescent="0.55000000000000004">
      <c r="B201" s="14" t="s">
        <v>181</v>
      </c>
      <c r="C201" s="16" t="s">
        <v>28</v>
      </c>
      <c r="D201" s="14" t="s">
        <v>64</v>
      </c>
      <c r="E201" s="16" t="s">
        <v>41</v>
      </c>
    </row>
    <row r="202" spans="2:5" x14ac:dyDescent="0.55000000000000004">
      <c r="B202" s="14" t="s">
        <v>95</v>
      </c>
      <c r="C202" s="16" t="s">
        <v>28</v>
      </c>
      <c r="D202" s="14" t="s">
        <v>52</v>
      </c>
      <c r="E202" s="16" t="s">
        <v>41</v>
      </c>
    </row>
    <row r="203" spans="2:5" x14ac:dyDescent="0.55000000000000004">
      <c r="B203" s="14"/>
      <c r="D203" s="14"/>
      <c r="E203" s="16" t="s">
        <v>47</v>
      </c>
    </row>
    <row r="204" spans="2:5" x14ac:dyDescent="0.55000000000000004">
      <c r="B204" s="14"/>
      <c r="C204" s="16" t="s">
        <v>31</v>
      </c>
      <c r="D204" s="14" t="s">
        <v>59</v>
      </c>
      <c r="E204" s="16" t="s">
        <v>41</v>
      </c>
    </row>
    <row r="205" spans="2:5" x14ac:dyDescent="0.55000000000000004">
      <c r="B205" s="14" t="s">
        <v>119</v>
      </c>
      <c r="C205" s="16" t="s">
        <v>28</v>
      </c>
      <c r="D205" s="14" t="s">
        <v>50</v>
      </c>
      <c r="E205" s="16" t="s">
        <v>39</v>
      </c>
    </row>
    <row r="206" spans="2:5" x14ac:dyDescent="0.55000000000000004">
      <c r="B206" s="14" t="s">
        <v>102</v>
      </c>
      <c r="C206" s="16" t="s">
        <v>10</v>
      </c>
      <c r="D206" s="14" t="s">
        <v>52</v>
      </c>
      <c r="E206" s="16" t="s">
        <v>35</v>
      </c>
    </row>
    <row r="207" spans="2:5" x14ac:dyDescent="0.55000000000000004">
      <c r="B207" s="14"/>
      <c r="C207" s="16" t="s">
        <v>16</v>
      </c>
      <c r="D207" s="14" t="s">
        <v>62</v>
      </c>
      <c r="E207" s="16" t="s">
        <v>39</v>
      </c>
    </row>
    <row r="208" spans="2:5" x14ac:dyDescent="0.55000000000000004">
      <c r="B208" s="14" t="s">
        <v>124</v>
      </c>
      <c r="C208" s="16" t="s">
        <v>28</v>
      </c>
      <c r="D208" s="14" t="s">
        <v>58</v>
      </c>
      <c r="E208" s="16" t="s">
        <v>39</v>
      </c>
    </row>
    <row r="209" spans="2:5" x14ac:dyDescent="0.55000000000000004">
      <c r="B209" s="14" t="s">
        <v>121</v>
      </c>
      <c r="C209" s="16" t="s">
        <v>17</v>
      </c>
      <c r="D209" s="14" t="s">
        <v>64</v>
      </c>
      <c r="E209" s="16" t="s">
        <v>44</v>
      </c>
    </row>
    <row r="210" spans="2:5" x14ac:dyDescent="0.55000000000000004">
      <c r="B210" s="14" t="s">
        <v>116</v>
      </c>
      <c r="C210" s="16" t="s">
        <v>34</v>
      </c>
      <c r="D210" s="14" t="s">
        <v>64</v>
      </c>
      <c r="E210" s="16" t="s">
        <v>44</v>
      </c>
    </row>
    <row r="211" spans="2:5" x14ac:dyDescent="0.55000000000000004">
      <c r="B211" s="14" t="s">
        <v>180</v>
      </c>
      <c r="C211" s="16" t="s">
        <v>16</v>
      </c>
      <c r="D211" s="14" t="s">
        <v>53</v>
      </c>
      <c r="E211" s="16" t="s">
        <v>40</v>
      </c>
    </row>
    <row r="212" spans="2:5" x14ac:dyDescent="0.55000000000000004">
      <c r="B212" s="14" t="s">
        <v>108</v>
      </c>
      <c r="C212" s="16" t="s">
        <v>84</v>
      </c>
      <c r="D212" s="14" t="s">
        <v>53</v>
      </c>
      <c r="E212" s="16" t="s">
        <v>40</v>
      </c>
    </row>
    <row r="213" spans="2:5" x14ac:dyDescent="0.55000000000000004">
      <c r="B213" s="14"/>
      <c r="C213" s="16" t="s">
        <v>28</v>
      </c>
      <c r="D213" s="14" t="s">
        <v>52</v>
      </c>
      <c r="E213" s="16" t="s">
        <v>40</v>
      </c>
    </row>
    <row r="214" spans="2:5" x14ac:dyDescent="0.55000000000000004">
      <c r="B214" s="14" t="s">
        <v>167</v>
      </c>
      <c r="C214" s="16" t="s">
        <v>28</v>
      </c>
      <c r="D214" s="14" t="s">
        <v>53</v>
      </c>
      <c r="E214" s="16" t="s">
        <v>40</v>
      </c>
    </row>
    <row r="215" spans="2:5" x14ac:dyDescent="0.55000000000000004">
      <c r="B215" s="14" t="s">
        <v>138</v>
      </c>
      <c r="C215" s="16" t="s">
        <v>28</v>
      </c>
      <c r="D215" s="14" t="s">
        <v>55</v>
      </c>
      <c r="E215" s="16" t="s">
        <v>39</v>
      </c>
    </row>
    <row r="216" spans="2:5" x14ac:dyDescent="0.55000000000000004">
      <c r="B216" s="14" t="s">
        <v>127</v>
      </c>
      <c r="C216" s="16" t="s">
        <v>18</v>
      </c>
      <c r="D216" s="14" t="s">
        <v>51</v>
      </c>
      <c r="E216" s="16" t="s">
        <v>43</v>
      </c>
    </row>
    <row r="217" spans="2:5" x14ac:dyDescent="0.55000000000000004">
      <c r="B217" s="14" t="s">
        <v>104</v>
      </c>
      <c r="C217" s="16" t="s">
        <v>27</v>
      </c>
      <c r="D217" s="14" t="s">
        <v>51</v>
      </c>
      <c r="E217" s="16" t="s">
        <v>39</v>
      </c>
    </row>
    <row r="218" spans="2:5" x14ac:dyDescent="0.55000000000000004">
      <c r="B218" s="14"/>
      <c r="C218" s="16" t="s">
        <v>31</v>
      </c>
      <c r="D218" s="14" t="s">
        <v>51</v>
      </c>
      <c r="E218" s="16" t="s">
        <v>46</v>
      </c>
    </row>
    <row r="219" spans="2:5" x14ac:dyDescent="0.55000000000000004">
      <c r="B219" s="14" t="s">
        <v>94</v>
      </c>
      <c r="C219" s="16" t="s">
        <v>84</v>
      </c>
      <c r="D219" s="14" t="s">
        <v>52</v>
      </c>
      <c r="E219" s="16" t="s">
        <v>40</v>
      </c>
    </row>
    <row r="220" spans="2:5" x14ac:dyDescent="0.55000000000000004">
      <c r="B220" s="14"/>
      <c r="C220" s="16" t="s">
        <v>16</v>
      </c>
      <c r="D220" s="14" t="s">
        <v>52</v>
      </c>
      <c r="E220" s="16" t="s">
        <v>39</v>
      </c>
    </row>
    <row r="221" spans="2:5" x14ac:dyDescent="0.55000000000000004">
      <c r="B221" s="14"/>
      <c r="C221" s="16" t="s">
        <v>23</v>
      </c>
      <c r="D221" s="14" t="s">
        <v>58</v>
      </c>
      <c r="E221" s="16" t="s">
        <v>43</v>
      </c>
    </row>
    <row r="222" spans="2:5" x14ac:dyDescent="0.55000000000000004">
      <c r="B222" s="14" t="s">
        <v>137</v>
      </c>
      <c r="C222" s="16" t="s">
        <v>33</v>
      </c>
      <c r="D222" s="14" t="s">
        <v>60</v>
      </c>
      <c r="E222" s="16" t="s">
        <v>44</v>
      </c>
    </row>
    <row r="223" spans="2:5" x14ac:dyDescent="0.55000000000000004">
      <c r="B223" s="14" t="s">
        <v>175</v>
      </c>
      <c r="C223" s="16" t="s">
        <v>23</v>
      </c>
      <c r="D223" s="14" t="s">
        <v>64</v>
      </c>
      <c r="E223" s="16" t="s">
        <v>44</v>
      </c>
    </row>
    <row r="224" spans="2:5" x14ac:dyDescent="0.55000000000000004">
      <c r="B224" s="14" t="s">
        <v>78</v>
      </c>
      <c r="C224" s="16" t="s">
        <v>15</v>
      </c>
      <c r="D224" s="14" t="s">
        <v>64</v>
      </c>
      <c r="E224" s="16" t="s">
        <v>44</v>
      </c>
    </row>
    <row r="225" spans="2:5" x14ac:dyDescent="0.55000000000000004">
      <c r="B225" s="14"/>
      <c r="C225" s="16" t="s">
        <v>23</v>
      </c>
      <c r="D225" s="14" t="s">
        <v>64</v>
      </c>
      <c r="E225" s="16" t="s">
        <v>44</v>
      </c>
    </row>
    <row r="226" spans="2:5" x14ac:dyDescent="0.55000000000000004">
      <c r="B226" s="14"/>
      <c r="C226" s="16" t="s">
        <v>33</v>
      </c>
      <c r="D226" s="14" t="s">
        <v>64</v>
      </c>
      <c r="E226" s="16" t="s">
        <v>44</v>
      </c>
    </row>
    <row r="227" spans="2:5" x14ac:dyDescent="0.55000000000000004">
      <c r="B227" s="14" t="s">
        <v>106</v>
      </c>
      <c r="C227" s="16" t="s">
        <v>84</v>
      </c>
      <c r="D227" s="14" t="s">
        <v>54</v>
      </c>
      <c r="E227" s="16" t="s">
        <v>39</v>
      </c>
    </row>
    <row r="228" spans="2:5" x14ac:dyDescent="0.55000000000000004">
      <c r="B228" s="14"/>
      <c r="C228" s="16" t="s">
        <v>16</v>
      </c>
      <c r="D228" s="14" t="s">
        <v>54</v>
      </c>
      <c r="E228" s="16" t="s">
        <v>39</v>
      </c>
    </row>
  </sheetData>
  <sheetProtection algorithmName="SHA-512" hashValue="72UAOZEIw9ns9tr8vraso30xBftnaPMzPVW5J/ZkadLq5vRgnMzsWFis9zUD2lBd+15SxvsWJ1fojwcLoLrtJw==" saltValue="kR85fID04pcbVIqj/OZji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Results (OG)</vt:lpstr>
      <vt:lpstr>Quality</vt:lpstr>
      <vt:lpstr>Fit Factor</vt:lpstr>
      <vt:lpstr>Main Criterion</vt:lpstr>
      <vt:lpstr>Weights Quality normalised</vt:lpstr>
      <vt:lpstr>Weights Quality</vt:lpstr>
      <vt:lpstr>Scored DL Task</vt:lpstr>
      <vt:lpstr>Scored Data Type </vt:lpstr>
      <vt:lpstr>Subcriterion weights</vt:lpstr>
      <vt:lpstr>Subcriterion weights normalised</vt:lpstr>
      <vt:lpstr>Rating DL Task</vt:lpstr>
      <vt:lpstr>Rating Data Type</vt:lpstr>
      <vt:lpstr>Main page</vt:lpstr>
      <vt:lpstr>Urban Quality DT</vt:lpstr>
      <vt:lpstr>Data Type DT</vt:lpstr>
      <vt:lpstr>DL Task DT</vt:lpstr>
      <vt:lpstr>Interface</vt:lpstr>
      <vt:lpstr>Data Sources</vt:lpstr>
      <vt:lpstr>DL Model Types</vt:lpstr>
      <vt:lpstr>Global South Labels</vt:lpstr>
      <vt:lpstr>Appendix</vt:lpstr>
      <vt:lpstr>Choices</vt:lpstr>
      <vt:lpstr>Results</vt:lpstr>
      <vt:lpstr>Results show</vt:lpstr>
      <vt:lpstr>Algo + Urban Quality</vt:lpstr>
      <vt:lpstr>Labels</vt:lpstr>
      <vt:lpstr>Fit Factor 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Amal Amer</dc:creator>
  <cp:lastModifiedBy>Amal Amer</cp:lastModifiedBy>
  <dcterms:created xsi:type="dcterms:W3CDTF">2025-05-02T13:44:36Z</dcterms:created>
  <dcterms:modified xsi:type="dcterms:W3CDTF">2025-12-22T14:07:32Z</dcterms:modified>
</cp:coreProperties>
</file>