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E:\progress\dev\matura\exercises\"/>
    </mc:Choice>
  </mc:AlternateContent>
  <bookViews>
    <workbookView xWindow="0" yWindow="0" windowWidth="28800" windowHeight="12480"/>
  </bookViews>
  <sheets>
    <sheet name="Arkusz1" sheetId="1" r:id="rId1"/>
  </sheets>
  <calcPr calcId="162913"/>
  <pivotCaches>
    <pivotCache cacheId="5" r:id="rId2"/>
  </pivotCaches>
</workbook>
</file>

<file path=xl/calcChain.xml><?xml version="1.0" encoding="utf-8"?>
<calcChain xmlns="http://schemas.openxmlformats.org/spreadsheetml/2006/main">
  <c r="H6" i="1" l="1"/>
  <c r="J12" i="1" s="1"/>
  <c r="H2" i="1"/>
  <c r="J8" i="1" s="1"/>
  <c r="N161" i="1"/>
  <c r="D161" i="1"/>
  <c r="C161" i="1"/>
  <c r="I161" i="1" s="1"/>
  <c r="N160" i="1"/>
  <c r="D160" i="1"/>
  <c r="C160" i="1"/>
  <c r="I160" i="1" s="1"/>
  <c r="N159" i="1"/>
  <c r="D159" i="1"/>
  <c r="C159" i="1"/>
  <c r="I159" i="1" s="1"/>
  <c r="N158" i="1"/>
  <c r="D158" i="1"/>
  <c r="C158" i="1"/>
  <c r="I158" i="1" s="1"/>
  <c r="N157" i="1"/>
  <c r="D157" i="1"/>
  <c r="C157" i="1"/>
  <c r="I157" i="1" s="1"/>
  <c r="N156" i="1"/>
  <c r="D156" i="1"/>
  <c r="C156" i="1"/>
  <c r="I156" i="1" s="1"/>
  <c r="N155" i="1"/>
  <c r="D155" i="1"/>
  <c r="C155" i="1"/>
  <c r="I155" i="1" s="1"/>
  <c r="N154" i="1"/>
  <c r="D154" i="1"/>
  <c r="C154" i="1"/>
  <c r="I154" i="1" s="1"/>
  <c r="N153" i="1"/>
  <c r="D153" i="1"/>
  <c r="C153" i="1"/>
  <c r="I153" i="1" s="1"/>
  <c r="N152" i="1"/>
  <c r="D152" i="1"/>
  <c r="C152" i="1"/>
  <c r="I152" i="1" s="1"/>
  <c r="N151" i="1"/>
  <c r="D151" i="1"/>
  <c r="C151" i="1"/>
  <c r="I151" i="1" s="1"/>
  <c r="N150" i="1"/>
  <c r="D150" i="1"/>
  <c r="C150" i="1"/>
  <c r="I150" i="1" s="1"/>
  <c r="N149" i="1"/>
  <c r="D149" i="1"/>
  <c r="C149" i="1"/>
  <c r="I149" i="1" s="1"/>
  <c r="N148" i="1"/>
  <c r="D148" i="1"/>
  <c r="C148" i="1"/>
  <c r="I148" i="1" s="1"/>
  <c r="N147" i="1"/>
  <c r="D147" i="1"/>
  <c r="C147" i="1"/>
  <c r="I147" i="1" s="1"/>
  <c r="N146" i="1"/>
  <c r="D146" i="1"/>
  <c r="C146" i="1"/>
  <c r="I146" i="1" s="1"/>
  <c r="N145" i="1"/>
  <c r="D145" i="1"/>
  <c r="C145" i="1"/>
  <c r="I145" i="1" s="1"/>
  <c r="N144" i="1"/>
  <c r="D144" i="1"/>
  <c r="C144" i="1"/>
  <c r="I144" i="1" s="1"/>
  <c r="N143" i="1"/>
  <c r="D143" i="1"/>
  <c r="C143" i="1"/>
  <c r="I143" i="1" s="1"/>
  <c r="N142" i="1"/>
  <c r="D142" i="1"/>
  <c r="C142" i="1"/>
  <c r="I142" i="1" s="1"/>
  <c r="N141" i="1"/>
  <c r="D141" i="1"/>
  <c r="C141" i="1"/>
  <c r="I141" i="1" s="1"/>
  <c r="N140" i="1"/>
  <c r="D140" i="1"/>
  <c r="C140" i="1"/>
  <c r="I140" i="1" s="1"/>
  <c r="N139" i="1"/>
  <c r="D139" i="1"/>
  <c r="C139" i="1"/>
  <c r="I139" i="1" s="1"/>
  <c r="N138" i="1"/>
  <c r="D138" i="1"/>
  <c r="C138" i="1"/>
  <c r="I138" i="1" s="1"/>
  <c r="N137" i="1"/>
  <c r="D137" i="1"/>
  <c r="C137" i="1"/>
  <c r="I137" i="1" s="1"/>
  <c r="N136" i="1"/>
  <c r="D136" i="1"/>
  <c r="C136" i="1"/>
  <c r="I136" i="1" s="1"/>
  <c r="N135" i="1"/>
  <c r="D135" i="1"/>
  <c r="C135" i="1"/>
  <c r="I135" i="1" s="1"/>
  <c r="N134" i="1"/>
  <c r="D134" i="1"/>
  <c r="C134" i="1"/>
  <c r="I134" i="1" s="1"/>
  <c r="N133" i="1"/>
  <c r="D133" i="1"/>
  <c r="C133" i="1"/>
  <c r="I133" i="1" s="1"/>
  <c r="N132" i="1"/>
  <c r="D132" i="1"/>
  <c r="C132" i="1"/>
  <c r="I132" i="1" s="1"/>
  <c r="N131" i="1"/>
  <c r="D131" i="1"/>
  <c r="C131" i="1"/>
  <c r="I131" i="1" s="1"/>
  <c r="N130" i="1"/>
  <c r="D130" i="1"/>
  <c r="C130" i="1"/>
  <c r="I130" i="1" s="1"/>
  <c r="N129" i="1"/>
  <c r="D129" i="1"/>
  <c r="C129" i="1"/>
  <c r="I129" i="1" s="1"/>
  <c r="N128" i="1"/>
  <c r="D128" i="1"/>
  <c r="C128" i="1"/>
  <c r="I128" i="1" s="1"/>
  <c r="N127" i="1"/>
  <c r="D127" i="1"/>
  <c r="C127" i="1"/>
  <c r="I127" i="1" s="1"/>
  <c r="N126" i="1"/>
  <c r="D126" i="1"/>
  <c r="C126" i="1"/>
  <c r="I126" i="1" s="1"/>
  <c r="N125" i="1"/>
  <c r="D125" i="1"/>
  <c r="C125" i="1"/>
  <c r="I125" i="1" s="1"/>
  <c r="N124" i="1"/>
  <c r="D124" i="1"/>
  <c r="C124" i="1"/>
  <c r="I124" i="1" s="1"/>
  <c r="N123" i="1"/>
  <c r="D123" i="1"/>
  <c r="C123" i="1"/>
  <c r="I123" i="1" s="1"/>
  <c r="N122" i="1"/>
  <c r="D122" i="1"/>
  <c r="C122" i="1"/>
  <c r="I122" i="1" s="1"/>
  <c r="N121" i="1"/>
  <c r="D121" i="1"/>
  <c r="C121" i="1"/>
  <c r="I121" i="1" s="1"/>
  <c r="N120" i="1"/>
  <c r="D120" i="1"/>
  <c r="C120" i="1"/>
  <c r="I120" i="1" s="1"/>
  <c r="N119" i="1"/>
  <c r="D119" i="1"/>
  <c r="C119" i="1"/>
  <c r="I119" i="1" s="1"/>
  <c r="N118" i="1"/>
  <c r="D118" i="1"/>
  <c r="C118" i="1"/>
  <c r="I118" i="1" s="1"/>
  <c r="N117" i="1"/>
  <c r="D117" i="1"/>
  <c r="C117" i="1"/>
  <c r="I117" i="1" s="1"/>
  <c r="N116" i="1"/>
  <c r="D116" i="1"/>
  <c r="C116" i="1"/>
  <c r="I116" i="1" s="1"/>
  <c r="N115" i="1"/>
  <c r="D115" i="1"/>
  <c r="C115" i="1"/>
  <c r="I115" i="1" s="1"/>
  <c r="N114" i="1"/>
  <c r="D114" i="1"/>
  <c r="C114" i="1"/>
  <c r="I114" i="1" s="1"/>
  <c r="N113" i="1"/>
  <c r="D113" i="1"/>
  <c r="C113" i="1"/>
  <c r="I113" i="1" s="1"/>
  <c r="N112" i="1"/>
  <c r="D112" i="1"/>
  <c r="C112" i="1"/>
  <c r="I112" i="1" s="1"/>
  <c r="N111" i="1"/>
  <c r="D111" i="1"/>
  <c r="C111" i="1"/>
  <c r="I111" i="1" s="1"/>
  <c r="N110" i="1"/>
  <c r="D110" i="1"/>
  <c r="C110" i="1"/>
  <c r="I110" i="1" s="1"/>
  <c r="N109" i="1"/>
  <c r="D109" i="1"/>
  <c r="C109" i="1"/>
  <c r="I109" i="1" s="1"/>
  <c r="N108" i="1"/>
  <c r="D108" i="1"/>
  <c r="C108" i="1"/>
  <c r="I108" i="1" s="1"/>
  <c r="N107" i="1"/>
  <c r="D107" i="1"/>
  <c r="C107" i="1"/>
  <c r="I107" i="1" s="1"/>
  <c r="N106" i="1"/>
  <c r="D106" i="1"/>
  <c r="C106" i="1"/>
  <c r="I106" i="1" s="1"/>
  <c r="N105" i="1"/>
  <c r="D105" i="1"/>
  <c r="C105" i="1"/>
  <c r="I105" i="1" s="1"/>
  <c r="N104" i="1"/>
  <c r="D104" i="1"/>
  <c r="C104" i="1"/>
  <c r="I104" i="1" s="1"/>
  <c r="N103" i="1"/>
  <c r="D103" i="1"/>
  <c r="C103" i="1"/>
  <c r="I103" i="1" s="1"/>
  <c r="N102" i="1"/>
  <c r="D102" i="1"/>
  <c r="C102" i="1"/>
  <c r="I102" i="1" s="1"/>
  <c r="N101" i="1"/>
  <c r="D101" i="1"/>
  <c r="C101" i="1"/>
  <c r="I101" i="1" s="1"/>
  <c r="N100" i="1"/>
  <c r="D100" i="1"/>
  <c r="C100" i="1"/>
  <c r="I100" i="1" s="1"/>
  <c r="N99" i="1"/>
  <c r="D99" i="1"/>
  <c r="C99" i="1"/>
  <c r="I99" i="1" s="1"/>
  <c r="N98" i="1"/>
  <c r="D98" i="1"/>
  <c r="C98" i="1"/>
  <c r="I98" i="1" s="1"/>
  <c r="N97" i="1"/>
  <c r="D97" i="1"/>
  <c r="C97" i="1"/>
  <c r="I97" i="1" s="1"/>
  <c r="N96" i="1"/>
  <c r="D96" i="1"/>
  <c r="C96" i="1"/>
  <c r="I96" i="1" s="1"/>
  <c r="N95" i="1"/>
  <c r="D95" i="1"/>
  <c r="C95" i="1"/>
  <c r="I95" i="1" s="1"/>
  <c r="N94" i="1"/>
  <c r="D94" i="1"/>
  <c r="C94" i="1"/>
  <c r="I94" i="1" s="1"/>
  <c r="N93" i="1"/>
  <c r="D93" i="1"/>
  <c r="C93" i="1"/>
  <c r="I93" i="1" s="1"/>
  <c r="N92" i="1"/>
  <c r="D92" i="1"/>
  <c r="C92" i="1"/>
  <c r="I92" i="1" s="1"/>
  <c r="N91" i="1"/>
  <c r="D91" i="1"/>
  <c r="C91" i="1"/>
  <c r="I91" i="1" s="1"/>
  <c r="N90" i="1"/>
  <c r="D90" i="1"/>
  <c r="C90" i="1"/>
  <c r="I90" i="1" s="1"/>
  <c r="N89" i="1"/>
  <c r="D89" i="1"/>
  <c r="C89" i="1"/>
  <c r="I89" i="1" s="1"/>
  <c r="N88" i="1"/>
  <c r="D88" i="1"/>
  <c r="C88" i="1"/>
  <c r="I88" i="1" s="1"/>
  <c r="N87" i="1"/>
  <c r="D87" i="1"/>
  <c r="C87" i="1"/>
  <c r="I87" i="1" s="1"/>
  <c r="N86" i="1"/>
  <c r="D86" i="1"/>
  <c r="C86" i="1"/>
  <c r="I86" i="1" s="1"/>
  <c r="N85" i="1"/>
  <c r="D85" i="1"/>
  <c r="C85" i="1"/>
  <c r="I85" i="1" s="1"/>
  <c r="N84" i="1"/>
  <c r="D84" i="1"/>
  <c r="C84" i="1"/>
  <c r="I84" i="1" s="1"/>
  <c r="N83" i="1"/>
  <c r="D83" i="1"/>
  <c r="C83" i="1"/>
  <c r="I83" i="1" s="1"/>
  <c r="N82" i="1"/>
  <c r="D82" i="1"/>
  <c r="C82" i="1"/>
  <c r="I82" i="1" s="1"/>
  <c r="N81" i="1"/>
  <c r="D81" i="1"/>
  <c r="C81" i="1"/>
  <c r="I81" i="1" s="1"/>
  <c r="N80" i="1"/>
  <c r="D80" i="1"/>
  <c r="C80" i="1"/>
  <c r="I80" i="1" s="1"/>
  <c r="N79" i="1"/>
  <c r="D79" i="1"/>
  <c r="C79" i="1"/>
  <c r="I79" i="1" s="1"/>
  <c r="N78" i="1"/>
  <c r="D78" i="1"/>
  <c r="C78" i="1"/>
  <c r="I78" i="1" s="1"/>
  <c r="N77" i="1"/>
  <c r="D77" i="1"/>
  <c r="C77" i="1"/>
  <c r="I77" i="1" s="1"/>
  <c r="N76" i="1"/>
  <c r="D76" i="1"/>
  <c r="C76" i="1"/>
  <c r="I76" i="1" s="1"/>
  <c r="N75" i="1"/>
  <c r="D75" i="1"/>
  <c r="C75" i="1"/>
  <c r="I75" i="1" s="1"/>
  <c r="N74" i="1"/>
  <c r="D74" i="1"/>
  <c r="C74" i="1"/>
  <c r="I74" i="1" s="1"/>
  <c r="N73" i="1"/>
  <c r="D73" i="1"/>
  <c r="C73" i="1"/>
  <c r="I73" i="1" s="1"/>
  <c r="N72" i="1"/>
  <c r="D72" i="1"/>
  <c r="C72" i="1"/>
  <c r="I72" i="1" s="1"/>
  <c r="N71" i="1"/>
  <c r="D71" i="1"/>
  <c r="C71" i="1"/>
  <c r="I71" i="1" s="1"/>
  <c r="N70" i="1"/>
  <c r="D70" i="1"/>
  <c r="C70" i="1"/>
  <c r="I70" i="1" s="1"/>
  <c r="N69" i="1"/>
  <c r="D69" i="1"/>
  <c r="C69" i="1"/>
  <c r="I69" i="1" s="1"/>
  <c r="N68" i="1"/>
  <c r="D68" i="1"/>
  <c r="C68" i="1"/>
  <c r="I68" i="1" s="1"/>
  <c r="N67" i="1"/>
  <c r="D67" i="1"/>
  <c r="C67" i="1"/>
  <c r="I67" i="1" s="1"/>
  <c r="N66" i="1"/>
  <c r="G66" i="1"/>
  <c r="G67" i="1" s="1"/>
  <c r="G68" i="1" s="1"/>
  <c r="G69" i="1" s="1"/>
  <c r="D66" i="1"/>
  <c r="C66" i="1"/>
  <c r="I66" i="1" s="1"/>
  <c r="N65" i="1"/>
  <c r="D65" i="1"/>
  <c r="C65" i="1"/>
  <c r="I65" i="1" s="1"/>
  <c r="N64" i="1"/>
  <c r="I64" i="1"/>
  <c r="D64" i="1"/>
  <c r="C64" i="1"/>
  <c r="N63" i="1"/>
  <c r="I63" i="1"/>
  <c r="D63" i="1"/>
  <c r="C63" i="1"/>
  <c r="N62" i="1"/>
  <c r="I62" i="1"/>
  <c r="D62" i="1"/>
  <c r="C62" i="1"/>
  <c r="N61" i="1"/>
  <c r="I61" i="1"/>
  <c r="D61" i="1"/>
  <c r="C61" i="1"/>
  <c r="N60" i="1"/>
  <c r="I60" i="1"/>
  <c r="D60" i="1"/>
  <c r="C60" i="1"/>
  <c r="N59" i="1"/>
  <c r="I59" i="1"/>
  <c r="D59" i="1"/>
  <c r="C59" i="1"/>
  <c r="N58" i="1"/>
  <c r="I58" i="1"/>
  <c r="G58" i="1"/>
  <c r="D58" i="1"/>
  <c r="C58" i="1"/>
  <c r="N57" i="1"/>
  <c r="D57" i="1"/>
  <c r="C57" i="1"/>
  <c r="I57" i="1" s="1"/>
  <c r="N56" i="1"/>
  <c r="D56" i="1"/>
  <c r="C56" i="1"/>
  <c r="I56" i="1" s="1"/>
  <c r="N55" i="1"/>
  <c r="D55" i="1"/>
  <c r="C55" i="1"/>
  <c r="I55" i="1" s="1"/>
  <c r="N54" i="1"/>
  <c r="D54" i="1"/>
  <c r="C54" i="1"/>
  <c r="I54" i="1" s="1"/>
  <c r="N53" i="1"/>
  <c r="D53" i="1"/>
  <c r="C53" i="1"/>
  <c r="I53" i="1" s="1"/>
  <c r="N52" i="1"/>
  <c r="D52" i="1"/>
  <c r="C52" i="1"/>
  <c r="I52" i="1" s="1"/>
  <c r="N51" i="1"/>
  <c r="G51" i="1"/>
  <c r="D51" i="1"/>
  <c r="C51" i="1"/>
  <c r="I51" i="1" s="1"/>
  <c r="N50" i="1"/>
  <c r="D50" i="1"/>
  <c r="C50" i="1"/>
  <c r="I50" i="1" s="1"/>
  <c r="N49" i="1"/>
  <c r="D49" i="1"/>
  <c r="C49" i="1"/>
  <c r="I49" i="1" s="1"/>
  <c r="N48" i="1"/>
  <c r="D48" i="1"/>
  <c r="C48" i="1"/>
  <c r="I48" i="1" s="1"/>
  <c r="N47" i="1"/>
  <c r="D47" i="1"/>
  <c r="C47" i="1"/>
  <c r="I47" i="1" s="1"/>
  <c r="N46" i="1"/>
  <c r="D46" i="1"/>
  <c r="C46" i="1"/>
  <c r="I46" i="1" s="1"/>
  <c r="N45" i="1"/>
  <c r="D45" i="1"/>
  <c r="C45" i="1"/>
  <c r="I45" i="1" s="1"/>
  <c r="N44" i="1"/>
  <c r="I44" i="1"/>
  <c r="G44" i="1"/>
  <c r="D44" i="1"/>
  <c r="C44" i="1"/>
  <c r="N43" i="1"/>
  <c r="D43" i="1"/>
  <c r="C43" i="1"/>
  <c r="I43" i="1" s="1"/>
  <c r="N42" i="1"/>
  <c r="D42" i="1"/>
  <c r="C42" i="1"/>
  <c r="I42" i="1" s="1"/>
  <c r="N41" i="1"/>
  <c r="D41" i="1"/>
  <c r="C41" i="1"/>
  <c r="I41" i="1" s="1"/>
  <c r="N40" i="1"/>
  <c r="D40" i="1"/>
  <c r="C40" i="1"/>
  <c r="I40" i="1" s="1"/>
  <c r="N39" i="1"/>
  <c r="D39" i="1"/>
  <c r="C39" i="1"/>
  <c r="I39" i="1" s="1"/>
  <c r="N38" i="1"/>
  <c r="D38" i="1"/>
  <c r="C38" i="1"/>
  <c r="I38" i="1" s="1"/>
  <c r="N37" i="1"/>
  <c r="G37" i="1"/>
  <c r="G38" i="1" s="1"/>
  <c r="D37" i="1"/>
  <c r="C37" i="1"/>
  <c r="I37" i="1" s="1"/>
  <c r="N36" i="1"/>
  <c r="D36" i="1"/>
  <c r="C36" i="1"/>
  <c r="I36" i="1" s="1"/>
  <c r="N35" i="1"/>
  <c r="D35" i="1"/>
  <c r="C35" i="1"/>
  <c r="I35" i="1" s="1"/>
  <c r="N34" i="1"/>
  <c r="D34" i="1"/>
  <c r="C34" i="1"/>
  <c r="I34" i="1" s="1"/>
  <c r="N33" i="1"/>
  <c r="D33" i="1"/>
  <c r="C33" i="1"/>
  <c r="I33" i="1" s="1"/>
  <c r="N32" i="1"/>
  <c r="D32" i="1"/>
  <c r="C32" i="1"/>
  <c r="I32" i="1" s="1"/>
  <c r="N31" i="1"/>
  <c r="D31" i="1"/>
  <c r="C31" i="1"/>
  <c r="I31" i="1" s="1"/>
  <c r="N30" i="1"/>
  <c r="G30" i="1"/>
  <c r="G31" i="1" s="1"/>
  <c r="D30" i="1"/>
  <c r="C30" i="1"/>
  <c r="I30" i="1" s="1"/>
  <c r="N29" i="1"/>
  <c r="D29" i="1"/>
  <c r="C29" i="1"/>
  <c r="I29" i="1" s="1"/>
  <c r="N28" i="1"/>
  <c r="D28" i="1"/>
  <c r="C28" i="1"/>
  <c r="I28" i="1" s="1"/>
  <c r="N27" i="1"/>
  <c r="D27" i="1"/>
  <c r="C27" i="1"/>
  <c r="I27" i="1" s="1"/>
  <c r="N26" i="1"/>
  <c r="D26" i="1"/>
  <c r="C26" i="1"/>
  <c r="I26" i="1" s="1"/>
  <c r="N25" i="1"/>
  <c r="D25" i="1"/>
  <c r="C25" i="1"/>
  <c r="I25" i="1" s="1"/>
  <c r="N24" i="1"/>
  <c r="D24" i="1"/>
  <c r="C24" i="1"/>
  <c r="I24" i="1" s="1"/>
  <c r="N23" i="1"/>
  <c r="G23" i="1"/>
  <c r="G24" i="1" s="1"/>
  <c r="D23" i="1"/>
  <c r="C23" i="1"/>
  <c r="I23" i="1" s="1"/>
  <c r="N22" i="1"/>
  <c r="D22" i="1"/>
  <c r="C22" i="1"/>
  <c r="I22" i="1" s="1"/>
  <c r="N21" i="1"/>
  <c r="D21" i="1"/>
  <c r="C21" i="1"/>
  <c r="I21" i="1" s="1"/>
  <c r="N20" i="1"/>
  <c r="D20" i="1"/>
  <c r="C20" i="1"/>
  <c r="I20" i="1" s="1"/>
  <c r="N19" i="1"/>
  <c r="D19" i="1"/>
  <c r="C19" i="1"/>
  <c r="I19" i="1" s="1"/>
  <c r="N18" i="1"/>
  <c r="D18" i="1"/>
  <c r="C18" i="1"/>
  <c r="I18" i="1" s="1"/>
  <c r="N17" i="1"/>
  <c r="D17" i="1"/>
  <c r="C17" i="1"/>
  <c r="I17" i="1" s="1"/>
  <c r="N16" i="1"/>
  <c r="G16" i="1"/>
  <c r="G17" i="1" s="1"/>
  <c r="D16" i="1"/>
  <c r="C16" i="1"/>
  <c r="I16" i="1" s="1"/>
  <c r="N15" i="1"/>
  <c r="D15" i="1"/>
  <c r="C15" i="1"/>
  <c r="I15" i="1" s="1"/>
  <c r="N14" i="1"/>
  <c r="D14" i="1"/>
  <c r="C14" i="1"/>
  <c r="I14" i="1" s="1"/>
  <c r="N13" i="1"/>
  <c r="D13" i="1"/>
  <c r="C13" i="1"/>
  <c r="I13" i="1" s="1"/>
  <c r="N12" i="1"/>
  <c r="D12" i="1"/>
  <c r="C12" i="1"/>
  <c r="I12" i="1" s="1"/>
  <c r="N11" i="1"/>
  <c r="D11" i="1"/>
  <c r="C11" i="1"/>
  <c r="I11" i="1" s="1"/>
  <c r="N10" i="1"/>
  <c r="D10" i="1"/>
  <c r="C10" i="1"/>
  <c r="I10" i="1" s="1"/>
  <c r="N9" i="1"/>
  <c r="G9" i="1"/>
  <c r="G10" i="1" s="1"/>
  <c r="D9" i="1"/>
  <c r="C9" i="1"/>
  <c r="I9" i="1" s="1"/>
  <c r="N8" i="1"/>
  <c r="E8" i="1"/>
  <c r="H8" i="1" s="1"/>
  <c r="D8" i="1"/>
  <c r="C8" i="1"/>
  <c r="I8" i="1" s="1"/>
  <c r="N7" i="1"/>
  <c r="E7" i="1"/>
  <c r="D7" i="1"/>
  <c r="C7" i="1"/>
  <c r="N6" i="1"/>
  <c r="E6" i="1"/>
  <c r="D6" i="1"/>
  <c r="C6" i="1"/>
  <c r="N5" i="1"/>
  <c r="E5" i="1"/>
  <c r="H5" i="1" s="1"/>
  <c r="D5" i="1"/>
  <c r="C5" i="1"/>
  <c r="N4" i="1"/>
  <c r="E4" i="1"/>
  <c r="H4" i="1" s="1"/>
  <c r="D4" i="1"/>
  <c r="C4" i="1"/>
  <c r="N3" i="1"/>
  <c r="E3" i="1"/>
  <c r="D3" i="1"/>
  <c r="C3" i="1"/>
  <c r="N2" i="1"/>
  <c r="E2" i="1"/>
  <c r="D2" i="1"/>
  <c r="C2" i="1"/>
  <c r="J10" i="1" l="1"/>
  <c r="J13" i="1"/>
  <c r="J14" i="1"/>
  <c r="F9" i="1"/>
  <c r="E9" i="1" s="1"/>
  <c r="H9" i="1" s="1"/>
  <c r="H7" i="1"/>
  <c r="H3" i="1"/>
  <c r="J9" i="1" s="1"/>
  <c r="J11" i="1"/>
  <c r="J15" i="1"/>
  <c r="G11" i="1"/>
  <c r="F11" i="1" s="1"/>
  <c r="E11" i="1" s="1"/>
  <c r="F10" i="1"/>
  <c r="E10" i="1" s="1"/>
  <c r="I163" i="1"/>
  <c r="G18" i="1"/>
  <c r="G32" i="1"/>
  <c r="G25" i="1"/>
  <c r="K8" i="1"/>
  <c r="M8" i="1" s="1"/>
  <c r="L8" i="1"/>
  <c r="G39" i="1"/>
  <c r="G70" i="1"/>
  <c r="G45" i="1"/>
  <c r="G52" i="1"/>
  <c r="G59" i="1"/>
  <c r="H11" i="1" l="1"/>
  <c r="J17" i="1" s="1"/>
  <c r="H10" i="1"/>
  <c r="J16" i="1" s="1"/>
  <c r="K9" i="1"/>
  <c r="M9" i="1" s="1"/>
  <c r="O8" i="1"/>
  <c r="G53" i="1"/>
  <c r="G40" i="1"/>
  <c r="G19" i="1"/>
  <c r="G46" i="1"/>
  <c r="G60" i="1"/>
  <c r="G71" i="1"/>
  <c r="G26" i="1"/>
  <c r="G33" i="1"/>
  <c r="L9" i="1"/>
  <c r="O9" i="1" s="1"/>
  <c r="G12" i="1"/>
  <c r="F12" i="1" s="1"/>
  <c r="E12" i="1" s="1"/>
  <c r="H12" i="1" s="1"/>
  <c r="G47" i="1" l="1"/>
  <c r="J18" i="1"/>
  <c r="G54" i="1"/>
  <c r="G13" i="1"/>
  <c r="G27" i="1"/>
  <c r="G20" i="1"/>
  <c r="G41" i="1"/>
  <c r="G61" i="1"/>
  <c r="L10" i="1"/>
  <c r="O10" i="1" s="1"/>
  <c r="K10" i="1"/>
  <c r="M10" i="1" s="1"/>
  <c r="G34" i="1"/>
  <c r="G72" i="1"/>
  <c r="G35" i="1" l="1"/>
  <c r="G55" i="1"/>
  <c r="G48" i="1"/>
  <c r="G73" i="1"/>
  <c r="G28" i="1"/>
  <c r="G14" i="1"/>
  <c r="G62" i="1"/>
  <c r="L11" i="1"/>
  <c r="O11" i="1" s="1"/>
  <c r="K11" i="1"/>
  <c r="M11" i="1" s="1"/>
  <c r="G42" i="1"/>
  <c r="G21" i="1"/>
  <c r="F13" i="1"/>
  <c r="E13" i="1" s="1"/>
  <c r="H13" i="1" s="1"/>
  <c r="J19" i="1" l="1"/>
  <c r="G74" i="1"/>
  <c r="G63" i="1"/>
  <c r="G36" i="1"/>
  <c r="G49" i="1"/>
  <c r="G22" i="1"/>
  <c r="F14" i="1"/>
  <c r="E14" i="1" s="1"/>
  <c r="G56" i="1"/>
  <c r="G43" i="1"/>
  <c r="L12" i="1"/>
  <c r="O12" i="1" s="1"/>
  <c r="K12" i="1"/>
  <c r="M12" i="1" s="1"/>
  <c r="G15" i="1"/>
  <c r="G29" i="1"/>
  <c r="H14" i="1" l="1"/>
  <c r="J20" i="1" s="1"/>
  <c r="G57" i="1"/>
  <c r="G75" i="1"/>
  <c r="L13" i="1"/>
  <c r="O13" i="1" s="1"/>
  <c r="K13" i="1"/>
  <c r="M13" i="1" s="1"/>
  <c r="G50" i="1"/>
  <c r="G64" i="1"/>
  <c r="F15" i="1"/>
  <c r="E15" i="1" s="1"/>
  <c r="H15" i="1" s="1"/>
  <c r="G76" i="1" l="1"/>
  <c r="L14" i="1"/>
  <c r="O14" i="1" s="1"/>
  <c r="K14" i="1"/>
  <c r="M14" i="1" s="1"/>
  <c r="J21" i="1"/>
  <c r="F16" i="1"/>
  <c r="G77" i="1" l="1"/>
  <c r="E16" i="1"/>
  <c r="F17" i="1"/>
  <c r="L15" i="1"/>
  <c r="O15" i="1" s="1"/>
  <c r="K15" i="1"/>
  <c r="M15" i="1" s="1"/>
  <c r="H16" i="1" l="1"/>
  <c r="J22" i="1" s="1"/>
  <c r="L16" i="1"/>
  <c r="O16" i="1" s="1"/>
  <c r="K16" i="1"/>
  <c r="M16" i="1" s="1"/>
  <c r="G78" i="1"/>
  <c r="E17" i="1"/>
  <c r="F18" i="1"/>
  <c r="H17" i="1" l="1"/>
  <c r="J23" i="1" s="1"/>
  <c r="G79" i="1"/>
  <c r="E18" i="1"/>
  <c r="F19" i="1"/>
  <c r="L17" i="1"/>
  <c r="O17" i="1" s="1"/>
  <c r="K17" i="1"/>
  <c r="M17" i="1" s="1"/>
  <c r="H18" i="1" l="1"/>
  <c r="J24" i="1" s="1"/>
  <c r="E19" i="1"/>
  <c r="F20" i="1"/>
  <c r="L18" i="1"/>
  <c r="O18" i="1" s="1"/>
  <c r="K18" i="1"/>
  <c r="M18" i="1" s="1"/>
  <c r="G80" i="1"/>
  <c r="H19" i="1" l="1"/>
  <c r="J25" i="1" s="1"/>
  <c r="G81" i="1"/>
  <c r="E20" i="1"/>
  <c r="F21" i="1"/>
  <c r="K19" i="1"/>
  <c r="M19" i="1" s="1"/>
  <c r="L19" i="1"/>
  <c r="O19" i="1" s="1"/>
  <c r="H20" i="1" l="1"/>
  <c r="J26" i="1" s="1"/>
  <c r="E21" i="1"/>
  <c r="F22" i="1"/>
  <c r="E22" i="1" s="1"/>
  <c r="H22" i="1" s="1"/>
  <c r="G82" i="1"/>
  <c r="K20" i="1"/>
  <c r="M20" i="1" s="1"/>
  <c r="L20" i="1"/>
  <c r="O20" i="1" s="1"/>
  <c r="H21" i="1" l="1"/>
  <c r="J27" i="1" s="1"/>
  <c r="G83" i="1"/>
  <c r="J28" i="1"/>
  <c r="F23" i="1"/>
  <c r="L21" i="1"/>
  <c r="O21" i="1" s="1"/>
  <c r="K21" i="1"/>
  <c r="M21" i="1" s="1"/>
  <c r="G84" i="1" l="1"/>
  <c r="E23" i="1"/>
  <c r="F24" i="1"/>
  <c r="L22" i="1"/>
  <c r="O22" i="1" s="1"/>
  <c r="K22" i="1"/>
  <c r="M22" i="1" s="1"/>
  <c r="H23" i="1" l="1"/>
  <c r="J29" i="1" s="1"/>
  <c r="E24" i="1"/>
  <c r="F25" i="1"/>
  <c r="L23" i="1"/>
  <c r="O23" i="1" s="1"/>
  <c r="K23" i="1"/>
  <c r="M23" i="1" s="1"/>
  <c r="G85" i="1"/>
  <c r="H24" i="1" l="1"/>
  <c r="J30" i="1" s="1"/>
  <c r="G86" i="1"/>
  <c r="E25" i="1"/>
  <c r="F26" i="1"/>
  <c r="L24" i="1"/>
  <c r="O24" i="1" s="1"/>
  <c r="K24" i="1"/>
  <c r="M24" i="1" s="1"/>
  <c r="H25" i="1" l="1"/>
  <c r="J31" i="1" s="1"/>
  <c r="L25" i="1"/>
  <c r="O25" i="1" s="1"/>
  <c r="K25" i="1"/>
  <c r="M25" i="1" s="1"/>
  <c r="E26" i="1"/>
  <c r="F27" i="1"/>
  <c r="G87" i="1"/>
  <c r="H26" i="1" l="1"/>
  <c r="J32" i="1" s="1"/>
  <c r="E27" i="1"/>
  <c r="F28" i="1"/>
  <c r="G88" i="1"/>
  <c r="L26" i="1"/>
  <c r="O26" i="1" s="1"/>
  <c r="K26" i="1"/>
  <c r="M26" i="1" s="1"/>
  <c r="H27" i="1" l="1"/>
  <c r="J33" i="1" s="1"/>
  <c r="L27" i="1"/>
  <c r="O27" i="1" s="1"/>
  <c r="K27" i="1"/>
  <c r="M27" i="1" s="1"/>
  <c r="G89" i="1"/>
  <c r="E28" i="1"/>
  <c r="F29" i="1"/>
  <c r="E29" i="1" s="1"/>
  <c r="H29" i="1" s="1"/>
  <c r="H28" i="1" l="1"/>
  <c r="J34" i="1" s="1"/>
  <c r="G90" i="1"/>
  <c r="J35" i="1"/>
  <c r="F30" i="1"/>
  <c r="L28" i="1"/>
  <c r="O28" i="1" s="1"/>
  <c r="K28" i="1"/>
  <c r="M28" i="1" s="1"/>
  <c r="L29" i="1" l="1"/>
  <c r="O29" i="1" s="1"/>
  <c r="K29" i="1"/>
  <c r="M29" i="1" s="1"/>
  <c r="E30" i="1"/>
  <c r="F31" i="1"/>
  <c r="G91" i="1"/>
  <c r="H30" i="1" l="1"/>
  <c r="J36" i="1" s="1"/>
  <c r="G92" i="1"/>
  <c r="E31" i="1"/>
  <c r="F32" i="1"/>
  <c r="L30" i="1"/>
  <c r="O30" i="1" s="1"/>
  <c r="K30" i="1"/>
  <c r="M30" i="1" s="1"/>
  <c r="H31" i="1" l="1"/>
  <c r="J37" i="1" s="1"/>
  <c r="L31" i="1"/>
  <c r="O31" i="1" s="1"/>
  <c r="K31" i="1"/>
  <c r="M31" i="1" s="1"/>
  <c r="G93" i="1"/>
  <c r="E32" i="1"/>
  <c r="F33" i="1"/>
  <c r="H32" i="1" l="1"/>
  <c r="J38" i="1" s="1"/>
  <c r="G94" i="1"/>
  <c r="E33" i="1"/>
  <c r="F34" i="1"/>
  <c r="K32" i="1"/>
  <c r="M32" i="1" s="1"/>
  <c r="L32" i="1"/>
  <c r="O32" i="1" s="1"/>
  <c r="H33" i="1" l="1"/>
  <c r="J39" i="1" s="1"/>
  <c r="L33" i="1"/>
  <c r="O33" i="1" s="1"/>
  <c r="K33" i="1"/>
  <c r="M33" i="1" s="1"/>
  <c r="E34" i="1"/>
  <c r="F35" i="1"/>
  <c r="G95" i="1"/>
  <c r="H34" i="1" l="1"/>
  <c r="J40" i="1" s="1"/>
  <c r="G96" i="1"/>
  <c r="L34" i="1"/>
  <c r="O34" i="1" s="1"/>
  <c r="K34" i="1"/>
  <c r="M34" i="1" s="1"/>
  <c r="E35" i="1"/>
  <c r="F36" i="1"/>
  <c r="E36" i="1" s="1"/>
  <c r="H36" i="1" s="1"/>
  <c r="H35" i="1" l="1"/>
  <c r="J41" i="1" s="1"/>
  <c r="L35" i="1"/>
  <c r="O35" i="1" s="1"/>
  <c r="K35" i="1"/>
  <c r="M35" i="1" s="1"/>
  <c r="G97" i="1"/>
  <c r="J42" i="1"/>
  <c r="F37" i="1"/>
  <c r="G98" i="1" l="1"/>
  <c r="E37" i="1"/>
  <c r="F38" i="1"/>
  <c r="L36" i="1"/>
  <c r="O36" i="1" s="1"/>
  <c r="K36" i="1"/>
  <c r="M36" i="1" s="1"/>
  <c r="H37" i="1" l="1"/>
  <c r="J43" i="1" s="1"/>
  <c r="E38" i="1"/>
  <c r="F39" i="1"/>
  <c r="L37" i="1"/>
  <c r="O37" i="1" s="1"/>
  <c r="K37" i="1"/>
  <c r="M37" i="1" s="1"/>
  <c r="G99" i="1"/>
  <c r="H38" i="1" l="1"/>
  <c r="J44" i="1" s="1"/>
  <c r="G100" i="1"/>
  <c r="E39" i="1"/>
  <c r="F40" i="1"/>
  <c r="L38" i="1"/>
  <c r="O38" i="1" s="1"/>
  <c r="K38" i="1"/>
  <c r="M38" i="1" s="1"/>
  <c r="H39" i="1" l="1"/>
  <c r="J45" i="1" s="1"/>
  <c r="E40" i="1"/>
  <c r="F41" i="1"/>
  <c r="G101" i="1"/>
  <c r="L39" i="1"/>
  <c r="O39" i="1" s="1"/>
  <c r="K39" i="1"/>
  <c r="M39" i="1" s="1"/>
  <c r="H40" i="1" l="1"/>
  <c r="J46" i="1" s="1"/>
  <c r="G102" i="1"/>
  <c r="E41" i="1"/>
  <c r="F42" i="1"/>
  <c r="L40" i="1"/>
  <c r="O40" i="1" s="1"/>
  <c r="K40" i="1"/>
  <c r="M40" i="1" s="1"/>
  <c r="H41" i="1" l="1"/>
  <c r="J47" i="1" s="1"/>
  <c r="E42" i="1"/>
  <c r="F43" i="1"/>
  <c r="E43" i="1" s="1"/>
  <c r="H43" i="1" s="1"/>
  <c r="G103" i="1"/>
  <c r="L41" i="1"/>
  <c r="O41" i="1" s="1"/>
  <c r="K41" i="1"/>
  <c r="M41" i="1" s="1"/>
  <c r="J48" i="1" l="1"/>
  <c r="H42" i="1"/>
  <c r="G104" i="1"/>
  <c r="J49" i="1"/>
  <c r="F44" i="1"/>
  <c r="L42" i="1"/>
  <c r="O42" i="1" s="1"/>
  <c r="K42" i="1"/>
  <c r="M42" i="1" s="1"/>
  <c r="E44" i="1" l="1"/>
  <c r="F45" i="1"/>
  <c r="G105" i="1"/>
  <c r="L43" i="1"/>
  <c r="O43" i="1" s="1"/>
  <c r="K43" i="1"/>
  <c r="M43" i="1" s="1"/>
  <c r="H44" i="1" l="1"/>
  <c r="J50" i="1" s="1"/>
  <c r="L44" i="1"/>
  <c r="O44" i="1" s="1"/>
  <c r="K44" i="1"/>
  <c r="M44" i="1" s="1"/>
  <c r="G106" i="1"/>
  <c r="E45" i="1"/>
  <c r="F46" i="1"/>
  <c r="H45" i="1" l="1"/>
  <c r="J51" i="1" s="1"/>
  <c r="G107" i="1"/>
  <c r="E46" i="1"/>
  <c r="F47" i="1"/>
  <c r="L45" i="1"/>
  <c r="O45" i="1" s="1"/>
  <c r="K45" i="1"/>
  <c r="M45" i="1" s="1"/>
  <c r="H46" i="1" l="1"/>
  <c r="J52" i="1" s="1"/>
  <c r="E47" i="1"/>
  <c r="F48" i="1"/>
  <c r="L46" i="1"/>
  <c r="O46" i="1" s="1"/>
  <c r="K46" i="1"/>
  <c r="M46" i="1" s="1"/>
  <c r="G108" i="1"/>
  <c r="H47" i="1" l="1"/>
  <c r="J53" i="1" s="1"/>
  <c r="G109" i="1"/>
  <c r="E48" i="1"/>
  <c r="F49" i="1"/>
  <c r="L47" i="1"/>
  <c r="O47" i="1" s="1"/>
  <c r="K47" i="1"/>
  <c r="M47" i="1" s="1"/>
  <c r="J54" i="1" l="1"/>
  <c r="H48" i="1"/>
  <c r="E49" i="1"/>
  <c r="F50" i="1"/>
  <c r="E50" i="1" s="1"/>
  <c r="H50" i="1" s="1"/>
  <c r="G110" i="1"/>
  <c r="L48" i="1"/>
  <c r="O48" i="1" s="1"/>
  <c r="K48" i="1"/>
  <c r="M48" i="1" s="1"/>
  <c r="H49" i="1" l="1"/>
  <c r="J55" i="1" s="1"/>
  <c r="L49" i="1"/>
  <c r="O49" i="1" s="1"/>
  <c r="K49" i="1"/>
  <c r="M49" i="1" s="1"/>
  <c r="J56" i="1"/>
  <c r="F51" i="1"/>
  <c r="G111" i="1"/>
  <c r="E51" i="1" l="1"/>
  <c r="F52" i="1"/>
  <c r="G112" i="1"/>
  <c r="L50" i="1"/>
  <c r="O50" i="1" s="1"/>
  <c r="K50" i="1"/>
  <c r="M50" i="1" s="1"/>
  <c r="H51" i="1" l="1"/>
  <c r="J57" i="1" s="1"/>
  <c r="G113" i="1"/>
  <c r="E52" i="1"/>
  <c r="F53" i="1"/>
  <c r="L51" i="1"/>
  <c r="O51" i="1" s="1"/>
  <c r="K51" i="1"/>
  <c r="M51" i="1" s="1"/>
  <c r="H52" i="1" l="1"/>
  <c r="J58" i="1" s="1"/>
  <c r="E53" i="1"/>
  <c r="F54" i="1"/>
  <c r="G114" i="1"/>
  <c r="K52" i="1"/>
  <c r="M52" i="1" s="1"/>
  <c r="L52" i="1"/>
  <c r="O52" i="1" s="1"/>
  <c r="H53" i="1" l="1"/>
  <c r="J59" i="1" s="1"/>
  <c r="L53" i="1"/>
  <c r="O53" i="1" s="1"/>
  <c r="K53" i="1"/>
  <c r="M53" i="1" s="1"/>
  <c r="G115" i="1"/>
  <c r="E54" i="1"/>
  <c r="F55" i="1"/>
  <c r="H54" i="1" l="1"/>
  <c r="J60" i="1" s="1"/>
  <c r="G116" i="1"/>
  <c r="E55" i="1"/>
  <c r="F56" i="1"/>
  <c r="L54" i="1"/>
  <c r="O54" i="1" s="1"/>
  <c r="K54" i="1"/>
  <c r="M54" i="1" s="1"/>
  <c r="H55" i="1" l="1"/>
  <c r="J61" i="1" s="1"/>
  <c r="E56" i="1"/>
  <c r="F57" i="1"/>
  <c r="E57" i="1" s="1"/>
  <c r="H57" i="1" s="1"/>
  <c r="L55" i="1"/>
  <c r="O55" i="1" s="1"/>
  <c r="K55" i="1"/>
  <c r="M55" i="1" s="1"/>
  <c r="G117" i="1"/>
  <c r="H56" i="1" l="1"/>
  <c r="J62" i="1" s="1"/>
  <c r="G118" i="1"/>
  <c r="J63" i="1"/>
  <c r="F58" i="1"/>
  <c r="L56" i="1"/>
  <c r="O56" i="1" s="1"/>
  <c r="K56" i="1"/>
  <c r="M56" i="1" s="1"/>
  <c r="E58" i="1" l="1"/>
  <c r="F59" i="1"/>
  <c r="G119" i="1"/>
  <c r="L57" i="1"/>
  <c r="O57" i="1" s="1"/>
  <c r="K57" i="1"/>
  <c r="M57" i="1" s="1"/>
  <c r="H58" i="1" l="1"/>
  <c r="J64" i="1" s="1"/>
  <c r="L58" i="1"/>
  <c r="O58" i="1" s="1"/>
  <c r="K58" i="1"/>
  <c r="M58" i="1" s="1"/>
  <c r="G120" i="1"/>
  <c r="E59" i="1"/>
  <c r="F60" i="1"/>
  <c r="H59" i="1" l="1"/>
  <c r="J65" i="1" s="1"/>
  <c r="G121" i="1"/>
  <c r="E60" i="1"/>
  <c r="F61" i="1"/>
  <c r="L59" i="1"/>
  <c r="O59" i="1" s="1"/>
  <c r="K59" i="1"/>
  <c r="M59" i="1" s="1"/>
  <c r="H60" i="1" l="1"/>
  <c r="J66" i="1" s="1"/>
  <c r="L60" i="1"/>
  <c r="O60" i="1" s="1"/>
  <c r="K60" i="1"/>
  <c r="M60" i="1" s="1"/>
  <c r="E61" i="1"/>
  <c r="F62" i="1"/>
  <c r="G122" i="1"/>
  <c r="H61" i="1" l="1"/>
  <c r="J67" i="1" s="1"/>
  <c r="E62" i="1"/>
  <c r="F63" i="1"/>
  <c r="G123" i="1"/>
  <c r="L61" i="1"/>
  <c r="O61" i="1" s="1"/>
  <c r="K61" i="1"/>
  <c r="M61" i="1" s="1"/>
  <c r="H62" i="1" l="1"/>
  <c r="J68" i="1" s="1"/>
  <c r="G124" i="1"/>
  <c r="L62" i="1"/>
  <c r="O62" i="1" s="1"/>
  <c r="K62" i="1"/>
  <c r="M62" i="1" s="1"/>
  <c r="E63" i="1"/>
  <c r="F64" i="1"/>
  <c r="E64" i="1" s="1"/>
  <c r="H64" i="1" s="1"/>
  <c r="H63" i="1" l="1"/>
  <c r="J69" i="1" s="1"/>
  <c r="L63" i="1"/>
  <c r="O63" i="1" s="1"/>
  <c r="K63" i="1"/>
  <c r="M63" i="1" s="1"/>
  <c r="J70" i="1"/>
  <c r="F65" i="1"/>
  <c r="G125" i="1"/>
  <c r="F66" i="1" l="1"/>
  <c r="E65" i="1"/>
  <c r="G126" i="1"/>
  <c r="L64" i="1"/>
  <c r="O64" i="1" s="1"/>
  <c r="K64" i="1"/>
  <c r="M64" i="1" s="1"/>
  <c r="H65" i="1" l="1"/>
  <c r="J71" i="1" s="1"/>
  <c r="L65" i="1"/>
  <c r="O65" i="1" s="1"/>
  <c r="K65" i="1"/>
  <c r="M65" i="1" s="1"/>
  <c r="G127" i="1"/>
  <c r="E66" i="1"/>
  <c r="F67" i="1"/>
  <c r="H66" i="1" l="1"/>
  <c r="J72" i="1" s="1"/>
  <c r="E67" i="1"/>
  <c r="F68" i="1"/>
  <c r="G128" i="1"/>
  <c r="L66" i="1"/>
  <c r="O66" i="1" s="1"/>
  <c r="K66" i="1"/>
  <c r="M66" i="1" s="1"/>
  <c r="H67" i="1" l="1"/>
  <c r="J73" i="1" s="1"/>
  <c r="G129" i="1"/>
  <c r="K67" i="1"/>
  <c r="M67" i="1" s="1"/>
  <c r="L67" i="1"/>
  <c r="O67" i="1" s="1"/>
  <c r="E68" i="1"/>
  <c r="F69" i="1"/>
  <c r="H68" i="1" l="1"/>
  <c r="J74" i="1" s="1"/>
  <c r="L68" i="1"/>
  <c r="O68" i="1" s="1"/>
  <c r="K68" i="1"/>
  <c r="M68" i="1" s="1"/>
  <c r="E69" i="1"/>
  <c r="F70" i="1"/>
  <c r="G130" i="1"/>
  <c r="J75" i="1" l="1"/>
  <c r="H69" i="1"/>
  <c r="E70" i="1"/>
  <c r="F71" i="1"/>
  <c r="E71" i="1" s="1"/>
  <c r="H71" i="1" s="1"/>
  <c r="G131" i="1"/>
  <c r="L69" i="1"/>
  <c r="O69" i="1" s="1"/>
  <c r="K69" i="1"/>
  <c r="M69" i="1" s="1"/>
  <c r="H70" i="1" l="1"/>
  <c r="J76" i="1" s="1"/>
  <c r="G132" i="1"/>
  <c r="L70" i="1"/>
  <c r="O70" i="1" s="1"/>
  <c r="K70" i="1"/>
  <c r="M70" i="1" s="1"/>
  <c r="J77" i="1"/>
  <c r="F72" i="1"/>
  <c r="E72" i="1" l="1"/>
  <c r="F73" i="1"/>
  <c r="G133" i="1"/>
  <c r="K71" i="1"/>
  <c r="M71" i="1" s="1"/>
  <c r="L71" i="1"/>
  <c r="O71" i="1" s="1"/>
  <c r="H72" i="1" l="1"/>
  <c r="J78" i="1" s="1"/>
  <c r="G134" i="1"/>
  <c r="L72" i="1"/>
  <c r="O72" i="1" s="1"/>
  <c r="K72" i="1"/>
  <c r="M72" i="1" s="1"/>
  <c r="E73" i="1"/>
  <c r="F74" i="1"/>
  <c r="H73" i="1" l="1"/>
  <c r="J79" i="1" s="1"/>
  <c r="L73" i="1"/>
  <c r="O73" i="1" s="1"/>
  <c r="K73" i="1"/>
  <c r="M73" i="1" s="1"/>
  <c r="E74" i="1"/>
  <c r="F75" i="1"/>
  <c r="G135" i="1"/>
  <c r="H74" i="1" l="1"/>
  <c r="J80" i="1" s="1"/>
  <c r="E75" i="1"/>
  <c r="F76" i="1"/>
  <c r="G136" i="1"/>
  <c r="L74" i="1"/>
  <c r="O74" i="1" s="1"/>
  <c r="K74" i="1"/>
  <c r="M74" i="1" s="1"/>
  <c r="H75" i="1" l="1"/>
  <c r="J81" i="1" s="1"/>
  <c r="G137" i="1"/>
  <c r="L75" i="1"/>
  <c r="O75" i="1" s="1"/>
  <c r="K75" i="1"/>
  <c r="M75" i="1" s="1"/>
  <c r="E76" i="1"/>
  <c r="F77" i="1"/>
  <c r="H76" i="1" l="1"/>
  <c r="J82" i="1" s="1"/>
  <c r="L76" i="1"/>
  <c r="O76" i="1" s="1"/>
  <c r="K76" i="1"/>
  <c r="M76" i="1" s="1"/>
  <c r="E77" i="1"/>
  <c r="F78" i="1"/>
  <c r="E78" i="1" s="1"/>
  <c r="H78" i="1" s="1"/>
  <c r="G138" i="1"/>
  <c r="H77" i="1" l="1"/>
  <c r="J83" i="1" s="1"/>
  <c r="J84" i="1"/>
  <c r="F79" i="1"/>
  <c r="G139" i="1"/>
  <c r="L77" i="1"/>
  <c r="O77" i="1" s="1"/>
  <c r="K77" i="1"/>
  <c r="M77" i="1" s="1"/>
  <c r="K78" i="1" l="1"/>
  <c r="M78" i="1" s="1"/>
  <c r="L78" i="1"/>
  <c r="O78" i="1" s="1"/>
  <c r="E79" i="1"/>
  <c r="F80" i="1"/>
  <c r="G140" i="1"/>
  <c r="H79" i="1" l="1"/>
  <c r="J85" i="1" s="1"/>
  <c r="E80" i="1"/>
  <c r="F81" i="1"/>
  <c r="K79" i="1"/>
  <c r="M79" i="1" s="1"/>
  <c r="L79" i="1"/>
  <c r="O79" i="1" s="1"/>
  <c r="G141" i="1"/>
  <c r="H80" i="1" l="1"/>
  <c r="J86" i="1" s="1"/>
  <c r="G142" i="1"/>
  <c r="E81" i="1"/>
  <c r="F82" i="1"/>
  <c r="K80" i="1"/>
  <c r="M80" i="1" s="1"/>
  <c r="L80" i="1"/>
  <c r="O80" i="1" s="1"/>
  <c r="H81" i="1" l="1"/>
  <c r="J87" i="1" s="1"/>
  <c r="E82" i="1"/>
  <c r="F83" i="1"/>
  <c r="L81" i="1"/>
  <c r="O81" i="1" s="1"/>
  <c r="K81" i="1"/>
  <c r="M81" i="1" s="1"/>
  <c r="G143" i="1"/>
  <c r="H82" i="1" l="1"/>
  <c r="J88" i="1" s="1"/>
  <c r="G144" i="1"/>
  <c r="E83" i="1"/>
  <c r="F84" i="1"/>
  <c r="L82" i="1"/>
  <c r="O82" i="1" s="1"/>
  <c r="K82" i="1"/>
  <c r="M82" i="1" s="1"/>
  <c r="H83" i="1" l="1"/>
  <c r="J89" i="1" s="1"/>
  <c r="E84" i="1"/>
  <c r="F85" i="1"/>
  <c r="E85" i="1" s="1"/>
  <c r="H85" i="1" s="1"/>
  <c r="G145" i="1"/>
  <c r="K83" i="1"/>
  <c r="M83" i="1" s="1"/>
  <c r="L83" i="1"/>
  <c r="O83" i="1" s="1"/>
  <c r="H84" i="1" l="1"/>
  <c r="J90" i="1" s="1"/>
  <c r="J91" i="1"/>
  <c r="F86" i="1"/>
  <c r="L84" i="1"/>
  <c r="O84" i="1" s="1"/>
  <c r="K84" i="1"/>
  <c r="M84" i="1" s="1"/>
  <c r="G146" i="1"/>
  <c r="G147" i="1" l="1"/>
  <c r="L85" i="1"/>
  <c r="O85" i="1" s="1"/>
  <c r="K85" i="1"/>
  <c r="M85" i="1" s="1"/>
  <c r="E86" i="1"/>
  <c r="F87" i="1"/>
  <c r="H86" i="1" l="1"/>
  <c r="J92" i="1" s="1"/>
  <c r="G148" i="1"/>
  <c r="L86" i="1"/>
  <c r="O86" i="1" s="1"/>
  <c r="K86" i="1"/>
  <c r="M86" i="1" s="1"/>
  <c r="E87" i="1"/>
  <c r="F88" i="1"/>
  <c r="H87" i="1" l="1"/>
  <c r="J93" i="1" s="1"/>
  <c r="G149" i="1"/>
  <c r="L87" i="1"/>
  <c r="O87" i="1" s="1"/>
  <c r="K87" i="1"/>
  <c r="M87" i="1" s="1"/>
  <c r="E88" i="1"/>
  <c r="F89" i="1"/>
  <c r="H88" i="1" l="1"/>
  <c r="J94" i="1" s="1"/>
  <c r="L88" i="1"/>
  <c r="O88" i="1" s="1"/>
  <c r="K88" i="1"/>
  <c r="M88" i="1" s="1"/>
  <c r="E89" i="1"/>
  <c r="F90" i="1"/>
  <c r="G150" i="1"/>
  <c r="H89" i="1" l="1"/>
  <c r="J95" i="1" s="1"/>
  <c r="E90" i="1"/>
  <c r="F91" i="1"/>
  <c r="G151" i="1"/>
  <c r="L89" i="1"/>
  <c r="O89" i="1" s="1"/>
  <c r="K89" i="1"/>
  <c r="M89" i="1" s="1"/>
  <c r="H90" i="1" l="1"/>
  <c r="J96" i="1" s="1"/>
  <c r="G152" i="1"/>
  <c r="L90" i="1"/>
  <c r="O90" i="1" s="1"/>
  <c r="K90" i="1"/>
  <c r="M90" i="1" s="1"/>
  <c r="E91" i="1"/>
  <c r="F92" i="1"/>
  <c r="E92" i="1" s="1"/>
  <c r="H92" i="1" s="1"/>
  <c r="H91" i="1" l="1"/>
  <c r="J97" i="1" s="1"/>
  <c r="K91" i="1"/>
  <c r="M91" i="1" s="1"/>
  <c r="L91" i="1"/>
  <c r="O91" i="1" s="1"/>
  <c r="G153" i="1"/>
  <c r="J98" i="1"/>
  <c r="F93" i="1"/>
  <c r="G154" i="1" l="1"/>
  <c r="E93" i="1"/>
  <c r="F94" i="1"/>
  <c r="L92" i="1"/>
  <c r="O92" i="1" s="1"/>
  <c r="K92" i="1"/>
  <c r="M92" i="1" s="1"/>
  <c r="H93" i="1" l="1"/>
  <c r="J99" i="1" s="1"/>
  <c r="E94" i="1"/>
  <c r="F95" i="1"/>
  <c r="G155" i="1"/>
  <c r="L93" i="1"/>
  <c r="O93" i="1" s="1"/>
  <c r="K93" i="1"/>
  <c r="M93" i="1" s="1"/>
  <c r="H94" i="1" l="1"/>
  <c r="J100" i="1" s="1"/>
  <c r="K94" i="1"/>
  <c r="M94" i="1" s="1"/>
  <c r="L94" i="1"/>
  <c r="O94" i="1" s="1"/>
  <c r="E95" i="1"/>
  <c r="F96" i="1"/>
  <c r="G156" i="1"/>
  <c r="H95" i="1" l="1"/>
  <c r="J101" i="1" s="1"/>
  <c r="E96" i="1"/>
  <c r="F97" i="1"/>
  <c r="L95" i="1"/>
  <c r="O95" i="1" s="1"/>
  <c r="K95" i="1"/>
  <c r="M95" i="1" s="1"/>
  <c r="G157" i="1"/>
  <c r="H96" i="1" l="1"/>
  <c r="J102" i="1" s="1"/>
  <c r="G158" i="1"/>
  <c r="E97" i="1"/>
  <c r="F98" i="1"/>
  <c r="L96" i="1"/>
  <c r="O96" i="1" s="1"/>
  <c r="K96" i="1"/>
  <c r="M96" i="1" s="1"/>
  <c r="H97" i="1" l="1"/>
  <c r="J103" i="1" s="1"/>
  <c r="E98" i="1"/>
  <c r="F99" i="1"/>
  <c r="E99" i="1" s="1"/>
  <c r="H99" i="1" s="1"/>
  <c r="G159" i="1"/>
  <c r="L97" i="1"/>
  <c r="O97" i="1" s="1"/>
  <c r="K97" i="1"/>
  <c r="M97" i="1" s="1"/>
  <c r="H98" i="1" l="1"/>
  <c r="J104" i="1" s="1"/>
  <c r="J105" i="1"/>
  <c r="F100" i="1"/>
  <c r="L98" i="1"/>
  <c r="O98" i="1" s="1"/>
  <c r="K98" i="1"/>
  <c r="M98" i="1" s="1"/>
  <c r="G160" i="1"/>
  <c r="L99" i="1" l="1"/>
  <c r="O99" i="1" s="1"/>
  <c r="K99" i="1"/>
  <c r="M99" i="1" s="1"/>
  <c r="G161" i="1"/>
  <c r="E100" i="1"/>
  <c r="F101" i="1"/>
  <c r="H100" i="1" l="1"/>
  <c r="J106" i="1" s="1"/>
  <c r="E101" i="1"/>
  <c r="F102" i="1"/>
  <c r="L100" i="1"/>
  <c r="O100" i="1" s="1"/>
  <c r="K100" i="1"/>
  <c r="M100" i="1" s="1"/>
  <c r="H101" i="1" l="1"/>
  <c r="J107" i="1" s="1"/>
  <c r="E102" i="1"/>
  <c r="F103" i="1"/>
  <c r="L101" i="1"/>
  <c r="O101" i="1" s="1"/>
  <c r="K101" i="1"/>
  <c r="M101" i="1" s="1"/>
  <c r="H102" i="1" l="1"/>
  <c r="J108" i="1" s="1"/>
  <c r="E103" i="1"/>
  <c r="F104" i="1"/>
  <c r="L102" i="1"/>
  <c r="O102" i="1" s="1"/>
  <c r="K102" i="1"/>
  <c r="M102" i="1" s="1"/>
  <c r="H103" i="1" l="1"/>
  <c r="J109" i="1" s="1"/>
  <c r="E104" i="1"/>
  <c r="F105" i="1"/>
  <c r="L103" i="1"/>
  <c r="O103" i="1" s="1"/>
  <c r="K103" i="1"/>
  <c r="M103" i="1" s="1"/>
  <c r="H104" i="1" l="1"/>
  <c r="J110" i="1" s="1"/>
  <c r="E105" i="1"/>
  <c r="F106" i="1"/>
  <c r="E106" i="1" s="1"/>
  <c r="H106" i="1" s="1"/>
  <c r="L104" i="1"/>
  <c r="O104" i="1" s="1"/>
  <c r="K104" i="1"/>
  <c r="M104" i="1" s="1"/>
  <c r="H105" i="1" l="1"/>
  <c r="J111" i="1" s="1"/>
  <c r="L105" i="1"/>
  <c r="O105" i="1" s="1"/>
  <c r="K105" i="1"/>
  <c r="M105" i="1" s="1"/>
  <c r="J112" i="1"/>
  <c r="F107" i="1"/>
  <c r="E107" i="1" l="1"/>
  <c r="F108" i="1"/>
  <c r="K106" i="1"/>
  <c r="M106" i="1" s="1"/>
  <c r="L106" i="1"/>
  <c r="O106" i="1" s="1"/>
  <c r="H107" i="1" l="1"/>
  <c r="J113" i="1" s="1"/>
  <c r="E108" i="1"/>
  <c r="F109" i="1"/>
  <c r="L107" i="1"/>
  <c r="O107" i="1" s="1"/>
  <c r="K107" i="1"/>
  <c r="M107" i="1" s="1"/>
  <c r="H108" i="1" l="1"/>
  <c r="J114" i="1" s="1"/>
  <c r="E109" i="1"/>
  <c r="F110" i="1"/>
  <c r="L108" i="1"/>
  <c r="O108" i="1" s="1"/>
  <c r="K108" i="1"/>
  <c r="M108" i="1" s="1"/>
  <c r="H109" i="1" l="1"/>
  <c r="J115" i="1" s="1"/>
  <c r="L109" i="1"/>
  <c r="O109" i="1" s="1"/>
  <c r="K109" i="1"/>
  <c r="M109" i="1" s="1"/>
  <c r="E110" i="1"/>
  <c r="F111" i="1"/>
  <c r="H110" i="1" l="1"/>
  <c r="J116" i="1" s="1"/>
  <c r="E111" i="1"/>
  <c r="F112" i="1"/>
  <c r="L110" i="1"/>
  <c r="O110" i="1" s="1"/>
  <c r="K110" i="1"/>
  <c r="M110" i="1" s="1"/>
  <c r="H111" i="1" l="1"/>
  <c r="J117" i="1" s="1"/>
  <c r="E112" i="1"/>
  <c r="F113" i="1"/>
  <c r="E113" i="1" s="1"/>
  <c r="H113" i="1" s="1"/>
  <c r="L111" i="1"/>
  <c r="O111" i="1" s="1"/>
  <c r="K111" i="1"/>
  <c r="M111" i="1" s="1"/>
  <c r="H112" i="1" l="1"/>
  <c r="J118" i="1" s="1"/>
  <c r="J119" i="1"/>
  <c r="F114" i="1"/>
  <c r="L112" i="1"/>
  <c r="O112" i="1" s="1"/>
  <c r="K112" i="1"/>
  <c r="M112" i="1" s="1"/>
  <c r="L113" i="1" l="1"/>
  <c r="O113" i="1" s="1"/>
  <c r="K113" i="1"/>
  <c r="M113" i="1" s="1"/>
  <c r="E114" i="1"/>
  <c r="F115" i="1"/>
  <c r="H114" i="1" l="1"/>
  <c r="J120" i="1" s="1"/>
  <c r="E115" i="1"/>
  <c r="F116" i="1"/>
  <c r="L114" i="1"/>
  <c r="O114" i="1" s="1"/>
  <c r="K114" i="1"/>
  <c r="M114" i="1" s="1"/>
  <c r="H115" i="1" l="1"/>
  <c r="J121" i="1" s="1"/>
  <c r="L115" i="1"/>
  <c r="O115" i="1" s="1"/>
  <c r="K115" i="1"/>
  <c r="M115" i="1" s="1"/>
  <c r="E116" i="1"/>
  <c r="F117" i="1"/>
  <c r="H116" i="1" l="1"/>
  <c r="J122" i="1" s="1"/>
  <c r="E117" i="1"/>
  <c r="F118" i="1"/>
  <c r="L116" i="1"/>
  <c r="O116" i="1" s="1"/>
  <c r="K116" i="1"/>
  <c r="M116" i="1" s="1"/>
  <c r="H117" i="1" l="1"/>
  <c r="J123" i="1" s="1"/>
  <c r="E118" i="1"/>
  <c r="F119" i="1"/>
  <c r="L117" i="1"/>
  <c r="O117" i="1" s="1"/>
  <c r="K117" i="1"/>
  <c r="M117" i="1" s="1"/>
  <c r="H118" i="1" l="1"/>
  <c r="J124" i="1" s="1"/>
  <c r="L118" i="1"/>
  <c r="O118" i="1" s="1"/>
  <c r="K118" i="1"/>
  <c r="M118" i="1" s="1"/>
  <c r="E119" i="1"/>
  <c r="F120" i="1"/>
  <c r="E120" i="1" s="1"/>
  <c r="H120" i="1" s="1"/>
  <c r="H119" i="1" l="1"/>
  <c r="J125" i="1" s="1"/>
  <c r="J126" i="1"/>
  <c r="F121" i="1"/>
  <c r="L119" i="1"/>
  <c r="O119" i="1" s="1"/>
  <c r="K119" i="1"/>
  <c r="M119" i="1" s="1"/>
  <c r="E121" i="1" l="1"/>
  <c r="F122" i="1"/>
  <c r="L120" i="1"/>
  <c r="O120" i="1" s="1"/>
  <c r="K120" i="1"/>
  <c r="M120" i="1" s="1"/>
  <c r="H121" i="1" l="1"/>
  <c r="J127" i="1" s="1"/>
  <c r="E122" i="1"/>
  <c r="F123" i="1"/>
  <c r="L121" i="1"/>
  <c r="O121" i="1" s="1"/>
  <c r="K121" i="1"/>
  <c r="M121" i="1" s="1"/>
  <c r="H122" i="1" l="1"/>
  <c r="J128" i="1" s="1"/>
  <c r="E123" i="1"/>
  <c r="F124" i="1"/>
  <c r="L122" i="1"/>
  <c r="O122" i="1" s="1"/>
  <c r="K122" i="1"/>
  <c r="M122" i="1" s="1"/>
  <c r="H123" i="1" l="1"/>
  <c r="J129" i="1" s="1"/>
  <c r="E124" i="1"/>
  <c r="F125" i="1"/>
  <c r="L123" i="1"/>
  <c r="O123" i="1" s="1"/>
  <c r="K123" i="1"/>
  <c r="M123" i="1" s="1"/>
  <c r="H124" i="1" l="1"/>
  <c r="J130" i="1" s="1"/>
  <c r="E125" i="1"/>
  <c r="F126" i="1"/>
  <c r="L124" i="1"/>
  <c r="O124" i="1" s="1"/>
  <c r="K124" i="1"/>
  <c r="M124" i="1" s="1"/>
  <c r="H125" i="1" l="1"/>
  <c r="J131" i="1" s="1"/>
  <c r="E126" i="1"/>
  <c r="F127" i="1"/>
  <c r="E127" i="1" s="1"/>
  <c r="H127" i="1" s="1"/>
  <c r="L125" i="1"/>
  <c r="O125" i="1" s="1"/>
  <c r="K125" i="1"/>
  <c r="M125" i="1" s="1"/>
  <c r="H126" i="1" l="1"/>
  <c r="J132" i="1" s="1"/>
  <c r="J133" i="1"/>
  <c r="F128" i="1"/>
  <c r="L126" i="1"/>
  <c r="O126" i="1" s="1"/>
  <c r="K126" i="1"/>
  <c r="M126" i="1" s="1"/>
  <c r="E128" i="1" l="1"/>
  <c r="F129" i="1"/>
  <c r="L127" i="1"/>
  <c r="O127" i="1" s="1"/>
  <c r="K127" i="1"/>
  <c r="M127" i="1" s="1"/>
  <c r="H128" i="1" l="1"/>
  <c r="J134" i="1" s="1"/>
  <c r="E129" i="1"/>
  <c r="F130" i="1"/>
  <c r="L128" i="1"/>
  <c r="O128" i="1" s="1"/>
  <c r="K128" i="1"/>
  <c r="M128" i="1" s="1"/>
  <c r="H129" i="1" l="1"/>
  <c r="J135" i="1" s="1"/>
  <c r="E130" i="1"/>
  <c r="F131" i="1"/>
  <c r="L129" i="1"/>
  <c r="O129" i="1" s="1"/>
  <c r="K129" i="1"/>
  <c r="M129" i="1" s="1"/>
  <c r="H130" i="1" l="1"/>
  <c r="J136" i="1" s="1"/>
  <c r="E131" i="1"/>
  <c r="F132" i="1"/>
  <c r="L130" i="1"/>
  <c r="O130" i="1" s="1"/>
  <c r="K130" i="1"/>
  <c r="M130" i="1" s="1"/>
  <c r="H131" i="1" l="1"/>
  <c r="J137" i="1" s="1"/>
  <c r="E132" i="1"/>
  <c r="F133" i="1"/>
  <c r="L131" i="1"/>
  <c r="O131" i="1" s="1"/>
  <c r="K131" i="1"/>
  <c r="M131" i="1" s="1"/>
  <c r="H132" i="1" l="1"/>
  <c r="J138" i="1" s="1"/>
  <c r="E133" i="1"/>
  <c r="F134" i="1"/>
  <c r="E134" i="1" s="1"/>
  <c r="H134" i="1" s="1"/>
  <c r="L132" i="1"/>
  <c r="O132" i="1" s="1"/>
  <c r="K132" i="1"/>
  <c r="M132" i="1" s="1"/>
  <c r="H133" i="1" l="1"/>
  <c r="J139" i="1" s="1"/>
  <c r="J140" i="1"/>
  <c r="F135" i="1"/>
  <c r="L133" i="1"/>
  <c r="O133" i="1" s="1"/>
  <c r="K133" i="1"/>
  <c r="M133" i="1" s="1"/>
  <c r="L134" i="1" l="1"/>
  <c r="O134" i="1" s="1"/>
  <c r="K134" i="1"/>
  <c r="M134" i="1" s="1"/>
  <c r="E135" i="1"/>
  <c r="F136" i="1"/>
  <c r="H135" i="1" l="1"/>
  <c r="J141" i="1" s="1"/>
  <c r="L135" i="1"/>
  <c r="O135" i="1" s="1"/>
  <c r="K135" i="1"/>
  <c r="M135" i="1" s="1"/>
  <c r="E136" i="1"/>
  <c r="F137" i="1"/>
  <c r="H136" i="1" l="1"/>
  <c r="J142" i="1" s="1"/>
  <c r="L136" i="1"/>
  <c r="O136" i="1" s="1"/>
  <c r="K136" i="1"/>
  <c r="M136" i="1" s="1"/>
  <c r="E137" i="1"/>
  <c r="F138" i="1"/>
  <c r="H137" i="1" l="1"/>
  <c r="J143" i="1" s="1"/>
  <c r="K137" i="1"/>
  <c r="M137" i="1" s="1"/>
  <c r="L137" i="1"/>
  <c r="O137" i="1" s="1"/>
  <c r="E138" i="1"/>
  <c r="F139" i="1"/>
  <c r="H138" i="1" l="1"/>
  <c r="J144" i="1" s="1"/>
  <c r="L138" i="1"/>
  <c r="O138" i="1" s="1"/>
  <c r="K138" i="1"/>
  <c r="M138" i="1" s="1"/>
  <c r="E139" i="1"/>
  <c r="F140" i="1"/>
  <c r="H139" i="1" l="1"/>
  <c r="J145" i="1" s="1"/>
  <c r="L139" i="1"/>
  <c r="O139" i="1" s="1"/>
  <c r="K139" i="1"/>
  <c r="M139" i="1" s="1"/>
  <c r="E140" i="1"/>
  <c r="F141" i="1"/>
  <c r="E141" i="1" s="1"/>
  <c r="H141" i="1" s="1"/>
  <c r="H140" i="1" l="1"/>
  <c r="J146" i="1" s="1"/>
  <c r="J147" i="1"/>
  <c r="F142" i="1"/>
  <c r="L140" i="1"/>
  <c r="O140" i="1" s="1"/>
  <c r="K140" i="1"/>
  <c r="M140" i="1" s="1"/>
  <c r="E142" i="1" l="1"/>
  <c r="F143" i="1"/>
  <c r="L141" i="1"/>
  <c r="O141" i="1" s="1"/>
  <c r="K141" i="1"/>
  <c r="M141" i="1" s="1"/>
  <c r="H142" i="1" l="1"/>
  <c r="J148" i="1" s="1"/>
  <c r="L142" i="1"/>
  <c r="O142" i="1" s="1"/>
  <c r="K142" i="1"/>
  <c r="M142" i="1" s="1"/>
  <c r="E143" i="1"/>
  <c r="F144" i="1"/>
  <c r="H143" i="1" l="1"/>
  <c r="J149" i="1" s="1"/>
  <c r="E144" i="1"/>
  <c r="F145" i="1"/>
  <c r="L143" i="1"/>
  <c r="O143" i="1" s="1"/>
  <c r="K143" i="1"/>
  <c r="M143" i="1" s="1"/>
  <c r="H144" i="1" l="1"/>
  <c r="J150" i="1" s="1"/>
  <c r="E145" i="1"/>
  <c r="F146" i="1"/>
  <c r="L144" i="1"/>
  <c r="O144" i="1" s="1"/>
  <c r="K144" i="1"/>
  <c r="M144" i="1" s="1"/>
  <c r="H145" i="1" l="1"/>
  <c r="J151" i="1" s="1"/>
  <c r="L145" i="1"/>
  <c r="O145" i="1" s="1"/>
  <c r="K145" i="1"/>
  <c r="M145" i="1" s="1"/>
  <c r="E146" i="1"/>
  <c r="F147" i="1"/>
  <c r="H146" i="1" l="1"/>
  <c r="J152" i="1" s="1"/>
  <c r="E147" i="1"/>
  <c r="F148" i="1"/>
  <c r="E148" i="1" s="1"/>
  <c r="H148" i="1" s="1"/>
  <c r="L146" i="1"/>
  <c r="O146" i="1" s="1"/>
  <c r="K146" i="1"/>
  <c r="M146" i="1" s="1"/>
  <c r="J153" i="1" l="1"/>
  <c r="H147" i="1"/>
  <c r="J154" i="1"/>
  <c r="F149" i="1"/>
  <c r="K147" i="1"/>
  <c r="M147" i="1" s="1"/>
  <c r="L147" i="1"/>
  <c r="O147" i="1" s="1"/>
  <c r="L148" i="1" l="1"/>
  <c r="O148" i="1" s="1"/>
  <c r="K148" i="1"/>
  <c r="M148" i="1" s="1"/>
  <c r="E149" i="1"/>
  <c r="F150" i="1"/>
  <c r="H149" i="1" l="1"/>
  <c r="J155" i="1" s="1"/>
  <c r="E150" i="1"/>
  <c r="F151" i="1"/>
  <c r="L149" i="1"/>
  <c r="O149" i="1" s="1"/>
  <c r="K149" i="1"/>
  <c r="M149" i="1" s="1"/>
  <c r="H150" i="1" l="1"/>
  <c r="J156" i="1" s="1"/>
  <c r="E151" i="1"/>
  <c r="F152" i="1"/>
  <c r="L150" i="1"/>
  <c r="O150" i="1" s="1"/>
  <c r="K150" i="1"/>
  <c r="M150" i="1" s="1"/>
  <c r="H151" i="1" l="1"/>
  <c r="J157" i="1" s="1"/>
  <c r="E152" i="1"/>
  <c r="F153" i="1"/>
  <c r="L151" i="1"/>
  <c r="O151" i="1" s="1"/>
  <c r="K151" i="1"/>
  <c r="M151" i="1" s="1"/>
  <c r="J158" i="1" l="1"/>
  <c r="H152" i="1"/>
  <c r="E153" i="1"/>
  <c r="F154" i="1"/>
  <c r="K152" i="1"/>
  <c r="M152" i="1" s="1"/>
  <c r="L152" i="1"/>
  <c r="O152" i="1" s="1"/>
  <c r="H153" i="1" l="1"/>
  <c r="J159" i="1" s="1"/>
  <c r="L153" i="1"/>
  <c r="O153" i="1" s="1"/>
  <c r="K153" i="1"/>
  <c r="M153" i="1" s="1"/>
  <c r="E154" i="1"/>
  <c r="F155" i="1"/>
  <c r="E155" i="1" s="1"/>
  <c r="H155" i="1" s="1"/>
  <c r="H154" i="1" l="1"/>
  <c r="J160" i="1" s="1"/>
  <c r="J161" i="1"/>
  <c r="F156" i="1"/>
  <c r="L154" i="1"/>
  <c r="O154" i="1" s="1"/>
  <c r="K154" i="1"/>
  <c r="M154" i="1" s="1"/>
  <c r="E156" i="1" l="1"/>
  <c r="H156" i="1" s="1"/>
  <c r="F157" i="1"/>
  <c r="L155" i="1"/>
  <c r="O155" i="1" s="1"/>
  <c r="K155" i="1"/>
  <c r="M155" i="1" s="1"/>
  <c r="E157" i="1" l="1"/>
  <c r="H157" i="1" s="1"/>
  <c r="F158" i="1"/>
  <c r="L156" i="1"/>
  <c r="O156" i="1" s="1"/>
  <c r="K156" i="1"/>
  <c r="M156" i="1" s="1"/>
  <c r="L157" i="1" l="1"/>
  <c r="O157" i="1" s="1"/>
  <c r="K157" i="1"/>
  <c r="M157" i="1" s="1"/>
  <c r="E158" i="1"/>
  <c r="H158" i="1" s="1"/>
  <c r="F159" i="1"/>
  <c r="L158" i="1" l="1"/>
  <c r="O158" i="1" s="1"/>
  <c r="K158" i="1"/>
  <c r="M158" i="1" s="1"/>
  <c r="E159" i="1"/>
  <c r="H159" i="1" s="1"/>
  <c r="F160" i="1"/>
  <c r="L159" i="1" l="1"/>
  <c r="O159" i="1" s="1"/>
  <c r="K159" i="1"/>
  <c r="M159" i="1" s="1"/>
  <c r="E160" i="1"/>
  <c r="H160" i="1" s="1"/>
  <c r="F161" i="1"/>
  <c r="E161" i="1" s="1"/>
  <c r="H161" i="1" s="1"/>
  <c r="L160" i="1" l="1"/>
  <c r="O160" i="1" s="1"/>
  <c r="K160" i="1"/>
  <c r="M160" i="1" s="1"/>
  <c r="E163" i="1"/>
  <c r="L161" i="1" l="1"/>
  <c r="K161" i="1"/>
  <c r="M161" i="1" s="1"/>
  <c r="L163" i="1" l="1"/>
  <c r="O161" i="1"/>
</calcChain>
</file>

<file path=xl/sharedStrings.xml><?xml version="1.0" encoding="utf-8"?>
<sst xmlns="http://schemas.openxmlformats.org/spreadsheetml/2006/main" count="17" uniqueCount="16">
  <si>
    <t>lp</t>
  </si>
  <si>
    <t>data</t>
  </si>
  <si>
    <t>dzień tyg</t>
  </si>
  <si>
    <t>miesiąc</t>
  </si>
  <si>
    <t>mleko od 1 owcy</t>
  </si>
  <si>
    <t>a</t>
  </si>
  <si>
    <t>b</t>
  </si>
  <si>
    <t>RAZEM</t>
  </si>
  <si>
    <t>planowana sprzedaż</t>
  </si>
  <si>
    <t>gotowe sery</t>
  </si>
  <si>
    <t>ilość</t>
  </si>
  <si>
    <t>ile zostało</t>
  </si>
  <si>
    <t>sprzedano</t>
  </si>
  <si>
    <t>Etykiety wierszy</t>
  </si>
  <si>
    <t>Suma końcowa</t>
  </si>
  <si>
    <t>Suma z sprzedano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</si>
</sst>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&quot; &quot;mmm"/>
  </numFmts>
  <fonts count="19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1"/>
      <color theme="1"/>
      <name val="Liberation Sans"/>
    </font>
    <font>
      <b/>
      <i/>
      <sz val="11"/>
      <color rgb="FFFFFFFF"/>
      <name val="Liberation Sans"/>
    </font>
    <font>
      <b/>
      <i/>
      <sz val="11"/>
      <color theme="1"/>
      <name val="Liberation Sans"/>
    </font>
    <font>
      <b/>
      <i/>
      <sz val="11"/>
      <color rgb="FF000000"/>
      <name val="Liberation Sans"/>
    </font>
    <font>
      <sz val="11"/>
      <color rgb="FFFFFFFF"/>
      <name val="Liberation Sans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</borders>
  <cellStyleXfs count="24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" fillId="0" borderId="0">
      <alignment horizontal="left"/>
    </xf>
    <xf numFmtId="0" fontId="1" fillId="0" borderId="0"/>
    <xf numFmtId="0" fontId="1" fillId="0" borderId="0"/>
    <xf numFmtId="0" fontId="14" fillId="0" borderId="0"/>
    <xf numFmtId="0" fontId="14" fillId="0" borderId="0">
      <alignment horizontal="left"/>
    </xf>
    <xf numFmtId="0" fontId="1" fillId="0" borderId="0"/>
    <xf numFmtId="0" fontId="1" fillId="0" borderId="0"/>
    <xf numFmtId="0" fontId="1" fillId="0" borderId="0"/>
    <xf numFmtId="0" fontId="4" fillId="0" borderId="0"/>
  </cellStyleXfs>
  <cellXfs count="17">
    <xf numFmtId="0" fontId="0" fillId="0" borderId="0" xfId="0"/>
    <xf numFmtId="0" fontId="15" fillId="9" borderId="0" xfId="0" applyFont="1" applyFill="1" applyAlignment="1">
      <alignment horizontal="center"/>
    </xf>
    <xf numFmtId="0" fontId="16" fillId="10" borderId="0" xfId="0" applyFont="1" applyFill="1" applyAlignment="1">
      <alignment horizontal="center"/>
    </xf>
    <xf numFmtId="0" fontId="17" fillId="10" borderId="0" xfId="0" applyFont="1" applyFill="1" applyAlignment="1">
      <alignment horizontal="center"/>
    </xf>
    <xf numFmtId="0" fontId="14" fillId="10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18" fillId="9" borderId="0" xfId="0" applyFont="1" applyFill="1" applyAlignment="1">
      <alignment horizontal="center"/>
    </xf>
    <xf numFmtId="0" fontId="0" fillId="0" borderId="2" xfId="0" pivotButton="1" applyBorder="1"/>
    <xf numFmtId="0" fontId="0" fillId="0" borderId="4" xfId="0" applyBorder="1"/>
    <xf numFmtId="0" fontId="0" fillId="0" borderId="2" xfId="0" applyBorder="1" applyAlignment="1">
      <alignment horizontal="left"/>
    </xf>
    <xf numFmtId="0" fontId="0" fillId="0" borderId="4" xfId="0" applyNumberFormat="1" applyBorder="1"/>
    <xf numFmtId="0" fontId="0" fillId="0" borderId="3" xfId="0" applyBorder="1" applyAlignment="1">
      <alignment horizontal="left"/>
    </xf>
    <xf numFmtId="0" fontId="0" fillId="0" borderId="5" xfId="0" applyNumberFormat="1" applyBorder="1"/>
    <xf numFmtId="0" fontId="0" fillId="0" borderId="7" xfId="0" applyBorder="1" applyAlignment="1">
      <alignment horizontal="left"/>
    </xf>
    <xf numFmtId="0" fontId="0" fillId="0" borderId="6" xfId="0" applyNumberFormat="1" applyBorder="1"/>
  </cellXfs>
  <cellStyles count="24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 (user)" xfId="9"/>
    <cellStyle name="Heading 1" xfId="10"/>
    <cellStyle name="Heading 2" xfId="11"/>
    <cellStyle name="Hyperlink" xfId="12"/>
    <cellStyle name="Neutral" xfId="13"/>
    <cellStyle name="Normalny" xfId="0" builtinId="0" customBuiltin="1"/>
    <cellStyle name="Note" xfId="14"/>
    <cellStyle name="Pivot Table Category" xfId="15"/>
    <cellStyle name="Pivot Table Corner" xfId="16"/>
    <cellStyle name="Pivot Table Field" xfId="17"/>
    <cellStyle name="Pivot Table Result" xfId="18"/>
    <cellStyle name="Pivot Table Title" xfId="19"/>
    <cellStyle name="Pivot Table Value" xfId="20"/>
    <cellStyle name="Status" xfId="21"/>
    <cellStyle name="Text" xfId="22"/>
    <cellStyle name="Warning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[ex85.xlsx]Arkusz1!Tabela przestawna1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Liczba</a:t>
            </a:r>
            <a:r>
              <a:rPr lang="en-US" baseline="0"/>
              <a:t> sprzedanych oscypków w kolejnych miesiacach sezonu 2014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Arkusz1!$R$1</c:f>
              <c:strCache>
                <c:ptCount val="1"/>
                <c:pt idx="0">
                  <c:v>Suma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Arkusz1!$Q$2:$Q$8</c:f>
              <c:strCache>
                <c:ptCount val="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</c:strCache>
            </c:strRef>
          </c:cat>
          <c:val>
            <c:numRef>
              <c:f>Arkusz1!$R$2:$R$8</c:f>
              <c:numCache>
                <c:formatCode>General</c:formatCode>
                <c:ptCount val="6"/>
                <c:pt idx="0">
                  <c:v>72</c:v>
                </c:pt>
                <c:pt idx="1">
                  <c:v>1626</c:v>
                </c:pt>
                <c:pt idx="2">
                  <c:v>1656</c:v>
                </c:pt>
                <c:pt idx="3">
                  <c:v>1628</c:v>
                </c:pt>
                <c:pt idx="4">
                  <c:v>1243</c:v>
                </c:pt>
                <c:pt idx="5">
                  <c:v>586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73-4B8A-9905-8497F4FFC4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2016752"/>
        <c:axId val="462020688"/>
      </c:barChart>
      <c:catAx>
        <c:axId val="462016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62020688"/>
        <c:crosses val="autoZero"/>
        <c:auto val="1"/>
        <c:lblAlgn val="ctr"/>
        <c:lblOffset val="100"/>
        <c:noMultiLvlLbl val="0"/>
      </c:catAx>
      <c:valAx>
        <c:axId val="46202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620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14287</xdr:colOff>
      <xdr:row>9</xdr:row>
      <xdr:rowOff>9525</xdr:rowOff>
    </xdr:from>
    <xdr:to>
      <xdr:col>23</xdr:col>
      <xdr:colOff>328612</xdr:colOff>
      <xdr:row>24</xdr:row>
      <xdr:rowOff>38100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z97" refreshedDate="43871.658742245367" createdVersion="6" refreshedVersion="6" minRefreshableVersion="3" recordCount="163">
  <cacheSource type="worksheet">
    <worksheetSource ref="M1:N1048576" sheet="Arkusz1"/>
  </cacheSource>
  <cacheFields count="2">
    <cacheField name="sprzedano" numFmtId="0">
      <sharedItems containsString="0" containsBlank="1" containsNumber="1" minValue="0" maxValue="100"/>
    </cacheField>
    <cacheField name="miesiąc" numFmtId="0">
      <sharedItems containsString="0" containsBlank="1" containsNumber="1" containsInteger="1" minValue="4" maxValue="9" count="7">
        <n v="4"/>
        <n v="5"/>
        <n v="6"/>
        <n v="7"/>
        <n v="8"/>
        <n v="9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3">
  <r>
    <n v="0"/>
    <x v="0"/>
  </r>
  <r>
    <n v="0"/>
    <x v="0"/>
  </r>
  <r>
    <n v="0"/>
    <x v="0"/>
  </r>
  <r>
    <n v="0"/>
    <x v="0"/>
  </r>
  <r>
    <n v="0"/>
    <x v="0"/>
  </r>
  <r>
    <n v="0"/>
    <x v="0"/>
  </r>
  <r>
    <n v="36"/>
    <x v="0"/>
  </r>
  <r>
    <n v="36"/>
    <x v="0"/>
  </r>
  <r>
    <n v="36"/>
    <x v="1"/>
  </r>
  <r>
    <n v="36"/>
    <x v="1"/>
  </r>
  <r>
    <n v="100"/>
    <x v="1"/>
  </r>
  <r>
    <n v="56"/>
    <x v="1"/>
  </r>
  <r>
    <n v="36"/>
    <x v="1"/>
  </r>
  <r>
    <n v="36"/>
    <x v="1"/>
  </r>
  <r>
    <n v="36"/>
    <x v="1"/>
  </r>
  <r>
    <n v="36"/>
    <x v="1"/>
  </r>
  <r>
    <n v="36"/>
    <x v="1"/>
  </r>
  <r>
    <n v="100"/>
    <x v="1"/>
  </r>
  <r>
    <n v="82"/>
    <x v="1"/>
  </r>
  <r>
    <n v="36"/>
    <x v="1"/>
  </r>
  <r>
    <n v="36"/>
    <x v="1"/>
  </r>
  <r>
    <n v="36"/>
    <x v="1"/>
  </r>
  <r>
    <n v="36"/>
    <x v="1"/>
  </r>
  <r>
    <n v="36"/>
    <x v="1"/>
  </r>
  <r>
    <n v="100"/>
    <x v="1"/>
  </r>
  <r>
    <n v="96"/>
    <x v="1"/>
  </r>
  <r>
    <n v="36"/>
    <x v="1"/>
  </r>
  <r>
    <n v="36"/>
    <x v="1"/>
  </r>
  <r>
    <n v="36"/>
    <x v="1"/>
  </r>
  <r>
    <n v="36"/>
    <x v="1"/>
  </r>
  <r>
    <n v="36"/>
    <x v="1"/>
  </r>
  <r>
    <n v="100"/>
    <x v="1"/>
  </r>
  <r>
    <n v="100"/>
    <x v="1"/>
  </r>
  <r>
    <n v="36"/>
    <x v="1"/>
  </r>
  <r>
    <n v="36"/>
    <x v="1"/>
  </r>
  <r>
    <n v="36"/>
    <x v="1"/>
  </r>
  <r>
    <n v="36"/>
    <x v="1"/>
  </r>
  <r>
    <n v="36"/>
    <x v="1"/>
  </r>
  <r>
    <n v="100"/>
    <x v="1"/>
  </r>
  <r>
    <n v="100"/>
    <x v="2"/>
  </r>
  <r>
    <n v="36"/>
    <x v="2"/>
  </r>
  <r>
    <n v="36"/>
    <x v="2"/>
  </r>
  <r>
    <n v="36"/>
    <x v="2"/>
  </r>
  <r>
    <n v="36"/>
    <x v="2"/>
  </r>
  <r>
    <n v="36"/>
    <x v="2"/>
  </r>
  <r>
    <n v="100"/>
    <x v="2"/>
  </r>
  <r>
    <n v="100"/>
    <x v="2"/>
  </r>
  <r>
    <n v="36"/>
    <x v="2"/>
  </r>
  <r>
    <n v="36"/>
    <x v="2"/>
  </r>
  <r>
    <n v="36"/>
    <x v="2"/>
  </r>
  <r>
    <n v="36"/>
    <x v="2"/>
  </r>
  <r>
    <n v="36"/>
    <x v="2"/>
  </r>
  <r>
    <n v="100"/>
    <x v="2"/>
  </r>
  <r>
    <n v="100"/>
    <x v="2"/>
  </r>
  <r>
    <n v="36"/>
    <x v="2"/>
  </r>
  <r>
    <n v="36"/>
    <x v="2"/>
  </r>
  <r>
    <n v="36"/>
    <x v="2"/>
  </r>
  <r>
    <n v="36"/>
    <x v="2"/>
  </r>
  <r>
    <n v="36"/>
    <x v="2"/>
  </r>
  <r>
    <n v="100"/>
    <x v="2"/>
  </r>
  <r>
    <n v="100"/>
    <x v="2"/>
  </r>
  <r>
    <n v="36"/>
    <x v="2"/>
  </r>
  <r>
    <n v="36"/>
    <x v="2"/>
  </r>
  <r>
    <n v="36"/>
    <x v="2"/>
  </r>
  <r>
    <n v="36"/>
    <x v="2"/>
  </r>
  <r>
    <n v="36"/>
    <x v="2"/>
  </r>
  <r>
    <n v="100"/>
    <x v="2"/>
  </r>
  <r>
    <n v="100"/>
    <x v="2"/>
  </r>
  <r>
    <n v="36"/>
    <x v="2"/>
  </r>
  <r>
    <n v="36"/>
    <x v="3"/>
  </r>
  <r>
    <n v="36"/>
    <x v="3"/>
  </r>
  <r>
    <n v="36"/>
    <x v="3"/>
  </r>
  <r>
    <n v="36"/>
    <x v="3"/>
  </r>
  <r>
    <n v="100"/>
    <x v="3"/>
  </r>
  <r>
    <n v="100"/>
    <x v="3"/>
  </r>
  <r>
    <n v="36"/>
    <x v="3"/>
  </r>
  <r>
    <n v="36"/>
    <x v="3"/>
  </r>
  <r>
    <n v="36"/>
    <x v="3"/>
  </r>
  <r>
    <n v="36"/>
    <x v="3"/>
  </r>
  <r>
    <n v="36"/>
    <x v="3"/>
  </r>
  <r>
    <n v="100"/>
    <x v="3"/>
  </r>
  <r>
    <n v="100"/>
    <x v="3"/>
  </r>
  <r>
    <n v="36"/>
    <x v="3"/>
  </r>
  <r>
    <n v="36"/>
    <x v="3"/>
  </r>
  <r>
    <n v="36"/>
    <x v="3"/>
  </r>
  <r>
    <n v="36"/>
    <x v="3"/>
  </r>
  <r>
    <n v="36"/>
    <x v="3"/>
  </r>
  <r>
    <n v="100"/>
    <x v="3"/>
  </r>
  <r>
    <n v="100"/>
    <x v="3"/>
  </r>
  <r>
    <n v="36"/>
    <x v="3"/>
  </r>
  <r>
    <n v="36"/>
    <x v="3"/>
  </r>
  <r>
    <n v="36"/>
    <x v="3"/>
  </r>
  <r>
    <n v="36"/>
    <x v="3"/>
  </r>
  <r>
    <n v="36"/>
    <x v="3"/>
  </r>
  <r>
    <n v="100"/>
    <x v="3"/>
  </r>
  <r>
    <n v="100"/>
    <x v="3"/>
  </r>
  <r>
    <n v="36"/>
    <x v="3"/>
  </r>
  <r>
    <n v="36"/>
    <x v="3"/>
  </r>
  <r>
    <n v="36"/>
    <x v="3"/>
  </r>
  <r>
    <n v="36"/>
    <x v="3"/>
  </r>
  <r>
    <n v="36"/>
    <x v="4"/>
  </r>
  <r>
    <n v="100"/>
    <x v="4"/>
  </r>
  <r>
    <n v="100"/>
    <x v="4"/>
  </r>
  <r>
    <n v="36"/>
    <x v="4"/>
  </r>
  <r>
    <n v="36"/>
    <x v="4"/>
  </r>
  <r>
    <n v="36"/>
    <x v="4"/>
  </r>
  <r>
    <n v="36"/>
    <x v="4"/>
  </r>
  <r>
    <n v="36"/>
    <x v="4"/>
  </r>
  <r>
    <n v="100"/>
    <x v="4"/>
  </r>
  <r>
    <n v="100"/>
    <x v="4"/>
  </r>
  <r>
    <n v="36"/>
    <x v="4"/>
  </r>
  <r>
    <n v="36"/>
    <x v="4"/>
  </r>
  <r>
    <n v="36"/>
    <x v="4"/>
  </r>
  <r>
    <n v="32.000000000000057"/>
    <x v="4"/>
  </r>
  <r>
    <n v="32"/>
    <x v="4"/>
  </r>
  <r>
    <n v="32"/>
    <x v="4"/>
  </r>
  <r>
    <n v="32"/>
    <x v="4"/>
  </r>
  <r>
    <n v="32"/>
    <x v="4"/>
  </r>
  <r>
    <n v="29"/>
    <x v="4"/>
  </r>
  <r>
    <n v="29"/>
    <x v="4"/>
  </r>
  <r>
    <n v="29"/>
    <x v="4"/>
  </r>
  <r>
    <n v="29"/>
    <x v="4"/>
  </r>
  <r>
    <n v="29"/>
    <x v="4"/>
  </r>
  <r>
    <n v="29"/>
    <x v="4"/>
  </r>
  <r>
    <n v="29"/>
    <x v="4"/>
  </r>
  <r>
    <n v="26"/>
    <x v="4"/>
  </r>
  <r>
    <n v="26"/>
    <x v="4"/>
  </r>
  <r>
    <n v="26"/>
    <x v="4"/>
  </r>
  <r>
    <n v="26"/>
    <x v="4"/>
  </r>
  <r>
    <n v="26"/>
    <x v="4"/>
  </r>
  <r>
    <n v="26"/>
    <x v="4"/>
  </r>
  <r>
    <n v="26"/>
    <x v="5"/>
  </r>
  <r>
    <n v="23"/>
    <x v="5"/>
  </r>
  <r>
    <n v="23"/>
    <x v="5"/>
  </r>
  <r>
    <n v="23"/>
    <x v="5"/>
  </r>
  <r>
    <n v="23"/>
    <x v="5"/>
  </r>
  <r>
    <n v="23"/>
    <x v="5"/>
  </r>
  <r>
    <n v="23"/>
    <x v="5"/>
  </r>
  <r>
    <n v="23"/>
    <x v="5"/>
  </r>
  <r>
    <n v="21"/>
    <x v="5"/>
  </r>
  <r>
    <n v="21"/>
    <x v="5"/>
  </r>
  <r>
    <n v="21"/>
    <x v="5"/>
  </r>
  <r>
    <n v="21"/>
    <x v="5"/>
  </r>
  <r>
    <n v="21"/>
    <x v="5"/>
  </r>
  <r>
    <n v="21"/>
    <x v="5"/>
  </r>
  <r>
    <n v="21"/>
    <x v="5"/>
  </r>
  <r>
    <n v="19"/>
    <x v="5"/>
  </r>
  <r>
    <n v="19"/>
    <x v="5"/>
  </r>
  <r>
    <n v="19"/>
    <x v="5"/>
  </r>
  <r>
    <n v="19"/>
    <x v="5"/>
  </r>
  <r>
    <n v="19"/>
    <x v="5"/>
  </r>
  <r>
    <n v="19"/>
    <x v="5"/>
  </r>
  <r>
    <n v="19"/>
    <x v="5"/>
  </r>
  <r>
    <n v="17.000000000000004"/>
    <x v="5"/>
  </r>
  <r>
    <n v="17.000000000000004"/>
    <x v="5"/>
  </r>
  <r>
    <n v="17.000000000000004"/>
    <x v="5"/>
  </r>
  <r>
    <n v="17.000000000000004"/>
    <x v="5"/>
  </r>
  <r>
    <n v="17.000000000000004"/>
    <x v="5"/>
  </r>
  <r>
    <n v="17.000000000000004"/>
    <x v="5"/>
  </r>
  <r>
    <n v="17.000000000000004"/>
    <x v="5"/>
  </r>
  <r>
    <m/>
    <x v="6"/>
  </r>
  <r>
    <m/>
    <x v="6"/>
  </r>
  <r>
    <m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przestawna1" cacheId="5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 chartFormat="2">
  <location ref="Q1:R8" firstHeaderRow="1" firstDataRow="1" firstDataCol="1"/>
  <pivotFields count="2">
    <pivotField dataField="1" showAll="0"/>
    <pivotField axis="axisRow" showAll="0">
      <items count="8">
        <item x="0"/>
        <item x="1"/>
        <item x="2"/>
        <item x="3"/>
        <item x="4"/>
        <item x="5"/>
        <item h="1" x="6"/>
        <item t="default"/>
      </items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a z sprzedano" fld="0" baseField="1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3"/>
  <sheetViews>
    <sheetView tabSelected="1" workbookViewId="0">
      <selection activeCell="O4" sqref="O4"/>
    </sheetView>
  </sheetViews>
  <sheetFormatPr defaultRowHeight="14.25"/>
  <cols>
    <col min="1" max="1" width="4.875" style="5" customWidth="1"/>
    <col min="2" max="2" width="7.625" style="5" customWidth="1"/>
    <col min="3" max="3" width="8.875" style="5" customWidth="1"/>
    <col min="4" max="4" width="8" style="5" customWidth="1"/>
    <col min="5" max="5" width="14.125" style="5" customWidth="1"/>
    <col min="6" max="6" width="5.125" style="5" customWidth="1"/>
    <col min="7" max="7" width="3.375" style="5" customWidth="1"/>
    <col min="8" max="8" width="8.75" customWidth="1"/>
    <col min="9" max="9" width="17" style="5" customWidth="1"/>
    <col min="10" max="13" width="10.625" style="5" customWidth="1"/>
    <col min="14" max="14" width="8" style="5" customWidth="1"/>
    <col min="15" max="16" width="10.625" customWidth="1"/>
    <col min="17" max="17" width="16" customWidth="1"/>
    <col min="18" max="18" width="16.5" customWidth="1"/>
    <col min="19" max="22" width="4.875" customWidth="1"/>
    <col min="23" max="23" width="3.875" customWidth="1"/>
    <col min="24" max="24" width="6.625" customWidth="1"/>
    <col min="25" max="25" width="13.625" customWidth="1"/>
    <col min="26" max="28" width="10.625" customWidth="1"/>
  </cols>
  <sheetData>
    <row r="1" spans="1:28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4" t="s">
        <v>10</v>
      </c>
      <c r="L1" s="3" t="s">
        <v>11</v>
      </c>
      <c r="M1" s="2" t="s">
        <v>12</v>
      </c>
      <c r="N1" s="1" t="s">
        <v>3</v>
      </c>
      <c r="Q1" s="9" t="s">
        <v>13</v>
      </c>
      <c r="R1" s="10" t="s">
        <v>15</v>
      </c>
    </row>
    <row r="2" spans="1:28">
      <c r="A2" s="5">
        <v>1</v>
      </c>
      <c r="B2" s="6">
        <v>41752</v>
      </c>
      <c r="C2" s="7">
        <f t="shared" ref="C2:C33" si="0">WEEKDAY(B2,2)</f>
        <v>3</v>
      </c>
      <c r="D2" s="5">
        <f t="shared" ref="D2:D33" si="1">MONTH(B2)</f>
        <v>4</v>
      </c>
      <c r="E2" s="5">
        <f t="shared" ref="E2:E8" si="2">ROUND(0.5,2)</f>
        <v>0.5</v>
      </c>
      <c r="H2" s="5">
        <f t="shared" ref="H2:H33" si="3">E2*O$3</f>
        <v>372</v>
      </c>
      <c r="M2" s="5">
        <v>0</v>
      </c>
      <c r="N2" s="5">
        <f t="shared" ref="N2:N33" si="4">MONTH(B2)</f>
        <v>4</v>
      </c>
      <c r="Q2" s="11">
        <v>4</v>
      </c>
      <c r="R2" s="12">
        <v>72</v>
      </c>
      <c r="AA2">
        <v>0.04</v>
      </c>
    </row>
    <row r="3" spans="1:28">
      <c r="A3" s="5">
        <v>2</v>
      </c>
      <c r="B3" s="6">
        <v>41753</v>
      </c>
      <c r="C3" s="7">
        <f t="shared" si="0"/>
        <v>4</v>
      </c>
      <c r="D3" s="5">
        <f t="shared" si="1"/>
        <v>4</v>
      </c>
      <c r="E3" s="5">
        <f t="shared" si="2"/>
        <v>0.5</v>
      </c>
      <c r="H3" s="5">
        <f t="shared" si="3"/>
        <v>372</v>
      </c>
      <c r="M3" s="5">
        <v>0</v>
      </c>
      <c r="N3" s="5">
        <f t="shared" si="4"/>
        <v>4</v>
      </c>
      <c r="O3">
        <v>744</v>
      </c>
      <c r="Q3" s="13">
        <v>5</v>
      </c>
      <c r="R3" s="14">
        <v>1626</v>
      </c>
      <c r="AA3">
        <v>0.1</v>
      </c>
      <c r="AB3">
        <v>6</v>
      </c>
    </row>
    <row r="4" spans="1:28">
      <c r="A4" s="5">
        <v>3</v>
      </c>
      <c r="B4" s="6">
        <v>41754</v>
      </c>
      <c r="C4" s="7">
        <f t="shared" si="0"/>
        <v>5</v>
      </c>
      <c r="D4" s="5">
        <f t="shared" si="1"/>
        <v>4</v>
      </c>
      <c r="E4" s="5">
        <f t="shared" si="2"/>
        <v>0.5</v>
      </c>
      <c r="H4" s="5">
        <f t="shared" si="3"/>
        <v>372</v>
      </c>
      <c r="M4" s="5">
        <v>0</v>
      </c>
      <c r="N4" s="5">
        <f t="shared" si="4"/>
        <v>4</v>
      </c>
      <c r="Q4" s="13">
        <v>6</v>
      </c>
      <c r="R4" s="14">
        <v>1656</v>
      </c>
    </row>
    <row r="5" spans="1:28">
      <c r="A5" s="5">
        <v>4</v>
      </c>
      <c r="B5" s="6">
        <v>41755</v>
      </c>
      <c r="C5" s="7">
        <f t="shared" si="0"/>
        <v>6</v>
      </c>
      <c r="D5" s="5">
        <f t="shared" si="1"/>
        <v>4</v>
      </c>
      <c r="E5" s="5">
        <f t="shared" si="2"/>
        <v>0.5</v>
      </c>
      <c r="H5" s="5">
        <f t="shared" si="3"/>
        <v>372</v>
      </c>
      <c r="M5" s="5">
        <v>0</v>
      </c>
      <c r="N5" s="5">
        <f t="shared" si="4"/>
        <v>4</v>
      </c>
      <c r="Q5" s="13">
        <v>7</v>
      </c>
      <c r="R5" s="14">
        <v>1628</v>
      </c>
      <c r="AA5">
        <v>158</v>
      </c>
      <c r="AB5">
        <v>460</v>
      </c>
    </row>
    <row r="6" spans="1:28">
      <c r="A6" s="5">
        <v>5</v>
      </c>
      <c r="B6" s="6">
        <v>41756</v>
      </c>
      <c r="C6" s="7">
        <f t="shared" si="0"/>
        <v>7</v>
      </c>
      <c r="D6" s="5">
        <f t="shared" si="1"/>
        <v>4</v>
      </c>
      <c r="E6" s="5">
        <f t="shared" si="2"/>
        <v>0.5</v>
      </c>
      <c r="H6" s="5">
        <f t="shared" si="3"/>
        <v>372</v>
      </c>
      <c r="M6" s="5">
        <v>0</v>
      </c>
      <c r="N6" s="5">
        <f t="shared" si="4"/>
        <v>4</v>
      </c>
      <c r="Q6" s="13">
        <v>8</v>
      </c>
      <c r="R6" s="14">
        <v>1243</v>
      </c>
    </row>
    <row r="7" spans="1:28">
      <c r="A7" s="5">
        <v>6</v>
      </c>
      <c r="B7" s="6">
        <v>41757</v>
      </c>
      <c r="C7" s="7">
        <f t="shared" si="0"/>
        <v>1</v>
      </c>
      <c r="D7" s="5">
        <f t="shared" si="1"/>
        <v>4</v>
      </c>
      <c r="E7" s="5">
        <f t="shared" si="2"/>
        <v>0.5</v>
      </c>
      <c r="H7" s="5">
        <f t="shared" si="3"/>
        <v>372</v>
      </c>
      <c r="L7" s="5">
        <v>0</v>
      </c>
      <c r="M7" s="5">
        <v>0</v>
      </c>
      <c r="N7" s="5">
        <f t="shared" si="4"/>
        <v>4</v>
      </c>
      <c r="Q7" s="13">
        <v>9</v>
      </c>
      <c r="R7" s="14">
        <v>586</v>
      </c>
    </row>
    <row r="8" spans="1:28">
      <c r="A8" s="5">
        <v>7</v>
      </c>
      <c r="B8" s="6">
        <v>41758</v>
      </c>
      <c r="C8" s="7">
        <f t="shared" si="0"/>
        <v>2</v>
      </c>
      <c r="D8" s="5">
        <f t="shared" si="1"/>
        <v>4</v>
      </c>
      <c r="E8" s="5">
        <f t="shared" si="2"/>
        <v>0.5</v>
      </c>
      <c r="G8" s="5">
        <v>0</v>
      </c>
      <c r="H8" s="5">
        <f t="shared" si="3"/>
        <v>372</v>
      </c>
      <c r="I8" s="5">
        <f t="shared" ref="I8:I39" si="5">IF(OR(C8=6,C8=7),100,36)</f>
        <v>36</v>
      </c>
      <c r="J8" s="5">
        <f t="shared" ref="J8:J39" si="6">H2/6</f>
        <v>62</v>
      </c>
      <c r="K8" s="5">
        <f t="shared" ref="K8:K39" si="7">J8+L7</f>
        <v>62</v>
      </c>
      <c r="L8" s="5">
        <f t="shared" ref="L8:L39" si="8">IF(J8-I8+L7&gt;0,J8-I8+L7,0)</f>
        <v>26</v>
      </c>
      <c r="M8" s="5">
        <f t="shared" ref="M8:M39" si="9">IF(K8&gt;I8,I8,K8)</f>
        <v>36</v>
      </c>
      <c r="N8" s="5">
        <f t="shared" si="4"/>
        <v>4</v>
      </c>
      <c r="O8" t="str">
        <f t="shared" ref="O8:O67" si="10">IF(L8=0,"XXXXX","-")</f>
        <v>-</v>
      </c>
      <c r="Q8" s="15" t="s">
        <v>14</v>
      </c>
      <c r="R8" s="16">
        <v>6811</v>
      </c>
    </row>
    <row r="9" spans="1:28">
      <c r="A9" s="8">
        <v>8</v>
      </c>
      <c r="B9" s="6">
        <v>41759</v>
      </c>
      <c r="C9" s="7">
        <f t="shared" si="0"/>
        <v>3</v>
      </c>
      <c r="D9" s="5">
        <f t="shared" si="1"/>
        <v>4</v>
      </c>
      <c r="E9" s="5">
        <f t="shared" ref="E9:E40" si="11">ROUND(F9+F9*$AA$2,2)</f>
        <v>0.52</v>
      </c>
      <c r="F9" s="5">
        <f t="shared" ref="F9:F40" si="12">IF(G8&lt;&gt;G9,E8,F8)</f>
        <v>0.5</v>
      </c>
      <c r="G9" s="5">
        <f t="shared" ref="G9:G40" si="13">IF(MOD(A9-1,7)=0,(A9-1)/7,G8)</f>
        <v>1</v>
      </c>
      <c r="H9" s="5">
        <f t="shared" si="3"/>
        <v>386.88</v>
      </c>
      <c r="I9" s="5">
        <f t="shared" si="5"/>
        <v>36</v>
      </c>
      <c r="J9" s="5">
        <f t="shared" si="6"/>
        <v>62</v>
      </c>
      <c r="K9" s="5">
        <f t="shared" si="7"/>
        <v>88</v>
      </c>
      <c r="L9" s="5">
        <f t="shared" si="8"/>
        <v>52</v>
      </c>
      <c r="M9" s="5">
        <f t="shared" si="9"/>
        <v>36</v>
      </c>
      <c r="N9" s="5">
        <f t="shared" si="4"/>
        <v>4</v>
      </c>
      <c r="O9" t="str">
        <f t="shared" si="10"/>
        <v>-</v>
      </c>
    </row>
    <row r="10" spans="1:28">
      <c r="A10" s="5">
        <v>9</v>
      </c>
      <c r="B10" s="6">
        <v>41760</v>
      </c>
      <c r="C10" s="7">
        <f t="shared" si="0"/>
        <v>4</v>
      </c>
      <c r="D10" s="5">
        <f t="shared" si="1"/>
        <v>5</v>
      </c>
      <c r="E10" s="5">
        <f t="shared" si="11"/>
        <v>0.52</v>
      </c>
      <c r="F10" s="5">
        <f t="shared" si="12"/>
        <v>0.5</v>
      </c>
      <c r="G10" s="5">
        <f t="shared" si="13"/>
        <v>1</v>
      </c>
      <c r="H10" s="5">
        <f t="shared" si="3"/>
        <v>386.88</v>
      </c>
      <c r="I10" s="5">
        <f t="shared" si="5"/>
        <v>36</v>
      </c>
      <c r="J10" s="5">
        <f t="shared" si="6"/>
        <v>62</v>
      </c>
      <c r="K10" s="5">
        <f t="shared" si="7"/>
        <v>114</v>
      </c>
      <c r="L10" s="5">
        <f t="shared" si="8"/>
        <v>78</v>
      </c>
      <c r="M10" s="5">
        <f t="shared" si="9"/>
        <v>36</v>
      </c>
      <c r="N10" s="5">
        <f t="shared" si="4"/>
        <v>5</v>
      </c>
      <c r="O10" t="str">
        <f t="shared" si="10"/>
        <v>-</v>
      </c>
    </row>
    <row r="11" spans="1:28">
      <c r="A11" s="5">
        <v>10</v>
      </c>
      <c r="B11" s="6">
        <v>41761</v>
      </c>
      <c r="C11" s="7">
        <f t="shared" si="0"/>
        <v>5</v>
      </c>
      <c r="D11" s="5">
        <f t="shared" si="1"/>
        <v>5</v>
      </c>
      <c r="E11" s="5">
        <f t="shared" si="11"/>
        <v>0.52</v>
      </c>
      <c r="F11" s="5">
        <f t="shared" si="12"/>
        <v>0.5</v>
      </c>
      <c r="G11" s="5">
        <f t="shared" si="13"/>
        <v>1</v>
      </c>
      <c r="H11" s="5">
        <f t="shared" si="3"/>
        <v>386.88</v>
      </c>
      <c r="I11" s="5">
        <f t="shared" si="5"/>
        <v>36</v>
      </c>
      <c r="J11" s="5">
        <f t="shared" si="6"/>
        <v>62</v>
      </c>
      <c r="K11" s="5">
        <f t="shared" si="7"/>
        <v>140</v>
      </c>
      <c r="L11" s="5">
        <f t="shared" si="8"/>
        <v>104</v>
      </c>
      <c r="M11" s="5">
        <f t="shared" si="9"/>
        <v>36</v>
      </c>
      <c r="N11" s="5">
        <f t="shared" si="4"/>
        <v>5</v>
      </c>
      <c r="O11" t="str">
        <f t="shared" si="10"/>
        <v>-</v>
      </c>
    </row>
    <row r="12" spans="1:28">
      <c r="A12" s="5">
        <v>11</v>
      </c>
      <c r="B12" s="6">
        <v>41762</v>
      </c>
      <c r="C12" s="7">
        <f t="shared" si="0"/>
        <v>6</v>
      </c>
      <c r="D12" s="5">
        <f t="shared" si="1"/>
        <v>5</v>
      </c>
      <c r="E12" s="5">
        <f t="shared" si="11"/>
        <v>0.52</v>
      </c>
      <c r="F12" s="5">
        <f t="shared" si="12"/>
        <v>0.5</v>
      </c>
      <c r="G12" s="5">
        <f t="shared" si="13"/>
        <v>1</v>
      </c>
      <c r="H12" s="5">
        <f t="shared" si="3"/>
        <v>386.88</v>
      </c>
      <c r="I12" s="5">
        <f t="shared" si="5"/>
        <v>100</v>
      </c>
      <c r="J12" s="5">
        <f t="shared" si="6"/>
        <v>62</v>
      </c>
      <c r="K12" s="5">
        <f t="shared" si="7"/>
        <v>166</v>
      </c>
      <c r="L12" s="5">
        <f t="shared" si="8"/>
        <v>66</v>
      </c>
      <c r="M12" s="5">
        <f t="shared" si="9"/>
        <v>100</v>
      </c>
      <c r="N12" s="5">
        <f t="shared" si="4"/>
        <v>5</v>
      </c>
      <c r="O12" t="str">
        <f t="shared" si="10"/>
        <v>-</v>
      </c>
    </row>
    <row r="13" spans="1:28">
      <c r="A13" s="5">
        <v>12</v>
      </c>
      <c r="B13" s="6">
        <v>41763</v>
      </c>
      <c r="C13" s="7">
        <f t="shared" si="0"/>
        <v>7</v>
      </c>
      <c r="D13" s="5">
        <f t="shared" si="1"/>
        <v>5</v>
      </c>
      <c r="E13" s="5">
        <f t="shared" si="11"/>
        <v>0.52</v>
      </c>
      <c r="F13" s="5">
        <f t="shared" si="12"/>
        <v>0.5</v>
      </c>
      <c r="G13" s="5">
        <f t="shared" si="13"/>
        <v>1</v>
      </c>
      <c r="H13" s="5">
        <f t="shared" si="3"/>
        <v>386.88</v>
      </c>
      <c r="I13" s="5">
        <f t="shared" si="5"/>
        <v>100</v>
      </c>
      <c r="J13" s="5">
        <f t="shared" si="6"/>
        <v>62</v>
      </c>
      <c r="K13" s="5">
        <f t="shared" si="7"/>
        <v>128</v>
      </c>
      <c r="L13" s="5">
        <f t="shared" si="8"/>
        <v>28</v>
      </c>
      <c r="M13" s="5">
        <f t="shared" si="9"/>
        <v>100</v>
      </c>
      <c r="N13" s="5">
        <f t="shared" si="4"/>
        <v>5</v>
      </c>
      <c r="O13" t="str">
        <f t="shared" si="10"/>
        <v>-</v>
      </c>
    </row>
    <row r="14" spans="1:28">
      <c r="A14" s="5">
        <v>13</v>
      </c>
      <c r="B14" s="6">
        <v>41764</v>
      </c>
      <c r="C14" s="7">
        <f t="shared" si="0"/>
        <v>1</v>
      </c>
      <c r="D14" s="5">
        <f t="shared" si="1"/>
        <v>5</v>
      </c>
      <c r="E14" s="5">
        <f t="shared" si="11"/>
        <v>0.52</v>
      </c>
      <c r="F14" s="5">
        <f t="shared" si="12"/>
        <v>0.5</v>
      </c>
      <c r="G14" s="5">
        <f t="shared" si="13"/>
        <v>1</v>
      </c>
      <c r="H14" s="5">
        <f t="shared" si="3"/>
        <v>386.88</v>
      </c>
      <c r="I14" s="5">
        <f t="shared" si="5"/>
        <v>36</v>
      </c>
      <c r="J14" s="5">
        <f t="shared" si="6"/>
        <v>62</v>
      </c>
      <c r="K14" s="5">
        <f t="shared" si="7"/>
        <v>90</v>
      </c>
      <c r="L14" s="5">
        <f t="shared" si="8"/>
        <v>54</v>
      </c>
      <c r="M14" s="5">
        <f t="shared" si="9"/>
        <v>36</v>
      </c>
      <c r="N14" s="5">
        <f t="shared" si="4"/>
        <v>5</v>
      </c>
      <c r="O14" t="str">
        <f t="shared" si="10"/>
        <v>-</v>
      </c>
    </row>
    <row r="15" spans="1:28">
      <c r="A15" s="5">
        <v>14</v>
      </c>
      <c r="B15" s="6">
        <v>41765</v>
      </c>
      <c r="C15" s="7">
        <f t="shared" si="0"/>
        <v>2</v>
      </c>
      <c r="D15" s="5">
        <f t="shared" si="1"/>
        <v>5</v>
      </c>
      <c r="E15" s="5">
        <f t="shared" si="11"/>
        <v>0.52</v>
      </c>
      <c r="F15" s="5">
        <f t="shared" si="12"/>
        <v>0.5</v>
      </c>
      <c r="G15" s="5">
        <f t="shared" si="13"/>
        <v>1</v>
      </c>
      <c r="H15" s="5">
        <f t="shared" si="3"/>
        <v>386.88</v>
      </c>
      <c r="I15" s="5">
        <f t="shared" si="5"/>
        <v>36</v>
      </c>
      <c r="J15" s="5">
        <f t="shared" si="6"/>
        <v>64.48</v>
      </c>
      <c r="K15" s="5">
        <f t="shared" si="7"/>
        <v>118.48</v>
      </c>
      <c r="L15" s="5">
        <f t="shared" si="8"/>
        <v>82.48</v>
      </c>
      <c r="M15" s="5">
        <f t="shared" si="9"/>
        <v>36</v>
      </c>
      <c r="N15" s="5">
        <f t="shared" si="4"/>
        <v>5</v>
      </c>
      <c r="O15" t="str">
        <f t="shared" si="10"/>
        <v>-</v>
      </c>
    </row>
    <row r="16" spans="1:28">
      <c r="A16" s="5">
        <v>15</v>
      </c>
      <c r="B16" s="6">
        <v>41766</v>
      </c>
      <c r="C16" s="7">
        <f t="shared" si="0"/>
        <v>3</v>
      </c>
      <c r="D16" s="5">
        <f t="shared" si="1"/>
        <v>5</v>
      </c>
      <c r="E16" s="5">
        <f t="shared" si="11"/>
        <v>0.54</v>
      </c>
      <c r="F16" s="5">
        <f t="shared" si="12"/>
        <v>0.52</v>
      </c>
      <c r="G16" s="5">
        <f t="shared" si="13"/>
        <v>2</v>
      </c>
      <c r="H16" s="5">
        <f t="shared" si="3"/>
        <v>401.76000000000005</v>
      </c>
      <c r="I16" s="5">
        <f t="shared" si="5"/>
        <v>36</v>
      </c>
      <c r="J16" s="5">
        <f t="shared" si="6"/>
        <v>64.48</v>
      </c>
      <c r="K16" s="5">
        <f t="shared" si="7"/>
        <v>146.96</v>
      </c>
      <c r="L16" s="5">
        <f t="shared" si="8"/>
        <v>110.96000000000001</v>
      </c>
      <c r="M16" s="5">
        <f t="shared" si="9"/>
        <v>36</v>
      </c>
      <c r="N16" s="5">
        <f t="shared" si="4"/>
        <v>5</v>
      </c>
      <c r="O16" t="str">
        <f t="shared" si="10"/>
        <v>-</v>
      </c>
    </row>
    <row r="17" spans="1:15">
      <c r="A17" s="5">
        <v>16</v>
      </c>
      <c r="B17" s="6">
        <v>41767</v>
      </c>
      <c r="C17" s="7">
        <f t="shared" si="0"/>
        <v>4</v>
      </c>
      <c r="D17" s="5">
        <f t="shared" si="1"/>
        <v>5</v>
      </c>
      <c r="E17" s="5">
        <f t="shared" si="11"/>
        <v>0.54</v>
      </c>
      <c r="F17" s="5">
        <f t="shared" si="12"/>
        <v>0.52</v>
      </c>
      <c r="G17" s="5">
        <f t="shared" si="13"/>
        <v>2</v>
      </c>
      <c r="H17" s="5">
        <f t="shared" si="3"/>
        <v>401.76000000000005</v>
      </c>
      <c r="I17" s="5">
        <f t="shared" si="5"/>
        <v>36</v>
      </c>
      <c r="J17" s="5">
        <f t="shared" si="6"/>
        <v>64.48</v>
      </c>
      <c r="K17" s="5">
        <f t="shared" si="7"/>
        <v>175.44</v>
      </c>
      <c r="L17" s="5">
        <f t="shared" si="8"/>
        <v>139.44</v>
      </c>
      <c r="M17" s="5">
        <f t="shared" si="9"/>
        <v>36</v>
      </c>
      <c r="N17" s="5">
        <f t="shared" si="4"/>
        <v>5</v>
      </c>
      <c r="O17" t="str">
        <f t="shared" si="10"/>
        <v>-</v>
      </c>
    </row>
    <row r="18" spans="1:15">
      <c r="A18" s="5">
        <v>17</v>
      </c>
      <c r="B18" s="6">
        <v>41768</v>
      </c>
      <c r="C18" s="7">
        <f t="shared" si="0"/>
        <v>5</v>
      </c>
      <c r="D18" s="5">
        <f t="shared" si="1"/>
        <v>5</v>
      </c>
      <c r="E18" s="5">
        <f t="shared" si="11"/>
        <v>0.54</v>
      </c>
      <c r="F18" s="5">
        <f t="shared" si="12"/>
        <v>0.52</v>
      </c>
      <c r="G18" s="5">
        <f t="shared" si="13"/>
        <v>2</v>
      </c>
      <c r="H18" s="5">
        <f t="shared" si="3"/>
        <v>401.76000000000005</v>
      </c>
      <c r="I18" s="5">
        <f t="shared" si="5"/>
        <v>36</v>
      </c>
      <c r="J18" s="5">
        <f t="shared" si="6"/>
        <v>64.48</v>
      </c>
      <c r="K18" s="5">
        <f t="shared" si="7"/>
        <v>203.92000000000002</v>
      </c>
      <c r="L18" s="5">
        <f t="shared" si="8"/>
        <v>167.92000000000002</v>
      </c>
      <c r="M18" s="5">
        <f t="shared" si="9"/>
        <v>36</v>
      </c>
      <c r="N18" s="5">
        <f t="shared" si="4"/>
        <v>5</v>
      </c>
      <c r="O18" t="str">
        <f t="shared" si="10"/>
        <v>-</v>
      </c>
    </row>
    <row r="19" spans="1:15">
      <c r="A19" s="5">
        <v>18</v>
      </c>
      <c r="B19" s="6">
        <v>41769</v>
      </c>
      <c r="C19" s="7">
        <f t="shared" si="0"/>
        <v>6</v>
      </c>
      <c r="D19" s="5">
        <f t="shared" si="1"/>
        <v>5</v>
      </c>
      <c r="E19" s="5">
        <f t="shared" si="11"/>
        <v>0.54</v>
      </c>
      <c r="F19" s="5">
        <f t="shared" si="12"/>
        <v>0.52</v>
      </c>
      <c r="G19" s="5">
        <f t="shared" si="13"/>
        <v>2</v>
      </c>
      <c r="H19" s="5">
        <f t="shared" si="3"/>
        <v>401.76000000000005</v>
      </c>
      <c r="I19" s="5">
        <f t="shared" si="5"/>
        <v>100</v>
      </c>
      <c r="J19" s="5">
        <f t="shared" si="6"/>
        <v>64.48</v>
      </c>
      <c r="K19" s="5">
        <f t="shared" si="7"/>
        <v>232.40000000000003</v>
      </c>
      <c r="L19" s="5">
        <f t="shared" si="8"/>
        <v>132.40000000000003</v>
      </c>
      <c r="M19" s="5">
        <f t="shared" si="9"/>
        <v>100</v>
      </c>
      <c r="N19" s="5">
        <f t="shared" si="4"/>
        <v>5</v>
      </c>
      <c r="O19" t="str">
        <f t="shared" si="10"/>
        <v>-</v>
      </c>
    </row>
    <row r="20" spans="1:15">
      <c r="A20" s="5">
        <v>19</v>
      </c>
      <c r="B20" s="6">
        <v>41770</v>
      </c>
      <c r="C20" s="7">
        <f t="shared" si="0"/>
        <v>7</v>
      </c>
      <c r="D20" s="5">
        <f t="shared" si="1"/>
        <v>5</v>
      </c>
      <c r="E20" s="5">
        <f t="shared" si="11"/>
        <v>0.54</v>
      </c>
      <c r="F20" s="5">
        <f t="shared" si="12"/>
        <v>0.52</v>
      </c>
      <c r="G20" s="5">
        <f t="shared" si="13"/>
        <v>2</v>
      </c>
      <c r="H20" s="5">
        <f t="shared" si="3"/>
        <v>401.76000000000005</v>
      </c>
      <c r="I20" s="5">
        <f t="shared" si="5"/>
        <v>100</v>
      </c>
      <c r="J20" s="5">
        <f t="shared" si="6"/>
        <v>64.48</v>
      </c>
      <c r="K20" s="5">
        <f t="shared" si="7"/>
        <v>196.88000000000005</v>
      </c>
      <c r="L20" s="5">
        <f t="shared" si="8"/>
        <v>96.880000000000038</v>
      </c>
      <c r="M20" s="5">
        <f t="shared" si="9"/>
        <v>100</v>
      </c>
      <c r="N20" s="5">
        <f t="shared" si="4"/>
        <v>5</v>
      </c>
      <c r="O20" t="str">
        <f t="shared" si="10"/>
        <v>-</v>
      </c>
    </row>
    <row r="21" spans="1:15">
      <c r="A21" s="5">
        <v>20</v>
      </c>
      <c r="B21" s="6">
        <v>41771</v>
      </c>
      <c r="C21" s="7">
        <f t="shared" si="0"/>
        <v>1</v>
      </c>
      <c r="D21" s="5">
        <f t="shared" si="1"/>
        <v>5</v>
      </c>
      <c r="E21" s="5">
        <f t="shared" si="11"/>
        <v>0.54</v>
      </c>
      <c r="F21" s="5">
        <f t="shared" si="12"/>
        <v>0.52</v>
      </c>
      <c r="G21" s="5">
        <f t="shared" si="13"/>
        <v>2</v>
      </c>
      <c r="H21" s="5">
        <f t="shared" si="3"/>
        <v>401.76000000000005</v>
      </c>
      <c r="I21" s="5">
        <f t="shared" si="5"/>
        <v>36</v>
      </c>
      <c r="J21" s="5">
        <f t="shared" si="6"/>
        <v>64.48</v>
      </c>
      <c r="K21" s="5">
        <f t="shared" si="7"/>
        <v>161.36000000000004</v>
      </c>
      <c r="L21" s="5">
        <f t="shared" si="8"/>
        <v>125.36000000000004</v>
      </c>
      <c r="M21" s="5">
        <f t="shared" si="9"/>
        <v>36</v>
      </c>
      <c r="N21" s="5">
        <f t="shared" si="4"/>
        <v>5</v>
      </c>
      <c r="O21" t="str">
        <f t="shared" si="10"/>
        <v>-</v>
      </c>
    </row>
    <row r="22" spans="1:15">
      <c r="A22" s="5">
        <v>21</v>
      </c>
      <c r="B22" s="6">
        <v>41772</v>
      </c>
      <c r="C22" s="7">
        <f t="shared" si="0"/>
        <v>2</v>
      </c>
      <c r="D22" s="5">
        <f t="shared" si="1"/>
        <v>5</v>
      </c>
      <c r="E22" s="5">
        <f t="shared" si="11"/>
        <v>0.54</v>
      </c>
      <c r="F22" s="5">
        <f t="shared" si="12"/>
        <v>0.52</v>
      </c>
      <c r="G22" s="5">
        <f t="shared" si="13"/>
        <v>2</v>
      </c>
      <c r="H22" s="5">
        <f t="shared" si="3"/>
        <v>401.76000000000005</v>
      </c>
      <c r="I22" s="5">
        <f t="shared" si="5"/>
        <v>36</v>
      </c>
      <c r="J22" s="5">
        <f t="shared" si="6"/>
        <v>66.960000000000008</v>
      </c>
      <c r="K22" s="5">
        <f t="shared" si="7"/>
        <v>192.32000000000005</v>
      </c>
      <c r="L22" s="5">
        <f t="shared" si="8"/>
        <v>156.32000000000005</v>
      </c>
      <c r="M22" s="5">
        <f t="shared" si="9"/>
        <v>36</v>
      </c>
      <c r="N22" s="5">
        <f t="shared" si="4"/>
        <v>5</v>
      </c>
      <c r="O22" t="str">
        <f t="shared" si="10"/>
        <v>-</v>
      </c>
    </row>
    <row r="23" spans="1:15">
      <c r="A23" s="5">
        <v>22</v>
      </c>
      <c r="B23" s="6">
        <v>41773</v>
      </c>
      <c r="C23" s="7">
        <f t="shared" si="0"/>
        <v>3</v>
      </c>
      <c r="D23" s="5">
        <f t="shared" si="1"/>
        <v>5</v>
      </c>
      <c r="E23" s="5">
        <f t="shared" si="11"/>
        <v>0.56000000000000005</v>
      </c>
      <c r="F23" s="5">
        <f t="shared" si="12"/>
        <v>0.54</v>
      </c>
      <c r="G23" s="5">
        <f t="shared" si="13"/>
        <v>3</v>
      </c>
      <c r="H23" s="5">
        <f t="shared" si="3"/>
        <v>416.64000000000004</v>
      </c>
      <c r="I23" s="5">
        <f t="shared" si="5"/>
        <v>36</v>
      </c>
      <c r="J23" s="5">
        <f t="shared" si="6"/>
        <v>66.960000000000008</v>
      </c>
      <c r="K23" s="5">
        <f t="shared" si="7"/>
        <v>223.28000000000006</v>
      </c>
      <c r="L23" s="5">
        <f t="shared" si="8"/>
        <v>187.28000000000006</v>
      </c>
      <c r="M23" s="5">
        <f t="shared" si="9"/>
        <v>36</v>
      </c>
      <c r="N23" s="5">
        <f t="shared" si="4"/>
        <v>5</v>
      </c>
      <c r="O23" t="str">
        <f t="shared" si="10"/>
        <v>-</v>
      </c>
    </row>
    <row r="24" spans="1:15">
      <c r="A24" s="5">
        <v>23</v>
      </c>
      <c r="B24" s="6">
        <v>41774</v>
      </c>
      <c r="C24" s="7">
        <f t="shared" si="0"/>
        <v>4</v>
      </c>
      <c r="D24" s="5">
        <f t="shared" si="1"/>
        <v>5</v>
      </c>
      <c r="E24" s="5">
        <f t="shared" si="11"/>
        <v>0.56000000000000005</v>
      </c>
      <c r="F24" s="5">
        <f t="shared" si="12"/>
        <v>0.54</v>
      </c>
      <c r="G24" s="5">
        <f t="shared" si="13"/>
        <v>3</v>
      </c>
      <c r="H24" s="5">
        <f t="shared" si="3"/>
        <v>416.64000000000004</v>
      </c>
      <c r="I24" s="5">
        <f t="shared" si="5"/>
        <v>36</v>
      </c>
      <c r="J24" s="5">
        <f t="shared" si="6"/>
        <v>66.960000000000008</v>
      </c>
      <c r="K24" s="5">
        <f t="shared" si="7"/>
        <v>254.24000000000007</v>
      </c>
      <c r="L24" s="5">
        <f t="shared" si="8"/>
        <v>218.24000000000007</v>
      </c>
      <c r="M24" s="5">
        <f t="shared" si="9"/>
        <v>36</v>
      </c>
      <c r="N24" s="5">
        <f t="shared" si="4"/>
        <v>5</v>
      </c>
      <c r="O24" t="str">
        <f t="shared" si="10"/>
        <v>-</v>
      </c>
    </row>
    <row r="25" spans="1:15">
      <c r="A25" s="5">
        <v>24</v>
      </c>
      <c r="B25" s="6">
        <v>41775</v>
      </c>
      <c r="C25" s="7">
        <f t="shared" si="0"/>
        <v>5</v>
      </c>
      <c r="D25" s="5">
        <f t="shared" si="1"/>
        <v>5</v>
      </c>
      <c r="E25" s="5">
        <f t="shared" si="11"/>
        <v>0.56000000000000005</v>
      </c>
      <c r="F25" s="5">
        <f t="shared" si="12"/>
        <v>0.54</v>
      </c>
      <c r="G25" s="5">
        <f t="shared" si="13"/>
        <v>3</v>
      </c>
      <c r="H25" s="5">
        <f t="shared" si="3"/>
        <v>416.64000000000004</v>
      </c>
      <c r="I25" s="5">
        <f t="shared" si="5"/>
        <v>36</v>
      </c>
      <c r="J25" s="5">
        <f t="shared" si="6"/>
        <v>66.960000000000008</v>
      </c>
      <c r="K25" s="5">
        <f t="shared" si="7"/>
        <v>285.20000000000005</v>
      </c>
      <c r="L25" s="5">
        <f t="shared" si="8"/>
        <v>249.20000000000007</v>
      </c>
      <c r="M25" s="5">
        <f t="shared" si="9"/>
        <v>36</v>
      </c>
      <c r="N25" s="5">
        <f t="shared" si="4"/>
        <v>5</v>
      </c>
      <c r="O25" t="str">
        <f t="shared" si="10"/>
        <v>-</v>
      </c>
    </row>
    <row r="26" spans="1:15">
      <c r="A26" s="5">
        <v>25</v>
      </c>
      <c r="B26" s="6">
        <v>41776</v>
      </c>
      <c r="C26" s="7">
        <f t="shared" si="0"/>
        <v>6</v>
      </c>
      <c r="D26" s="5">
        <f t="shared" si="1"/>
        <v>5</v>
      </c>
      <c r="E26" s="5">
        <f t="shared" si="11"/>
        <v>0.56000000000000005</v>
      </c>
      <c r="F26" s="5">
        <f t="shared" si="12"/>
        <v>0.54</v>
      </c>
      <c r="G26" s="5">
        <f t="shared" si="13"/>
        <v>3</v>
      </c>
      <c r="H26" s="5">
        <f t="shared" si="3"/>
        <v>416.64000000000004</v>
      </c>
      <c r="I26" s="5">
        <f t="shared" si="5"/>
        <v>100</v>
      </c>
      <c r="J26" s="5">
        <f t="shared" si="6"/>
        <v>66.960000000000008</v>
      </c>
      <c r="K26" s="5">
        <f t="shared" si="7"/>
        <v>316.16000000000008</v>
      </c>
      <c r="L26" s="5">
        <f t="shared" si="8"/>
        <v>216.16000000000008</v>
      </c>
      <c r="M26" s="5">
        <f t="shared" si="9"/>
        <v>100</v>
      </c>
      <c r="N26" s="5">
        <f t="shared" si="4"/>
        <v>5</v>
      </c>
      <c r="O26" t="str">
        <f t="shared" si="10"/>
        <v>-</v>
      </c>
    </row>
    <row r="27" spans="1:15">
      <c r="A27" s="5">
        <v>26</v>
      </c>
      <c r="B27" s="6">
        <v>41777</v>
      </c>
      <c r="C27" s="7">
        <f t="shared" si="0"/>
        <v>7</v>
      </c>
      <c r="D27" s="5">
        <f t="shared" si="1"/>
        <v>5</v>
      </c>
      <c r="E27" s="5">
        <f t="shared" si="11"/>
        <v>0.56000000000000005</v>
      </c>
      <c r="F27" s="5">
        <f t="shared" si="12"/>
        <v>0.54</v>
      </c>
      <c r="G27" s="5">
        <f t="shared" si="13"/>
        <v>3</v>
      </c>
      <c r="H27" s="5">
        <f t="shared" si="3"/>
        <v>416.64000000000004</v>
      </c>
      <c r="I27" s="5">
        <f t="shared" si="5"/>
        <v>100</v>
      </c>
      <c r="J27" s="5">
        <f t="shared" si="6"/>
        <v>66.960000000000008</v>
      </c>
      <c r="K27" s="5">
        <f t="shared" si="7"/>
        <v>283.12000000000012</v>
      </c>
      <c r="L27" s="5">
        <f t="shared" si="8"/>
        <v>183.12000000000009</v>
      </c>
      <c r="M27" s="5">
        <f t="shared" si="9"/>
        <v>100</v>
      </c>
      <c r="N27" s="5">
        <f t="shared" si="4"/>
        <v>5</v>
      </c>
      <c r="O27" t="str">
        <f t="shared" si="10"/>
        <v>-</v>
      </c>
    </row>
    <row r="28" spans="1:15">
      <c r="A28" s="5">
        <v>27</v>
      </c>
      <c r="B28" s="6">
        <v>41778</v>
      </c>
      <c r="C28" s="7">
        <f t="shared" si="0"/>
        <v>1</v>
      </c>
      <c r="D28" s="5">
        <f t="shared" si="1"/>
        <v>5</v>
      </c>
      <c r="E28" s="5">
        <f t="shared" si="11"/>
        <v>0.56000000000000005</v>
      </c>
      <c r="F28" s="5">
        <f t="shared" si="12"/>
        <v>0.54</v>
      </c>
      <c r="G28" s="5">
        <f t="shared" si="13"/>
        <v>3</v>
      </c>
      <c r="H28" s="5">
        <f t="shared" si="3"/>
        <v>416.64000000000004</v>
      </c>
      <c r="I28" s="5">
        <f t="shared" si="5"/>
        <v>36</v>
      </c>
      <c r="J28" s="5">
        <f t="shared" si="6"/>
        <v>66.960000000000008</v>
      </c>
      <c r="K28" s="5">
        <f t="shared" si="7"/>
        <v>250.0800000000001</v>
      </c>
      <c r="L28" s="5">
        <f t="shared" si="8"/>
        <v>214.0800000000001</v>
      </c>
      <c r="M28" s="5">
        <f t="shared" si="9"/>
        <v>36</v>
      </c>
      <c r="N28" s="5">
        <f t="shared" si="4"/>
        <v>5</v>
      </c>
      <c r="O28" t="str">
        <f t="shared" si="10"/>
        <v>-</v>
      </c>
    </row>
    <row r="29" spans="1:15">
      <c r="A29" s="5">
        <v>28</v>
      </c>
      <c r="B29" s="6">
        <v>41779</v>
      </c>
      <c r="C29" s="7">
        <f t="shared" si="0"/>
        <v>2</v>
      </c>
      <c r="D29" s="5">
        <f t="shared" si="1"/>
        <v>5</v>
      </c>
      <c r="E29" s="5">
        <f t="shared" si="11"/>
        <v>0.56000000000000005</v>
      </c>
      <c r="F29" s="5">
        <f t="shared" si="12"/>
        <v>0.54</v>
      </c>
      <c r="G29" s="5">
        <f t="shared" si="13"/>
        <v>3</v>
      </c>
      <c r="H29" s="5">
        <f t="shared" si="3"/>
        <v>416.64000000000004</v>
      </c>
      <c r="I29" s="5">
        <f t="shared" si="5"/>
        <v>36</v>
      </c>
      <c r="J29" s="5">
        <f t="shared" si="6"/>
        <v>69.440000000000012</v>
      </c>
      <c r="K29" s="5">
        <f t="shared" si="7"/>
        <v>283.5200000000001</v>
      </c>
      <c r="L29" s="5">
        <f t="shared" si="8"/>
        <v>247.5200000000001</v>
      </c>
      <c r="M29" s="5">
        <f t="shared" si="9"/>
        <v>36</v>
      </c>
      <c r="N29" s="5">
        <f t="shared" si="4"/>
        <v>5</v>
      </c>
      <c r="O29" t="str">
        <f t="shared" si="10"/>
        <v>-</v>
      </c>
    </row>
    <row r="30" spans="1:15">
      <c r="A30" s="5">
        <v>29</v>
      </c>
      <c r="B30" s="6">
        <v>41780</v>
      </c>
      <c r="C30" s="7">
        <f t="shared" si="0"/>
        <v>3</v>
      </c>
      <c r="D30" s="5">
        <f t="shared" si="1"/>
        <v>5</v>
      </c>
      <c r="E30" s="5">
        <f t="shared" si="11"/>
        <v>0.57999999999999996</v>
      </c>
      <c r="F30" s="5">
        <f t="shared" si="12"/>
        <v>0.56000000000000005</v>
      </c>
      <c r="G30" s="5">
        <f t="shared" si="13"/>
        <v>4</v>
      </c>
      <c r="H30" s="5">
        <f t="shared" si="3"/>
        <v>431.52</v>
      </c>
      <c r="I30" s="5">
        <f t="shared" si="5"/>
        <v>36</v>
      </c>
      <c r="J30" s="5">
        <f t="shared" si="6"/>
        <v>69.440000000000012</v>
      </c>
      <c r="K30" s="5">
        <f t="shared" si="7"/>
        <v>316.96000000000009</v>
      </c>
      <c r="L30" s="5">
        <f t="shared" si="8"/>
        <v>280.96000000000009</v>
      </c>
      <c r="M30" s="5">
        <f t="shared" si="9"/>
        <v>36</v>
      </c>
      <c r="N30" s="5">
        <f t="shared" si="4"/>
        <v>5</v>
      </c>
      <c r="O30" t="str">
        <f t="shared" si="10"/>
        <v>-</v>
      </c>
    </row>
    <row r="31" spans="1:15">
      <c r="A31" s="5">
        <v>30</v>
      </c>
      <c r="B31" s="6">
        <v>41781</v>
      </c>
      <c r="C31" s="7">
        <f t="shared" si="0"/>
        <v>4</v>
      </c>
      <c r="D31" s="5">
        <f t="shared" si="1"/>
        <v>5</v>
      </c>
      <c r="E31" s="5">
        <f t="shared" si="11"/>
        <v>0.57999999999999996</v>
      </c>
      <c r="F31" s="5">
        <f t="shared" si="12"/>
        <v>0.56000000000000005</v>
      </c>
      <c r="G31" s="5">
        <f t="shared" si="13"/>
        <v>4</v>
      </c>
      <c r="H31" s="5">
        <f t="shared" si="3"/>
        <v>431.52</v>
      </c>
      <c r="I31" s="5">
        <f t="shared" si="5"/>
        <v>36</v>
      </c>
      <c r="J31" s="5">
        <f t="shared" si="6"/>
        <v>69.440000000000012</v>
      </c>
      <c r="K31" s="5">
        <f t="shared" si="7"/>
        <v>350.40000000000009</v>
      </c>
      <c r="L31" s="5">
        <f t="shared" si="8"/>
        <v>314.40000000000009</v>
      </c>
      <c r="M31" s="5">
        <f t="shared" si="9"/>
        <v>36</v>
      </c>
      <c r="N31" s="5">
        <f t="shared" si="4"/>
        <v>5</v>
      </c>
      <c r="O31" t="str">
        <f t="shared" si="10"/>
        <v>-</v>
      </c>
    </row>
    <row r="32" spans="1:15">
      <c r="A32" s="5">
        <v>31</v>
      </c>
      <c r="B32" s="6">
        <v>41782</v>
      </c>
      <c r="C32" s="7">
        <f t="shared" si="0"/>
        <v>5</v>
      </c>
      <c r="D32" s="5">
        <f t="shared" si="1"/>
        <v>5</v>
      </c>
      <c r="E32" s="5">
        <f t="shared" si="11"/>
        <v>0.57999999999999996</v>
      </c>
      <c r="F32" s="5">
        <f t="shared" si="12"/>
        <v>0.56000000000000005</v>
      </c>
      <c r="G32" s="5">
        <f t="shared" si="13"/>
        <v>4</v>
      </c>
      <c r="H32" s="5">
        <f t="shared" si="3"/>
        <v>431.52</v>
      </c>
      <c r="I32" s="5">
        <f t="shared" si="5"/>
        <v>36</v>
      </c>
      <c r="J32" s="5">
        <f t="shared" si="6"/>
        <v>69.440000000000012</v>
      </c>
      <c r="K32" s="5">
        <f t="shared" si="7"/>
        <v>383.84000000000009</v>
      </c>
      <c r="L32" s="5">
        <f t="shared" si="8"/>
        <v>347.84000000000009</v>
      </c>
      <c r="M32" s="5">
        <f t="shared" si="9"/>
        <v>36</v>
      </c>
      <c r="N32" s="5">
        <f t="shared" si="4"/>
        <v>5</v>
      </c>
      <c r="O32" t="str">
        <f t="shared" si="10"/>
        <v>-</v>
      </c>
    </row>
    <row r="33" spans="1:15">
      <c r="A33" s="5">
        <v>32</v>
      </c>
      <c r="B33" s="6">
        <v>41783</v>
      </c>
      <c r="C33" s="7">
        <f t="shared" si="0"/>
        <v>6</v>
      </c>
      <c r="D33" s="5">
        <f t="shared" si="1"/>
        <v>5</v>
      </c>
      <c r="E33" s="5">
        <f t="shared" si="11"/>
        <v>0.57999999999999996</v>
      </c>
      <c r="F33" s="5">
        <f t="shared" si="12"/>
        <v>0.56000000000000005</v>
      </c>
      <c r="G33" s="5">
        <f t="shared" si="13"/>
        <v>4</v>
      </c>
      <c r="H33" s="5">
        <f t="shared" si="3"/>
        <v>431.52</v>
      </c>
      <c r="I33" s="5">
        <f t="shared" si="5"/>
        <v>100</v>
      </c>
      <c r="J33" s="5">
        <f t="shared" si="6"/>
        <v>69.440000000000012</v>
      </c>
      <c r="K33" s="5">
        <f t="shared" si="7"/>
        <v>417.28000000000009</v>
      </c>
      <c r="L33" s="5">
        <f t="shared" si="8"/>
        <v>317.28000000000009</v>
      </c>
      <c r="M33" s="5">
        <f t="shared" si="9"/>
        <v>100</v>
      </c>
      <c r="N33" s="5">
        <f t="shared" si="4"/>
        <v>5</v>
      </c>
      <c r="O33" t="str">
        <f t="shared" si="10"/>
        <v>-</v>
      </c>
    </row>
    <row r="34" spans="1:15">
      <c r="A34" s="5">
        <v>33</v>
      </c>
      <c r="B34" s="6">
        <v>41784</v>
      </c>
      <c r="C34" s="7">
        <f t="shared" ref="C34:C65" si="14">WEEKDAY(B34,2)</f>
        <v>7</v>
      </c>
      <c r="D34" s="5">
        <f t="shared" ref="D34:D65" si="15">MONTH(B34)</f>
        <v>5</v>
      </c>
      <c r="E34" s="5">
        <f t="shared" si="11"/>
        <v>0.57999999999999996</v>
      </c>
      <c r="F34" s="5">
        <f t="shared" si="12"/>
        <v>0.56000000000000005</v>
      </c>
      <c r="G34" s="5">
        <f t="shared" si="13"/>
        <v>4</v>
      </c>
      <c r="H34" s="5">
        <f t="shared" ref="H34:H65" si="16">E34*O$3</f>
        <v>431.52</v>
      </c>
      <c r="I34" s="5">
        <f t="shared" si="5"/>
        <v>100</v>
      </c>
      <c r="J34" s="5">
        <f t="shared" si="6"/>
        <v>69.440000000000012</v>
      </c>
      <c r="K34" s="5">
        <f t="shared" si="7"/>
        <v>386.72000000000008</v>
      </c>
      <c r="L34" s="5">
        <f t="shared" si="8"/>
        <v>286.72000000000008</v>
      </c>
      <c r="M34" s="5">
        <f t="shared" si="9"/>
        <v>100</v>
      </c>
      <c r="N34" s="5">
        <f t="shared" ref="N34:N65" si="17">MONTH(B34)</f>
        <v>5</v>
      </c>
      <c r="O34" t="str">
        <f t="shared" si="10"/>
        <v>-</v>
      </c>
    </row>
    <row r="35" spans="1:15">
      <c r="A35" s="5">
        <v>34</v>
      </c>
      <c r="B35" s="6">
        <v>41785</v>
      </c>
      <c r="C35" s="7">
        <f t="shared" si="14"/>
        <v>1</v>
      </c>
      <c r="D35" s="5">
        <f t="shared" si="15"/>
        <v>5</v>
      </c>
      <c r="E35" s="5">
        <f t="shared" si="11"/>
        <v>0.57999999999999996</v>
      </c>
      <c r="F35" s="5">
        <f t="shared" si="12"/>
        <v>0.56000000000000005</v>
      </c>
      <c r="G35" s="5">
        <f t="shared" si="13"/>
        <v>4</v>
      </c>
      <c r="H35" s="5">
        <f t="shared" si="16"/>
        <v>431.52</v>
      </c>
      <c r="I35" s="5">
        <f t="shared" si="5"/>
        <v>36</v>
      </c>
      <c r="J35" s="5">
        <f t="shared" si="6"/>
        <v>69.440000000000012</v>
      </c>
      <c r="K35" s="5">
        <f t="shared" si="7"/>
        <v>356.16000000000008</v>
      </c>
      <c r="L35" s="5">
        <f t="shared" si="8"/>
        <v>320.16000000000008</v>
      </c>
      <c r="M35" s="5">
        <f t="shared" si="9"/>
        <v>36</v>
      </c>
      <c r="N35" s="5">
        <f t="shared" si="17"/>
        <v>5</v>
      </c>
      <c r="O35" t="str">
        <f t="shared" si="10"/>
        <v>-</v>
      </c>
    </row>
    <row r="36" spans="1:15">
      <c r="A36" s="5">
        <v>35</v>
      </c>
      <c r="B36" s="6">
        <v>41786</v>
      </c>
      <c r="C36" s="7">
        <f t="shared" si="14"/>
        <v>2</v>
      </c>
      <c r="D36" s="5">
        <f t="shared" si="15"/>
        <v>5</v>
      </c>
      <c r="E36" s="5">
        <f t="shared" si="11"/>
        <v>0.57999999999999996</v>
      </c>
      <c r="F36" s="5">
        <f t="shared" si="12"/>
        <v>0.56000000000000005</v>
      </c>
      <c r="G36" s="5">
        <f t="shared" si="13"/>
        <v>4</v>
      </c>
      <c r="H36" s="5">
        <f t="shared" si="16"/>
        <v>431.52</v>
      </c>
      <c r="I36" s="5">
        <f t="shared" si="5"/>
        <v>36</v>
      </c>
      <c r="J36" s="5">
        <f t="shared" si="6"/>
        <v>71.92</v>
      </c>
      <c r="K36" s="5">
        <f t="shared" si="7"/>
        <v>392.0800000000001</v>
      </c>
      <c r="L36" s="5">
        <f t="shared" si="8"/>
        <v>356.0800000000001</v>
      </c>
      <c r="M36" s="5">
        <f t="shared" si="9"/>
        <v>36</v>
      </c>
      <c r="N36" s="5">
        <f t="shared" si="17"/>
        <v>5</v>
      </c>
      <c r="O36" t="str">
        <f t="shared" si="10"/>
        <v>-</v>
      </c>
    </row>
    <row r="37" spans="1:15">
      <c r="A37" s="5">
        <v>36</v>
      </c>
      <c r="B37" s="6">
        <v>41787</v>
      </c>
      <c r="C37" s="7">
        <f t="shared" si="14"/>
        <v>3</v>
      </c>
      <c r="D37" s="5">
        <f t="shared" si="15"/>
        <v>5</v>
      </c>
      <c r="E37" s="5">
        <f t="shared" si="11"/>
        <v>0.6</v>
      </c>
      <c r="F37" s="5">
        <f t="shared" si="12"/>
        <v>0.57999999999999996</v>
      </c>
      <c r="G37" s="5">
        <f t="shared" si="13"/>
        <v>5</v>
      </c>
      <c r="H37" s="5">
        <f t="shared" si="16"/>
        <v>446.4</v>
      </c>
      <c r="I37" s="5">
        <f t="shared" si="5"/>
        <v>36</v>
      </c>
      <c r="J37" s="5">
        <f t="shared" si="6"/>
        <v>71.92</v>
      </c>
      <c r="K37" s="5">
        <f t="shared" si="7"/>
        <v>428.00000000000011</v>
      </c>
      <c r="L37" s="5">
        <f t="shared" si="8"/>
        <v>392.00000000000011</v>
      </c>
      <c r="M37" s="5">
        <f t="shared" si="9"/>
        <v>36</v>
      </c>
      <c r="N37" s="5">
        <f t="shared" si="17"/>
        <v>5</v>
      </c>
      <c r="O37" t="str">
        <f t="shared" si="10"/>
        <v>-</v>
      </c>
    </row>
    <row r="38" spans="1:15">
      <c r="A38" s="5">
        <v>37</v>
      </c>
      <c r="B38" s="6">
        <v>41788</v>
      </c>
      <c r="C38" s="7">
        <f t="shared" si="14"/>
        <v>4</v>
      </c>
      <c r="D38" s="5">
        <f t="shared" si="15"/>
        <v>5</v>
      </c>
      <c r="E38" s="5">
        <f t="shared" si="11"/>
        <v>0.6</v>
      </c>
      <c r="F38" s="5">
        <f t="shared" si="12"/>
        <v>0.57999999999999996</v>
      </c>
      <c r="G38" s="5">
        <f t="shared" si="13"/>
        <v>5</v>
      </c>
      <c r="H38" s="5">
        <f t="shared" si="16"/>
        <v>446.4</v>
      </c>
      <c r="I38" s="5">
        <f t="shared" si="5"/>
        <v>36</v>
      </c>
      <c r="J38" s="5">
        <f t="shared" si="6"/>
        <v>71.92</v>
      </c>
      <c r="K38" s="5">
        <f t="shared" si="7"/>
        <v>463.92000000000013</v>
      </c>
      <c r="L38" s="5">
        <f t="shared" si="8"/>
        <v>427.92000000000013</v>
      </c>
      <c r="M38" s="5">
        <f t="shared" si="9"/>
        <v>36</v>
      </c>
      <c r="N38" s="5">
        <f t="shared" si="17"/>
        <v>5</v>
      </c>
      <c r="O38" t="str">
        <f t="shared" si="10"/>
        <v>-</v>
      </c>
    </row>
    <row r="39" spans="1:15">
      <c r="A39" s="5">
        <v>38</v>
      </c>
      <c r="B39" s="6">
        <v>41789</v>
      </c>
      <c r="C39" s="7">
        <f t="shared" si="14"/>
        <v>5</v>
      </c>
      <c r="D39" s="5">
        <f t="shared" si="15"/>
        <v>5</v>
      </c>
      <c r="E39" s="5">
        <f t="shared" si="11"/>
        <v>0.6</v>
      </c>
      <c r="F39" s="5">
        <f t="shared" si="12"/>
        <v>0.57999999999999996</v>
      </c>
      <c r="G39" s="5">
        <f t="shared" si="13"/>
        <v>5</v>
      </c>
      <c r="H39" s="5">
        <f t="shared" si="16"/>
        <v>446.4</v>
      </c>
      <c r="I39" s="5">
        <f t="shared" si="5"/>
        <v>36</v>
      </c>
      <c r="J39" s="5">
        <f t="shared" si="6"/>
        <v>71.92</v>
      </c>
      <c r="K39" s="5">
        <f t="shared" si="7"/>
        <v>499.84000000000015</v>
      </c>
      <c r="L39" s="5">
        <f t="shared" si="8"/>
        <v>463.84000000000015</v>
      </c>
      <c r="M39" s="5">
        <f t="shared" si="9"/>
        <v>36</v>
      </c>
      <c r="N39" s="5">
        <f t="shared" si="17"/>
        <v>5</v>
      </c>
      <c r="O39" t="str">
        <f t="shared" si="10"/>
        <v>-</v>
      </c>
    </row>
    <row r="40" spans="1:15">
      <c r="A40" s="5">
        <v>39</v>
      </c>
      <c r="B40" s="6">
        <v>41790</v>
      </c>
      <c r="C40" s="7">
        <f t="shared" si="14"/>
        <v>6</v>
      </c>
      <c r="D40" s="5">
        <f t="shared" si="15"/>
        <v>5</v>
      </c>
      <c r="E40" s="5">
        <f t="shared" si="11"/>
        <v>0.6</v>
      </c>
      <c r="F40" s="5">
        <f t="shared" si="12"/>
        <v>0.57999999999999996</v>
      </c>
      <c r="G40" s="5">
        <f t="shared" si="13"/>
        <v>5</v>
      </c>
      <c r="H40" s="5">
        <f t="shared" si="16"/>
        <v>446.4</v>
      </c>
      <c r="I40" s="5">
        <f t="shared" ref="I40:I71" si="18">IF(OR(C40=6,C40=7),100,36)</f>
        <v>100</v>
      </c>
      <c r="J40" s="5">
        <f t="shared" ref="J40:J71" si="19">H34/6</f>
        <v>71.92</v>
      </c>
      <c r="K40" s="5">
        <f t="shared" ref="K40:K71" si="20">J40+L39</f>
        <v>535.7600000000001</v>
      </c>
      <c r="L40" s="5">
        <f t="shared" ref="L40:L71" si="21">IF(J40-I40+L39&gt;0,J40-I40+L39,0)</f>
        <v>435.76000000000016</v>
      </c>
      <c r="M40" s="5">
        <f t="shared" ref="M40:M71" si="22">IF(K40&gt;I40,I40,K40)</f>
        <v>100</v>
      </c>
      <c r="N40" s="5">
        <f t="shared" si="17"/>
        <v>5</v>
      </c>
      <c r="O40" t="str">
        <f t="shared" si="10"/>
        <v>-</v>
      </c>
    </row>
    <row r="41" spans="1:15">
      <c r="A41" s="5">
        <v>40</v>
      </c>
      <c r="B41" s="6">
        <v>41791</v>
      </c>
      <c r="C41" s="7">
        <f t="shared" si="14"/>
        <v>7</v>
      </c>
      <c r="D41" s="5">
        <f t="shared" si="15"/>
        <v>6</v>
      </c>
      <c r="E41" s="5">
        <f t="shared" ref="E41:E64" si="23">ROUND(F41+F41*$AA$2,2)</f>
        <v>0.6</v>
      </c>
      <c r="F41" s="5">
        <f t="shared" ref="F41:F64" si="24">IF(G40&lt;&gt;G41,E40,F40)</f>
        <v>0.57999999999999996</v>
      </c>
      <c r="G41" s="5">
        <f t="shared" ref="G41:G64" si="25">IF(MOD(A41-1,7)=0,(A41-1)/7,G40)</f>
        <v>5</v>
      </c>
      <c r="H41" s="5">
        <f t="shared" si="16"/>
        <v>446.4</v>
      </c>
      <c r="I41" s="5">
        <f t="shared" si="18"/>
        <v>100</v>
      </c>
      <c r="J41" s="5">
        <f t="shared" si="19"/>
        <v>71.92</v>
      </c>
      <c r="K41" s="5">
        <f t="shared" si="20"/>
        <v>507.68000000000018</v>
      </c>
      <c r="L41" s="5">
        <f t="shared" si="21"/>
        <v>407.68000000000018</v>
      </c>
      <c r="M41" s="5">
        <f t="shared" si="22"/>
        <v>100</v>
      </c>
      <c r="N41" s="5">
        <f t="shared" si="17"/>
        <v>6</v>
      </c>
      <c r="O41" t="str">
        <f t="shared" si="10"/>
        <v>-</v>
      </c>
    </row>
    <row r="42" spans="1:15">
      <c r="A42" s="5">
        <v>41</v>
      </c>
      <c r="B42" s="6">
        <v>41792</v>
      </c>
      <c r="C42" s="7">
        <f t="shared" si="14"/>
        <v>1</v>
      </c>
      <c r="D42" s="5">
        <f t="shared" si="15"/>
        <v>6</v>
      </c>
      <c r="E42" s="5">
        <f t="shared" si="23"/>
        <v>0.6</v>
      </c>
      <c r="F42" s="5">
        <f t="shared" si="24"/>
        <v>0.57999999999999996</v>
      </c>
      <c r="G42" s="5">
        <f t="shared" si="25"/>
        <v>5</v>
      </c>
      <c r="H42" s="5">
        <f t="shared" si="16"/>
        <v>446.4</v>
      </c>
      <c r="I42" s="5">
        <f t="shared" si="18"/>
        <v>36</v>
      </c>
      <c r="J42" s="5">
        <f t="shared" si="19"/>
        <v>71.92</v>
      </c>
      <c r="K42" s="5">
        <f t="shared" si="20"/>
        <v>479.60000000000019</v>
      </c>
      <c r="L42" s="5">
        <f t="shared" si="21"/>
        <v>443.60000000000019</v>
      </c>
      <c r="M42" s="5">
        <f t="shared" si="22"/>
        <v>36</v>
      </c>
      <c r="N42" s="5">
        <f t="shared" si="17"/>
        <v>6</v>
      </c>
      <c r="O42" t="str">
        <f t="shared" si="10"/>
        <v>-</v>
      </c>
    </row>
    <row r="43" spans="1:15">
      <c r="A43" s="5">
        <v>42</v>
      </c>
      <c r="B43" s="6">
        <v>41793</v>
      </c>
      <c r="C43" s="7">
        <f t="shared" si="14"/>
        <v>2</v>
      </c>
      <c r="D43" s="5">
        <f t="shared" si="15"/>
        <v>6</v>
      </c>
      <c r="E43" s="5">
        <f t="shared" si="23"/>
        <v>0.6</v>
      </c>
      <c r="F43" s="5">
        <f t="shared" si="24"/>
        <v>0.57999999999999996</v>
      </c>
      <c r="G43" s="5">
        <f t="shared" si="25"/>
        <v>5</v>
      </c>
      <c r="H43" s="5">
        <f t="shared" si="16"/>
        <v>446.4</v>
      </c>
      <c r="I43" s="5">
        <f t="shared" si="18"/>
        <v>36</v>
      </c>
      <c r="J43" s="5">
        <f t="shared" si="19"/>
        <v>74.399999999999991</v>
      </c>
      <c r="K43" s="5">
        <f t="shared" si="20"/>
        <v>518.00000000000023</v>
      </c>
      <c r="L43" s="5">
        <f t="shared" si="21"/>
        <v>482.00000000000017</v>
      </c>
      <c r="M43" s="5">
        <f t="shared" si="22"/>
        <v>36</v>
      </c>
      <c r="N43" s="5">
        <f t="shared" si="17"/>
        <v>6</v>
      </c>
      <c r="O43" t="str">
        <f t="shared" si="10"/>
        <v>-</v>
      </c>
    </row>
    <row r="44" spans="1:15">
      <c r="A44" s="5">
        <v>43</v>
      </c>
      <c r="B44" s="6">
        <v>41794</v>
      </c>
      <c r="C44" s="7">
        <f t="shared" si="14"/>
        <v>3</v>
      </c>
      <c r="D44" s="5">
        <f t="shared" si="15"/>
        <v>6</v>
      </c>
      <c r="E44" s="5">
        <f t="shared" si="23"/>
        <v>0.62</v>
      </c>
      <c r="F44" s="5">
        <f t="shared" si="24"/>
        <v>0.6</v>
      </c>
      <c r="G44" s="5">
        <f t="shared" si="25"/>
        <v>6</v>
      </c>
      <c r="H44" s="5">
        <f t="shared" si="16"/>
        <v>461.28</v>
      </c>
      <c r="I44" s="5">
        <f t="shared" si="18"/>
        <v>36</v>
      </c>
      <c r="J44" s="5">
        <f t="shared" si="19"/>
        <v>74.399999999999991</v>
      </c>
      <c r="K44" s="5">
        <f t="shared" si="20"/>
        <v>556.4000000000002</v>
      </c>
      <c r="L44" s="5">
        <f t="shared" si="21"/>
        <v>520.4000000000002</v>
      </c>
      <c r="M44" s="5">
        <f t="shared" si="22"/>
        <v>36</v>
      </c>
      <c r="N44" s="5">
        <f t="shared" si="17"/>
        <v>6</v>
      </c>
      <c r="O44" t="str">
        <f t="shared" si="10"/>
        <v>-</v>
      </c>
    </row>
    <row r="45" spans="1:15">
      <c r="A45" s="5">
        <v>44</v>
      </c>
      <c r="B45" s="6">
        <v>41795</v>
      </c>
      <c r="C45" s="7">
        <f t="shared" si="14"/>
        <v>4</v>
      </c>
      <c r="D45" s="5">
        <f t="shared" si="15"/>
        <v>6</v>
      </c>
      <c r="E45" s="5">
        <f t="shared" si="23"/>
        <v>0.62</v>
      </c>
      <c r="F45" s="5">
        <f t="shared" si="24"/>
        <v>0.6</v>
      </c>
      <c r="G45" s="5">
        <f t="shared" si="25"/>
        <v>6</v>
      </c>
      <c r="H45" s="5">
        <f t="shared" si="16"/>
        <v>461.28</v>
      </c>
      <c r="I45" s="5">
        <f t="shared" si="18"/>
        <v>36</v>
      </c>
      <c r="J45" s="5">
        <f t="shared" si="19"/>
        <v>74.399999999999991</v>
      </c>
      <c r="K45" s="5">
        <f t="shared" si="20"/>
        <v>594.80000000000018</v>
      </c>
      <c r="L45" s="5">
        <f t="shared" si="21"/>
        <v>558.80000000000018</v>
      </c>
      <c r="M45" s="5">
        <f t="shared" si="22"/>
        <v>36</v>
      </c>
      <c r="N45" s="5">
        <f t="shared" si="17"/>
        <v>6</v>
      </c>
      <c r="O45" t="str">
        <f t="shared" si="10"/>
        <v>-</v>
      </c>
    </row>
    <row r="46" spans="1:15">
      <c r="A46" s="5">
        <v>45</v>
      </c>
      <c r="B46" s="6">
        <v>41796</v>
      </c>
      <c r="C46" s="7">
        <f t="shared" si="14"/>
        <v>5</v>
      </c>
      <c r="D46" s="5">
        <f t="shared" si="15"/>
        <v>6</v>
      </c>
      <c r="E46" s="5">
        <f t="shared" si="23"/>
        <v>0.62</v>
      </c>
      <c r="F46" s="5">
        <f t="shared" si="24"/>
        <v>0.6</v>
      </c>
      <c r="G46" s="5">
        <f t="shared" si="25"/>
        <v>6</v>
      </c>
      <c r="H46" s="5">
        <f t="shared" si="16"/>
        <v>461.28</v>
      </c>
      <c r="I46" s="5">
        <f t="shared" si="18"/>
        <v>36</v>
      </c>
      <c r="J46" s="5">
        <f t="shared" si="19"/>
        <v>74.399999999999991</v>
      </c>
      <c r="K46" s="5">
        <f t="shared" si="20"/>
        <v>633.20000000000016</v>
      </c>
      <c r="L46" s="5">
        <f t="shared" si="21"/>
        <v>597.20000000000016</v>
      </c>
      <c r="M46" s="5">
        <f t="shared" si="22"/>
        <v>36</v>
      </c>
      <c r="N46" s="5">
        <f t="shared" si="17"/>
        <v>6</v>
      </c>
      <c r="O46" t="str">
        <f t="shared" si="10"/>
        <v>-</v>
      </c>
    </row>
    <row r="47" spans="1:15">
      <c r="A47" s="5">
        <v>46</v>
      </c>
      <c r="B47" s="6">
        <v>41797</v>
      </c>
      <c r="C47" s="7">
        <f t="shared" si="14"/>
        <v>6</v>
      </c>
      <c r="D47" s="5">
        <f t="shared" si="15"/>
        <v>6</v>
      </c>
      <c r="E47" s="5">
        <f t="shared" si="23"/>
        <v>0.62</v>
      </c>
      <c r="F47" s="5">
        <f t="shared" si="24"/>
        <v>0.6</v>
      </c>
      <c r="G47" s="5">
        <f t="shared" si="25"/>
        <v>6</v>
      </c>
      <c r="H47" s="5">
        <f t="shared" si="16"/>
        <v>461.28</v>
      </c>
      <c r="I47" s="5">
        <f t="shared" si="18"/>
        <v>100</v>
      </c>
      <c r="J47" s="5">
        <f t="shared" si="19"/>
        <v>74.399999999999991</v>
      </c>
      <c r="K47" s="5">
        <f t="shared" si="20"/>
        <v>671.60000000000014</v>
      </c>
      <c r="L47" s="5">
        <f t="shared" si="21"/>
        <v>571.60000000000014</v>
      </c>
      <c r="M47" s="5">
        <f t="shared" si="22"/>
        <v>100</v>
      </c>
      <c r="N47" s="5">
        <f t="shared" si="17"/>
        <v>6</v>
      </c>
      <c r="O47" t="str">
        <f t="shared" si="10"/>
        <v>-</v>
      </c>
    </row>
    <row r="48" spans="1:15">
      <c r="A48" s="5">
        <v>47</v>
      </c>
      <c r="B48" s="6">
        <v>41798</v>
      </c>
      <c r="C48" s="7">
        <f t="shared" si="14"/>
        <v>7</v>
      </c>
      <c r="D48" s="5">
        <f t="shared" si="15"/>
        <v>6</v>
      </c>
      <c r="E48" s="5">
        <f t="shared" si="23"/>
        <v>0.62</v>
      </c>
      <c r="F48" s="5">
        <f t="shared" si="24"/>
        <v>0.6</v>
      </c>
      <c r="G48" s="5">
        <f t="shared" si="25"/>
        <v>6</v>
      </c>
      <c r="H48" s="5">
        <f t="shared" si="16"/>
        <v>461.28</v>
      </c>
      <c r="I48" s="5">
        <f t="shared" si="18"/>
        <v>100</v>
      </c>
      <c r="J48" s="5">
        <f t="shared" si="19"/>
        <v>74.399999999999991</v>
      </c>
      <c r="K48" s="5">
        <f t="shared" si="20"/>
        <v>646.00000000000011</v>
      </c>
      <c r="L48" s="5">
        <f t="shared" si="21"/>
        <v>546.00000000000011</v>
      </c>
      <c r="M48" s="5">
        <f t="shared" si="22"/>
        <v>100</v>
      </c>
      <c r="N48" s="5">
        <f t="shared" si="17"/>
        <v>6</v>
      </c>
      <c r="O48" t="str">
        <f t="shared" si="10"/>
        <v>-</v>
      </c>
    </row>
    <row r="49" spans="1:15">
      <c r="A49" s="5">
        <v>48</v>
      </c>
      <c r="B49" s="6">
        <v>41799</v>
      </c>
      <c r="C49" s="7">
        <f t="shared" si="14"/>
        <v>1</v>
      </c>
      <c r="D49" s="5">
        <f t="shared" si="15"/>
        <v>6</v>
      </c>
      <c r="E49" s="5">
        <f t="shared" si="23"/>
        <v>0.62</v>
      </c>
      <c r="F49" s="5">
        <f t="shared" si="24"/>
        <v>0.6</v>
      </c>
      <c r="G49" s="5">
        <f t="shared" si="25"/>
        <v>6</v>
      </c>
      <c r="H49" s="5">
        <f t="shared" si="16"/>
        <v>461.28</v>
      </c>
      <c r="I49" s="5">
        <f t="shared" si="18"/>
        <v>36</v>
      </c>
      <c r="J49" s="5">
        <f t="shared" si="19"/>
        <v>74.399999999999991</v>
      </c>
      <c r="K49" s="5">
        <f t="shared" si="20"/>
        <v>620.40000000000009</v>
      </c>
      <c r="L49" s="5">
        <f t="shared" si="21"/>
        <v>584.40000000000009</v>
      </c>
      <c r="M49" s="5">
        <f t="shared" si="22"/>
        <v>36</v>
      </c>
      <c r="N49" s="5">
        <f t="shared" si="17"/>
        <v>6</v>
      </c>
      <c r="O49" t="str">
        <f t="shared" si="10"/>
        <v>-</v>
      </c>
    </row>
    <row r="50" spans="1:15">
      <c r="A50" s="5">
        <v>49</v>
      </c>
      <c r="B50" s="6">
        <v>41800</v>
      </c>
      <c r="C50" s="7">
        <f t="shared" si="14"/>
        <v>2</v>
      </c>
      <c r="D50" s="5">
        <f t="shared" si="15"/>
        <v>6</v>
      </c>
      <c r="E50" s="5">
        <f t="shared" si="23"/>
        <v>0.62</v>
      </c>
      <c r="F50" s="5">
        <f t="shared" si="24"/>
        <v>0.6</v>
      </c>
      <c r="G50" s="5">
        <f t="shared" si="25"/>
        <v>6</v>
      </c>
      <c r="H50" s="5">
        <f t="shared" si="16"/>
        <v>461.28</v>
      </c>
      <c r="I50" s="5">
        <f t="shared" si="18"/>
        <v>36</v>
      </c>
      <c r="J50" s="5">
        <f t="shared" si="19"/>
        <v>76.88</v>
      </c>
      <c r="K50" s="5">
        <f t="shared" si="20"/>
        <v>661.28000000000009</v>
      </c>
      <c r="L50" s="5">
        <f t="shared" si="21"/>
        <v>625.28000000000009</v>
      </c>
      <c r="M50" s="5">
        <f t="shared" si="22"/>
        <v>36</v>
      </c>
      <c r="N50" s="5">
        <f t="shared" si="17"/>
        <v>6</v>
      </c>
      <c r="O50" t="str">
        <f t="shared" si="10"/>
        <v>-</v>
      </c>
    </row>
    <row r="51" spans="1:15">
      <c r="A51" s="5">
        <v>50</v>
      </c>
      <c r="B51" s="6">
        <v>41801</v>
      </c>
      <c r="C51" s="7">
        <f t="shared" si="14"/>
        <v>3</v>
      </c>
      <c r="D51" s="5">
        <f t="shared" si="15"/>
        <v>6</v>
      </c>
      <c r="E51" s="5">
        <f t="shared" si="23"/>
        <v>0.64</v>
      </c>
      <c r="F51" s="5">
        <f t="shared" si="24"/>
        <v>0.62</v>
      </c>
      <c r="G51" s="5">
        <f t="shared" si="25"/>
        <v>7</v>
      </c>
      <c r="H51" s="5">
        <f t="shared" si="16"/>
        <v>476.16</v>
      </c>
      <c r="I51" s="5">
        <f t="shared" si="18"/>
        <v>36</v>
      </c>
      <c r="J51" s="5">
        <f t="shared" si="19"/>
        <v>76.88</v>
      </c>
      <c r="K51" s="5">
        <f t="shared" si="20"/>
        <v>702.16000000000008</v>
      </c>
      <c r="L51" s="5">
        <f t="shared" si="21"/>
        <v>666.16000000000008</v>
      </c>
      <c r="M51" s="5">
        <f t="shared" si="22"/>
        <v>36</v>
      </c>
      <c r="N51" s="5">
        <f t="shared" si="17"/>
        <v>6</v>
      </c>
      <c r="O51" t="str">
        <f t="shared" si="10"/>
        <v>-</v>
      </c>
    </row>
    <row r="52" spans="1:15">
      <c r="A52" s="5">
        <v>51</v>
      </c>
      <c r="B52" s="6">
        <v>41802</v>
      </c>
      <c r="C52" s="7">
        <f t="shared" si="14"/>
        <v>4</v>
      </c>
      <c r="D52" s="5">
        <f t="shared" si="15"/>
        <v>6</v>
      </c>
      <c r="E52" s="5">
        <f t="shared" si="23"/>
        <v>0.64</v>
      </c>
      <c r="F52" s="5">
        <f t="shared" si="24"/>
        <v>0.62</v>
      </c>
      <c r="G52" s="5">
        <f t="shared" si="25"/>
        <v>7</v>
      </c>
      <c r="H52" s="5">
        <f t="shared" si="16"/>
        <v>476.16</v>
      </c>
      <c r="I52" s="5">
        <f t="shared" si="18"/>
        <v>36</v>
      </c>
      <c r="J52" s="5">
        <f t="shared" si="19"/>
        <v>76.88</v>
      </c>
      <c r="K52" s="5">
        <f t="shared" si="20"/>
        <v>743.04000000000008</v>
      </c>
      <c r="L52" s="5">
        <f t="shared" si="21"/>
        <v>707.04000000000008</v>
      </c>
      <c r="M52" s="5">
        <f t="shared" si="22"/>
        <v>36</v>
      </c>
      <c r="N52" s="5">
        <f t="shared" si="17"/>
        <v>6</v>
      </c>
      <c r="O52" t="str">
        <f t="shared" si="10"/>
        <v>-</v>
      </c>
    </row>
    <row r="53" spans="1:15">
      <c r="A53" s="5">
        <v>52</v>
      </c>
      <c r="B53" s="6">
        <v>41803</v>
      </c>
      <c r="C53" s="7">
        <f t="shared" si="14"/>
        <v>5</v>
      </c>
      <c r="D53" s="5">
        <f t="shared" si="15"/>
        <v>6</v>
      </c>
      <c r="E53" s="5">
        <f t="shared" si="23"/>
        <v>0.64</v>
      </c>
      <c r="F53" s="5">
        <f t="shared" si="24"/>
        <v>0.62</v>
      </c>
      <c r="G53" s="5">
        <f t="shared" si="25"/>
        <v>7</v>
      </c>
      <c r="H53" s="5">
        <f t="shared" si="16"/>
        <v>476.16</v>
      </c>
      <c r="I53" s="5">
        <f t="shared" si="18"/>
        <v>36</v>
      </c>
      <c r="J53" s="5">
        <f t="shared" si="19"/>
        <v>76.88</v>
      </c>
      <c r="K53" s="5">
        <f t="shared" si="20"/>
        <v>783.92000000000007</v>
      </c>
      <c r="L53" s="5">
        <f t="shared" si="21"/>
        <v>747.92000000000007</v>
      </c>
      <c r="M53" s="5">
        <f t="shared" si="22"/>
        <v>36</v>
      </c>
      <c r="N53" s="5">
        <f t="shared" si="17"/>
        <v>6</v>
      </c>
      <c r="O53" t="str">
        <f t="shared" si="10"/>
        <v>-</v>
      </c>
    </row>
    <row r="54" spans="1:15">
      <c r="A54" s="5">
        <v>53</v>
      </c>
      <c r="B54" s="6">
        <v>41804</v>
      </c>
      <c r="C54" s="7">
        <f t="shared" si="14"/>
        <v>6</v>
      </c>
      <c r="D54" s="5">
        <f t="shared" si="15"/>
        <v>6</v>
      </c>
      <c r="E54" s="5">
        <f t="shared" si="23"/>
        <v>0.64</v>
      </c>
      <c r="F54" s="5">
        <f t="shared" si="24"/>
        <v>0.62</v>
      </c>
      <c r="G54" s="5">
        <f t="shared" si="25"/>
        <v>7</v>
      </c>
      <c r="H54" s="5">
        <f t="shared" si="16"/>
        <v>476.16</v>
      </c>
      <c r="I54" s="5">
        <f t="shared" si="18"/>
        <v>100</v>
      </c>
      <c r="J54" s="5">
        <f t="shared" si="19"/>
        <v>76.88</v>
      </c>
      <c r="K54" s="5">
        <f t="shared" si="20"/>
        <v>824.80000000000007</v>
      </c>
      <c r="L54" s="5">
        <f t="shared" si="21"/>
        <v>724.80000000000007</v>
      </c>
      <c r="M54" s="5">
        <f t="shared" si="22"/>
        <v>100</v>
      </c>
      <c r="N54" s="5">
        <f t="shared" si="17"/>
        <v>6</v>
      </c>
      <c r="O54" t="str">
        <f t="shared" si="10"/>
        <v>-</v>
      </c>
    </row>
    <row r="55" spans="1:15">
      <c r="A55" s="5">
        <v>54</v>
      </c>
      <c r="B55" s="6">
        <v>41805</v>
      </c>
      <c r="C55" s="7">
        <f t="shared" si="14"/>
        <v>7</v>
      </c>
      <c r="D55" s="5">
        <f t="shared" si="15"/>
        <v>6</v>
      </c>
      <c r="E55" s="5">
        <f t="shared" si="23"/>
        <v>0.64</v>
      </c>
      <c r="F55" s="5">
        <f t="shared" si="24"/>
        <v>0.62</v>
      </c>
      <c r="G55" s="5">
        <f t="shared" si="25"/>
        <v>7</v>
      </c>
      <c r="H55" s="5">
        <f t="shared" si="16"/>
        <v>476.16</v>
      </c>
      <c r="I55" s="5">
        <f t="shared" si="18"/>
        <v>100</v>
      </c>
      <c r="J55" s="5">
        <f t="shared" si="19"/>
        <v>76.88</v>
      </c>
      <c r="K55" s="5">
        <f t="shared" si="20"/>
        <v>801.68000000000006</v>
      </c>
      <c r="L55" s="5">
        <f t="shared" si="21"/>
        <v>701.68000000000006</v>
      </c>
      <c r="M55" s="5">
        <f t="shared" si="22"/>
        <v>100</v>
      </c>
      <c r="N55" s="5">
        <f t="shared" si="17"/>
        <v>6</v>
      </c>
      <c r="O55" t="str">
        <f t="shared" si="10"/>
        <v>-</v>
      </c>
    </row>
    <row r="56" spans="1:15">
      <c r="A56" s="5">
        <v>55</v>
      </c>
      <c r="B56" s="6">
        <v>41806</v>
      </c>
      <c r="C56" s="7">
        <f t="shared" si="14"/>
        <v>1</v>
      </c>
      <c r="D56" s="5">
        <f t="shared" si="15"/>
        <v>6</v>
      </c>
      <c r="E56" s="5">
        <f t="shared" si="23"/>
        <v>0.64</v>
      </c>
      <c r="F56" s="5">
        <f t="shared" si="24"/>
        <v>0.62</v>
      </c>
      <c r="G56" s="5">
        <f t="shared" si="25"/>
        <v>7</v>
      </c>
      <c r="H56" s="5">
        <f t="shared" si="16"/>
        <v>476.16</v>
      </c>
      <c r="I56" s="5">
        <f t="shared" si="18"/>
        <v>36</v>
      </c>
      <c r="J56" s="5">
        <f t="shared" si="19"/>
        <v>76.88</v>
      </c>
      <c r="K56" s="5">
        <f t="shared" si="20"/>
        <v>778.56000000000006</v>
      </c>
      <c r="L56" s="5">
        <f t="shared" si="21"/>
        <v>742.56000000000006</v>
      </c>
      <c r="M56" s="5">
        <f t="shared" si="22"/>
        <v>36</v>
      </c>
      <c r="N56" s="5">
        <f t="shared" si="17"/>
        <v>6</v>
      </c>
      <c r="O56" t="str">
        <f t="shared" si="10"/>
        <v>-</v>
      </c>
    </row>
    <row r="57" spans="1:15">
      <c r="A57" s="5">
        <v>56</v>
      </c>
      <c r="B57" s="6">
        <v>41807</v>
      </c>
      <c r="C57" s="7">
        <f t="shared" si="14"/>
        <v>2</v>
      </c>
      <c r="D57" s="5">
        <f t="shared" si="15"/>
        <v>6</v>
      </c>
      <c r="E57" s="5">
        <f t="shared" si="23"/>
        <v>0.64</v>
      </c>
      <c r="F57" s="5">
        <f t="shared" si="24"/>
        <v>0.62</v>
      </c>
      <c r="G57" s="5">
        <f t="shared" si="25"/>
        <v>7</v>
      </c>
      <c r="H57" s="5">
        <f t="shared" si="16"/>
        <v>476.16</v>
      </c>
      <c r="I57" s="5">
        <f t="shared" si="18"/>
        <v>36</v>
      </c>
      <c r="J57" s="5">
        <f t="shared" si="19"/>
        <v>79.36</v>
      </c>
      <c r="K57" s="5">
        <f t="shared" si="20"/>
        <v>821.92000000000007</v>
      </c>
      <c r="L57" s="5">
        <f t="shared" si="21"/>
        <v>785.92000000000007</v>
      </c>
      <c r="M57" s="5">
        <f t="shared" si="22"/>
        <v>36</v>
      </c>
      <c r="N57" s="5">
        <f t="shared" si="17"/>
        <v>6</v>
      </c>
      <c r="O57" t="str">
        <f t="shared" si="10"/>
        <v>-</v>
      </c>
    </row>
    <row r="58" spans="1:15">
      <c r="A58" s="5">
        <v>57</v>
      </c>
      <c r="B58" s="6">
        <v>41808</v>
      </c>
      <c r="C58" s="7">
        <f t="shared" si="14"/>
        <v>3</v>
      </c>
      <c r="D58" s="5">
        <f t="shared" si="15"/>
        <v>6</v>
      </c>
      <c r="E58" s="5">
        <f t="shared" si="23"/>
        <v>0.67</v>
      </c>
      <c r="F58" s="5">
        <f t="shared" si="24"/>
        <v>0.64</v>
      </c>
      <c r="G58" s="5">
        <f t="shared" si="25"/>
        <v>8</v>
      </c>
      <c r="H58" s="5">
        <f t="shared" si="16"/>
        <v>498.48</v>
      </c>
      <c r="I58" s="5">
        <f t="shared" si="18"/>
        <v>36</v>
      </c>
      <c r="J58" s="5">
        <f t="shared" si="19"/>
        <v>79.36</v>
      </c>
      <c r="K58" s="5">
        <f t="shared" si="20"/>
        <v>865.28000000000009</v>
      </c>
      <c r="L58" s="5">
        <f t="shared" si="21"/>
        <v>829.28000000000009</v>
      </c>
      <c r="M58" s="5">
        <f t="shared" si="22"/>
        <v>36</v>
      </c>
      <c r="N58" s="5">
        <f t="shared" si="17"/>
        <v>6</v>
      </c>
      <c r="O58" t="str">
        <f t="shared" si="10"/>
        <v>-</v>
      </c>
    </row>
    <row r="59" spans="1:15">
      <c r="A59" s="5">
        <v>58</v>
      </c>
      <c r="B59" s="6">
        <v>41809</v>
      </c>
      <c r="C59" s="7">
        <f t="shared" si="14"/>
        <v>4</v>
      </c>
      <c r="D59" s="5">
        <f t="shared" si="15"/>
        <v>6</v>
      </c>
      <c r="E59" s="5">
        <f t="shared" si="23"/>
        <v>0.67</v>
      </c>
      <c r="F59" s="5">
        <f t="shared" si="24"/>
        <v>0.64</v>
      </c>
      <c r="G59" s="5">
        <f t="shared" si="25"/>
        <v>8</v>
      </c>
      <c r="H59" s="5">
        <f t="shared" si="16"/>
        <v>498.48</v>
      </c>
      <c r="I59" s="5">
        <f t="shared" si="18"/>
        <v>36</v>
      </c>
      <c r="J59" s="5">
        <f t="shared" si="19"/>
        <v>79.36</v>
      </c>
      <c r="K59" s="5">
        <f t="shared" si="20"/>
        <v>908.6400000000001</v>
      </c>
      <c r="L59" s="5">
        <f t="shared" si="21"/>
        <v>872.6400000000001</v>
      </c>
      <c r="M59" s="5">
        <f t="shared" si="22"/>
        <v>36</v>
      </c>
      <c r="N59" s="5">
        <f t="shared" si="17"/>
        <v>6</v>
      </c>
      <c r="O59" t="str">
        <f t="shared" si="10"/>
        <v>-</v>
      </c>
    </row>
    <row r="60" spans="1:15">
      <c r="A60" s="5">
        <v>59</v>
      </c>
      <c r="B60" s="6">
        <v>41810</v>
      </c>
      <c r="C60" s="7">
        <f t="shared" si="14"/>
        <v>5</v>
      </c>
      <c r="D60" s="5">
        <f t="shared" si="15"/>
        <v>6</v>
      </c>
      <c r="E60" s="5">
        <f t="shared" si="23"/>
        <v>0.67</v>
      </c>
      <c r="F60" s="5">
        <f t="shared" si="24"/>
        <v>0.64</v>
      </c>
      <c r="G60" s="5">
        <f t="shared" si="25"/>
        <v>8</v>
      </c>
      <c r="H60" s="5">
        <f t="shared" si="16"/>
        <v>498.48</v>
      </c>
      <c r="I60" s="5">
        <f t="shared" si="18"/>
        <v>36</v>
      </c>
      <c r="J60" s="5">
        <f t="shared" si="19"/>
        <v>79.36</v>
      </c>
      <c r="K60" s="5">
        <f t="shared" si="20"/>
        <v>952.00000000000011</v>
      </c>
      <c r="L60" s="5">
        <f t="shared" si="21"/>
        <v>916.00000000000011</v>
      </c>
      <c r="M60" s="5">
        <f t="shared" si="22"/>
        <v>36</v>
      </c>
      <c r="N60" s="5">
        <f t="shared" si="17"/>
        <v>6</v>
      </c>
      <c r="O60" t="str">
        <f t="shared" si="10"/>
        <v>-</v>
      </c>
    </row>
    <row r="61" spans="1:15">
      <c r="A61" s="5">
        <v>60</v>
      </c>
      <c r="B61" s="6">
        <v>41811</v>
      </c>
      <c r="C61" s="7">
        <f t="shared" si="14"/>
        <v>6</v>
      </c>
      <c r="D61" s="5">
        <f t="shared" si="15"/>
        <v>6</v>
      </c>
      <c r="E61" s="5">
        <f t="shared" si="23"/>
        <v>0.67</v>
      </c>
      <c r="F61" s="5">
        <f t="shared" si="24"/>
        <v>0.64</v>
      </c>
      <c r="G61" s="5">
        <f t="shared" si="25"/>
        <v>8</v>
      </c>
      <c r="H61" s="5">
        <f t="shared" si="16"/>
        <v>498.48</v>
      </c>
      <c r="I61" s="5">
        <f t="shared" si="18"/>
        <v>100</v>
      </c>
      <c r="J61" s="5">
        <f t="shared" si="19"/>
        <v>79.36</v>
      </c>
      <c r="K61" s="5">
        <f t="shared" si="20"/>
        <v>995.36000000000013</v>
      </c>
      <c r="L61" s="5">
        <f t="shared" si="21"/>
        <v>895.36000000000013</v>
      </c>
      <c r="M61" s="5">
        <f t="shared" si="22"/>
        <v>100</v>
      </c>
      <c r="N61" s="5">
        <f t="shared" si="17"/>
        <v>6</v>
      </c>
      <c r="O61" t="str">
        <f t="shared" si="10"/>
        <v>-</v>
      </c>
    </row>
    <row r="62" spans="1:15">
      <c r="A62" s="5">
        <v>61</v>
      </c>
      <c r="B62" s="6">
        <v>41812</v>
      </c>
      <c r="C62" s="7">
        <f t="shared" si="14"/>
        <v>7</v>
      </c>
      <c r="D62" s="5">
        <f t="shared" si="15"/>
        <v>6</v>
      </c>
      <c r="E62" s="5">
        <f t="shared" si="23"/>
        <v>0.67</v>
      </c>
      <c r="F62" s="5">
        <f t="shared" si="24"/>
        <v>0.64</v>
      </c>
      <c r="G62" s="5">
        <f t="shared" si="25"/>
        <v>8</v>
      </c>
      <c r="H62" s="5">
        <f t="shared" si="16"/>
        <v>498.48</v>
      </c>
      <c r="I62" s="5">
        <f t="shared" si="18"/>
        <v>100</v>
      </c>
      <c r="J62" s="5">
        <f t="shared" si="19"/>
        <v>79.36</v>
      </c>
      <c r="K62" s="5">
        <f t="shared" si="20"/>
        <v>974.72000000000014</v>
      </c>
      <c r="L62" s="5">
        <f t="shared" si="21"/>
        <v>874.72000000000014</v>
      </c>
      <c r="M62" s="5">
        <f t="shared" si="22"/>
        <v>100</v>
      </c>
      <c r="N62" s="5">
        <f t="shared" si="17"/>
        <v>6</v>
      </c>
      <c r="O62" t="str">
        <f t="shared" si="10"/>
        <v>-</v>
      </c>
    </row>
    <row r="63" spans="1:15">
      <c r="A63" s="5">
        <v>62</v>
      </c>
      <c r="B63" s="6">
        <v>41813</v>
      </c>
      <c r="C63" s="7">
        <f t="shared" si="14"/>
        <v>1</v>
      </c>
      <c r="D63" s="5">
        <f t="shared" si="15"/>
        <v>6</v>
      </c>
      <c r="E63" s="5">
        <f t="shared" si="23"/>
        <v>0.67</v>
      </c>
      <c r="F63" s="5">
        <f t="shared" si="24"/>
        <v>0.64</v>
      </c>
      <c r="G63" s="5">
        <f t="shared" si="25"/>
        <v>8</v>
      </c>
      <c r="H63" s="5">
        <f t="shared" si="16"/>
        <v>498.48</v>
      </c>
      <c r="I63" s="5">
        <f t="shared" si="18"/>
        <v>36</v>
      </c>
      <c r="J63" s="5">
        <f t="shared" si="19"/>
        <v>79.36</v>
      </c>
      <c r="K63" s="5">
        <f t="shared" si="20"/>
        <v>954.08000000000015</v>
      </c>
      <c r="L63" s="5">
        <f t="shared" si="21"/>
        <v>918.08000000000015</v>
      </c>
      <c r="M63" s="5">
        <f t="shared" si="22"/>
        <v>36</v>
      </c>
      <c r="N63" s="5">
        <f t="shared" si="17"/>
        <v>6</v>
      </c>
      <c r="O63" t="str">
        <f t="shared" si="10"/>
        <v>-</v>
      </c>
    </row>
    <row r="64" spans="1:15">
      <c r="A64" s="5">
        <v>63</v>
      </c>
      <c r="B64" s="6">
        <v>41814</v>
      </c>
      <c r="C64" s="7">
        <f t="shared" si="14"/>
        <v>2</v>
      </c>
      <c r="D64" s="5">
        <f t="shared" si="15"/>
        <v>6</v>
      </c>
      <c r="E64" s="5">
        <f t="shared" si="23"/>
        <v>0.67</v>
      </c>
      <c r="F64" s="5">
        <f t="shared" si="24"/>
        <v>0.64</v>
      </c>
      <c r="G64" s="5">
        <f t="shared" si="25"/>
        <v>8</v>
      </c>
      <c r="H64" s="5">
        <f t="shared" si="16"/>
        <v>498.48</v>
      </c>
      <c r="I64" s="5">
        <f t="shared" si="18"/>
        <v>36</v>
      </c>
      <c r="J64" s="5">
        <f t="shared" si="19"/>
        <v>83.08</v>
      </c>
      <c r="K64" s="5">
        <f t="shared" si="20"/>
        <v>1001.1600000000002</v>
      </c>
      <c r="L64" s="5">
        <f t="shared" si="21"/>
        <v>965.1600000000002</v>
      </c>
      <c r="M64" s="5">
        <f t="shared" si="22"/>
        <v>36</v>
      </c>
      <c r="N64" s="5">
        <f t="shared" si="17"/>
        <v>6</v>
      </c>
      <c r="O64" t="str">
        <f t="shared" si="10"/>
        <v>-</v>
      </c>
    </row>
    <row r="65" spans="1:15">
      <c r="A65" s="8">
        <v>64</v>
      </c>
      <c r="B65" s="6">
        <v>41815</v>
      </c>
      <c r="C65" s="7">
        <f t="shared" si="14"/>
        <v>3</v>
      </c>
      <c r="D65" s="5">
        <f t="shared" si="15"/>
        <v>6</v>
      </c>
      <c r="E65" s="5">
        <f t="shared" ref="E65:E96" si="26">ROUND(F65-$AA$3*F65,2)</f>
        <v>0.6</v>
      </c>
      <c r="F65" s="5">
        <f t="shared" ref="F65:F96" si="27">IF(G65&lt;&gt;G64,E64,F64)</f>
        <v>0.67</v>
      </c>
      <c r="G65" s="5">
        <v>1</v>
      </c>
      <c r="H65" s="5">
        <f t="shared" si="16"/>
        <v>446.4</v>
      </c>
      <c r="I65" s="5">
        <f t="shared" si="18"/>
        <v>36</v>
      </c>
      <c r="J65" s="5">
        <f t="shared" si="19"/>
        <v>83.08</v>
      </c>
      <c r="K65" s="5">
        <f t="shared" si="20"/>
        <v>1048.2400000000002</v>
      </c>
      <c r="L65" s="5">
        <f t="shared" si="21"/>
        <v>1012.2400000000002</v>
      </c>
      <c r="M65" s="5">
        <f t="shared" si="22"/>
        <v>36</v>
      </c>
      <c r="N65" s="5">
        <f t="shared" si="17"/>
        <v>6</v>
      </c>
      <c r="O65" t="str">
        <f t="shared" si="10"/>
        <v>-</v>
      </c>
    </row>
    <row r="66" spans="1:15">
      <c r="A66" s="5">
        <v>65</v>
      </c>
      <c r="B66" s="6">
        <v>41816</v>
      </c>
      <c r="C66" s="7">
        <f t="shared" ref="C66:C97" si="28">WEEKDAY(B66,2)</f>
        <v>4</v>
      </c>
      <c r="D66" s="5">
        <f t="shared" ref="D66:D97" si="29">MONTH(B66)</f>
        <v>6</v>
      </c>
      <c r="E66" s="5">
        <f t="shared" si="26"/>
        <v>0.6</v>
      </c>
      <c r="F66" s="5">
        <f t="shared" si="27"/>
        <v>0.67</v>
      </c>
      <c r="G66" s="5">
        <f t="shared" ref="G66:G97" si="30">IF(MOD(A66-1,7)=0,(G65+1),G65)</f>
        <v>1</v>
      </c>
      <c r="H66" s="5">
        <f t="shared" ref="H66:H97" si="31">E66*O$3</f>
        <v>446.4</v>
      </c>
      <c r="I66" s="5">
        <f t="shared" si="18"/>
        <v>36</v>
      </c>
      <c r="J66" s="5">
        <f t="shared" si="19"/>
        <v>83.08</v>
      </c>
      <c r="K66" s="5">
        <f t="shared" si="20"/>
        <v>1095.3200000000002</v>
      </c>
      <c r="L66" s="5">
        <f t="shared" si="21"/>
        <v>1059.3200000000002</v>
      </c>
      <c r="M66" s="5">
        <f t="shared" si="22"/>
        <v>36</v>
      </c>
      <c r="N66" s="5">
        <f t="shared" ref="N66:N97" si="32">MONTH(B66)</f>
        <v>6</v>
      </c>
      <c r="O66" t="str">
        <f t="shared" si="10"/>
        <v>-</v>
      </c>
    </row>
    <row r="67" spans="1:15">
      <c r="A67" s="5">
        <v>66</v>
      </c>
      <c r="B67" s="6">
        <v>41817</v>
      </c>
      <c r="C67" s="7">
        <f t="shared" si="28"/>
        <v>5</v>
      </c>
      <c r="D67" s="5">
        <f t="shared" si="29"/>
        <v>6</v>
      </c>
      <c r="E67" s="5">
        <f t="shared" si="26"/>
        <v>0.6</v>
      </c>
      <c r="F67" s="5">
        <f t="shared" si="27"/>
        <v>0.67</v>
      </c>
      <c r="G67" s="5">
        <f t="shared" si="30"/>
        <v>1</v>
      </c>
      <c r="H67" s="5">
        <f t="shared" si="31"/>
        <v>446.4</v>
      </c>
      <c r="I67" s="5">
        <f t="shared" si="18"/>
        <v>36</v>
      </c>
      <c r="J67" s="5">
        <f t="shared" si="19"/>
        <v>83.08</v>
      </c>
      <c r="K67" s="5">
        <f t="shared" si="20"/>
        <v>1142.4000000000001</v>
      </c>
      <c r="L67" s="5">
        <f t="shared" si="21"/>
        <v>1106.4000000000001</v>
      </c>
      <c r="M67" s="5">
        <f t="shared" si="22"/>
        <v>36</v>
      </c>
      <c r="N67" s="5">
        <f t="shared" si="32"/>
        <v>6</v>
      </c>
      <c r="O67" t="str">
        <f t="shared" si="10"/>
        <v>-</v>
      </c>
    </row>
    <row r="68" spans="1:15">
      <c r="A68" s="5">
        <v>67</v>
      </c>
      <c r="B68" s="6">
        <v>41818</v>
      </c>
      <c r="C68" s="7">
        <f t="shared" si="28"/>
        <v>6</v>
      </c>
      <c r="D68" s="5">
        <f t="shared" si="29"/>
        <v>6</v>
      </c>
      <c r="E68" s="5">
        <f t="shared" si="26"/>
        <v>0.6</v>
      </c>
      <c r="F68" s="5">
        <f t="shared" si="27"/>
        <v>0.67</v>
      </c>
      <c r="G68" s="5">
        <f t="shared" si="30"/>
        <v>1</v>
      </c>
      <c r="H68" s="5">
        <f t="shared" si="31"/>
        <v>446.4</v>
      </c>
      <c r="I68" s="5">
        <f t="shared" si="18"/>
        <v>100</v>
      </c>
      <c r="J68" s="5">
        <f t="shared" si="19"/>
        <v>83.08</v>
      </c>
      <c r="K68" s="5">
        <f t="shared" si="20"/>
        <v>1189.48</v>
      </c>
      <c r="L68" s="5">
        <f t="shared" si="21"/>
        <v>1089.48</v>
      </c>
      <c r="M68" s="5">
        <f t="shared" si="22"/>
        <v>100</v>
      </c>
      <c r="N68" s="5">
        <f t="shared" si="32"/>
        <v>6</v>
      </c>
      <c r="O68" t="str">
        <f t="shared" ref="O68:O131" si="33">IF(L68=0,"XXXXX","-")</f>
        <v>-</v>
      </c>
    </row>
    <row r="69" spans="1:15">
      <c r="A69" s="5">
        <v>68</v>
      </c>
      <c r="B69" s="6">
        <v>41819</v>
      </c>
      <c r="C69" s="7">
        <f t="shared" si="28"/>
        <v>7</v>
      </c>
      <c r="D69" s="5">
        <f t="shared" si="29"/>
        <v>6</v>
      </c>
      <c r="E69" s="5">
        <f t="shared" si="26"/>
        <v>0.6</v>
      </c>
      <c r="F69" s="5">
        <f t="shared" si="27"/>
        <v>0.67</v>
      </c>
      <c r="G69" s="5">
        <f t="shared" si="30"/>
        <v>1</v>
      </c>
      <c r="H69" s="5">
        <f t="shared" si="31"/>
        <v>446.4</v>
      </c>
      <c r="I69" s="5">
        <f t="shared" si="18"/>
        <v>100</v>
      </c>
      <c r="J69" s="5">
        <f t="shared" si="19"/>
        <v>83.08</v>
      </c>
      <c r="K69" s="5">
        <f t="shared" si="20"/>
        <v>1172.56</v>
      </c>
      <c r="L69" s="5">
        <f t="shared" si="21"/>
        <v>1072.56</v>
      </c>
      <c r="M69" s="5">
        <f t="shared" si="22"/>
        <v>100</v>
      </c>
      <c r="N69" s="5">
        <f t="shared" si="32"/>
        <v>6</v>
      </c>
      <c r="O69" t="str">
        <f t="shared" si="33"/>
        <v>-</v>
      </c>
    </row>
    <row r="70" spans="1:15">
      <c r="A70" s="5">
        <v>69</v>
      </c>
      <c r="B70" s="6">
        <v>41820</v>
      </c>
      <c r="C70" s="7">
        <f t="shared" si="28"/>
        <v>1</v>
      </c>
      <c r="D70" s="5">
        <f t="shared" si="29"/>
        <v>6</v>
      </c>
      <c r="E70" s="5">
        <f t="shared" si="26"/>
        <v>0.6</v>
      </c>
      <c r="F70" s="5">
        <f t="shared" si="27"/>
        <v>0.67</v>
      </c>
      <c r="G70" s="5">
        <f t="shared" si="30"/>
        <v>1</v>
      </c>
      <c r="H70" s="5">
        <f t="shared" si="31"/>
        <v>446.4</v>
      </c>
      <c r="I70" s="5">
        <f t="shared" si="18"/>
        <v>36</v>
      </c>
      <c r="J70" s="5">
        <f t="shared" si="19"/>
        <v>83.08</v>
      </c>
      <c r="K70" s="5">
        <f t="shared" si="20"/>
        <v>1155.6399999999999</v>
      </c>
      <c r="L70" s="5">
        <f t="shared" si="21"/>
        <v>1119.6399999999999</v>
      </c>
      <c r="M70" s="5">
        <f t="shared" si="22"/>
        <v>36</v>
      </c>
      <c r="N70" s="5">
        <f t="shared" si="32"/>
        <v>6</v>
      </c>
      <c r="O70" t="str">
        <f t="shared" si="33"/>
        <v>-</v>
      </c>
    </row>
    <row r="71" spans="1:15">
      <c r="A71" s="5">
        <v>70</v>
      </c>
      <c r="B71" s="6">
        <v>41821</v>
      </c>
      <c r="C71" s="7">
        <f t="shared" si="28"/>
        <v>2</v>
      </c>
      <c r="D71" s="5">
        <f t="shared" si="29"/>
        <v>7</v>
      </c>
      <c r="E71" s="5">
        <f t="shared" si="26"/>
        <v>0.6</v>
      </c>
      <c r="F71" s="5">
        <f t="shared" si="27"/>
        <v>0.67</v>
      </c>
      <c r="G71" s="5">
        <f t="shared" si="30"/>
        <v>1</v>
      </c>
      <c r="H71" s="5">
        <f t="shared" si="31"/>
        <v>446.4</v>
      </c>
      <c r="I71" s="5">
        <f t="shared" si="18"/>
        <v>36</v>
      </c>
      <c r="J71" s="5">
        <f t="shared" si="19"/>
        <v>74.399999999999991</v>
      </c>
      <c r="K71" s="5">
        <f t="shared" si="20"/>
        <v>1194.04</v>
      </c>
      <c r="L71" s="5">
        <f t="shared" si="21"/>
        <v>1158.04</v>
      </c>
      <c r="M71" s="5">
        <f t="shared" si="22"/>
        <v>36</v>
      </c>
      <c r="N71" s="5">
        <f t="shared" si="32"/>
        <v>7</v>
      </c>
      <c r="O71" t="str">
        <f t="shared" si="33"/>
        <v>-</v>
      </c>
    </row>
    <row r="72" spans="1:15">
      <c r="A72" s="5">
        <v>71</v>
      </c>
      <c r="B72" s="6">
        <v>41822</v>
      </c>
      <c r="C72" s="7">
        <f t="shared" si="28"/>
        <v>3</v>
      </c>
      <c r="D72" s="5">
        <f t="shared" si="29"/>
        <v>7</v>
      </c>
      <c r="E72" s="5">
        <f t="shared" si="26"/>
        <v>0.54</v>
      </c>
      <c r="F72" s="5">
        <f t="shared" si="27"/>
        <v>0.6</v>
      </c>
      <c r="G72" s="5">
        <f t="shared" si="30"/>
        <v>2</v>
      </c>
      <c r="H72" s="5">
        <f t="shared" si="31"/>
        <v>401.76000000000005</v>
      </c>
      <c r="I72" s="5">
        <f t="shared" ref="I72:I103" si="34">IF(OR(C72=6,C72=7),100,36)</f>
        <v>36</v>
      </c>
      <c r="J72" s="5">
        <f t="shared" ref="J72:J103" si="35">H66/6</f>
        <v>74.399999999999991</v>
      </c>
      <c r="K72" s="5">
        <f t="shared" ref="K72:K103" si="36">J72+L71</f>
        <v>1232.44</v>
      </c>
      <c r="L72" s="5">
        <f t="shared" ref="L72:L103" si="37">IF(J72-I72+L71&gt;0,J72-I72+L71,0)</f>
        <v>1196.44</v>
      </c>
      <c r="M72" s="5">
        <f t="shared" ref="M72:M103" si="38">IF(K72&gt;I72,I72,K72)</f>
        <v>36</v>
      </c>
      <c r="N72" s="5">
        <f t="shared" si="32"/>
        <v>7</v>
      </c>
      <c r="O72" t="str">
        <f t="shared" si="33"/>
        <v>-</v>
      </c>
    </row>
    <row r="73" spans="1:15">
      <c r="A73" s="5">
        <v>72</v>
      </c>
      <c r="B73" s="6">
        <v>41823</v>
      </c>
      <c r="C73" s="7">
        <f t="shared" si="28"/>
        <v>4</v>
      </c>
      <c r="D73" s="5">
        <f t="shared" si="29"/>
        <v>7</v>
      </c>
      <c r="E73" s="5">
        <f t="shared" si="26"/>
        <v>0.54</v>
      </c>
      <c r="F73" s="5">
        <f t="shared" si="27"/>
        <v>0.6</v>
      </c>
      <c r="G73" s="5">
        <f t="shared" si="30"/>
        <v>2</v>
      </c>
      <c r="H73" s="5">
        <f t="shared" si="31"/>
        <v>401.76000000000005</v>
      </c>
      <c r="I73" s="5">
        <f t="shared" si="34"/>
        <v>36</v>
      </c>
      <c r="J73" s="5">
        <f t="shared" si="35"/>
        <v>74.399999999999991</v>
      </c>
      <c r="K73" s="5">
        <f t="shared" si="36"/>
        <v>1270.8400000000001</v>
      </c>
      <c r="L73" s="5">
        <f t="shared" si="37"/>
        <v>1234.8400000000001</v>
      </c>
      <c r="M73" s="5">
        <f t="shared" si="38"/>
        <v>36</v>
      </c>
      <c r="N73" s="5">
        <f t="shared" si="32"/>
        <v>7</v>
      </c>
      <c r="O73" t="str">
        <f t="shared" si="33"/>
        <v>-</v>
      </c>
    </row>
    <row r="74" spans="1:15">
      <c r="A74" s="5">
        <v>73</v>
      </c>
      <c r="B74" s="6">
        <v>41824</v>
      </c>
      <c r="C74" s="7">
        <f t="shared" si="28"/>
        <v>5</v>
      </c>
      <c r="D74" s="5">
        <f t="shared" si="29"/>
        <v>7</v>
      </c>
      <c r="E74" s="5">
        <f t="shared" si="26"/>
        <v>0.54</v>
      </c>
      <c r="F74" s="5">
        <f t="shared" si="27"/>
        <v>0.6</v>
      </c>
      <c r="G74" s="5">
        <f t="shared" si="30"/>
        <v>2</v>
      </c>
      <c r="H74" s="5">
        <f t="shared" si="31"/>
        <v>401.76000000000005</v>
      </c>
      <c r="I74" s="5">
        <f t="shared" si="34"/>
        <v>36</v>
      </c>
      <c r="J74" s="5">
        <f t="shared" si="35"/>
        <v>74.399999999999991</v>
      </c>
      <c r="K74" s="5">
        <f t="shared" si="36"/>
        <v>1309.2400000000002</v>
      </c>
      <c r="L74" s="5">
        <f t="shared" si="37"/>
        <v>1273.2400000000002</v>
      </c>
      <c r="M74" s="5">
        <f t="shared" si="38"/>
        <v>36</v>
      </c>
      <c r="N74" s="5">
        <f t="shared" si="32"/>
        <v>7</v>
      </c>
      <c r="O74" t="str">
        <f t="shared" si="33"/>
        <v>-</v>
      </c>
    </row>
    <row r="75" spans="1:15">
      <c r="A75" s="5">
        <v>74</v>
      </c>
      <c r="B75" s="6">
        <v>41825</v>
      </c>
      <c r="C75" s="7">
        <f t="shared" si="28"/>
        <v>6</v>
      </c>
      <c r="D75" s="5">
        <f t="shared" si="29"/>
        <v>7</v>
      </c>
      <c r="E75" s="5">
        <f t="shared" si="26"/>
        <v>0.54</v>
      </c>
      <c r="F75" s="5">
        <f t="shared" si="27"/>
        <v>0.6</v>
      </c>
      <c r="G75" s="5">
        <f t="shared" si="30"/>
        <v>2</v>
      </c>
      <c r="H75" s="5">
        <f t="shared" si="31"/>
        <v>401.76000000000005</v>
      </c>
      <c r="I75" s="5">
        <f t="shared" si="34"/>
        <v>100</v>
      </c>
      <c r="J75" s="5">
        <f t="shared" si="35"/>
        <v>74.399999999999991</v>
      </c>
      <c r="K75" s="5">
        <f t="shared" si="36"/>
        <v>1347.6400000000003</v>
      </c>
      <c r="L75" s="5">
        <f t="shared" si="37"/>
        <v>1247.6400000000003</v>
      </c>
      <c r="M75" s="5">
        <f t="shared" si="38"/>
        <v>100</v>
      </c>
      <c r="N75" s="5">
        <f t="shared" si="32"/>
        <v>7</v>
      </c>
      <c r="O75" t="str">
        <f t="shared" si="33"/>
        <v>-</v>
      </c>
    </row>
    <row r="76" spans="1:15">
      <c r="A76" s="5">
        <v>75</v>
      </c>
      <c r="B76" s="6">
        <v>41826</v>
      </c>
      <c r="C76" s="7">
        <f t="shared" si="28"/>
        <v>7</v>
      </c>
      <c r="D76" s="5">
        <f t="shared" si="29"/>
        <v>7</v>
      </c>
      <c r="E76" s="5">
        <f t="shared" si="26"/>
        <v>0.54</v>
      </c>
      <c r="F76" s="5">
        <f t="shared" si="27"/>
        <v>0.6</v>
      </c>
      <c r="G76" s="5">
        <f t="shared" si="30"/>
        <v>2</v>
      </c>
      <c r="H76" s="5">
        <f t="shared" si="31"/>
        <v>401.76000000000005</v>
      </c>
      <c r="I76" s="5">
        <f t="shared" si="34"/>
        <v>100</v>
      </c>
      <c r="J76" s="5">
        <f t="shared" si="35"/>
        <v>74.399999999999991</v>
      </c>
      <c r="K76" s="5">
        <f t="shared" si="36"/>
        <v>1322.0400000000004</v>
      </c>
      <c r="L76" s="5">
        <f t="shared" si="37"/>
        <v>1222.0400000000004</v>
      </c>
      <c r="M76" s="5">
        <f t="shared" si="38"/>
        <v>100</v>
      </c>
      <c r="N76" s="5">
        <f t="shared" si="32"/>
        <v>7</v>
      </c>
      <c r="O76" t="str">
        <f t="shared" si="33"/>
        <v>-</v>
      </c>
    </row>
    <row r="77" spans="1:15">
      <c r="A77" s="5">
        <v>76</v>
      </c>
      <c r="B77" s="6">
        <v>41827</v>
      </c>
      <c r="C77" s="7">
        <f t="shared" si="28"/>
        <v>1</v>
      </c>
      <c r="D77" s="5">
        <f t="shared" si="29"/>
        <v>7</v>
      </c>
      <c r="E77" s="5">
        <f t="shared" si="26"/>
        <v>0.54</v>
      </c>
      <c r="F77" s="5">
        <f t="shared" si="27"/>
        <v>0.6</v>
      </c>
      <c r="G77" s="5">
        <f t="shared" si="30"/>
        <v>2</v>
      </c>
      <c r="H77" s="5">
        <f t="shared" si="31"/>
        <v>401.76000000000005</v>
      </c>
      <c r="I77" s="5">
        <f t="shared" si="34"/>
        <v>36</v>
      </c>
      <c r="J77" s="5">
        <f t="shared" si="35"/>
        <v>74.399999999999991</v>
      </c>
      <c r="K77" s="5">
        <f t="shared" si="36"/>
        <v>1296.4400000000005</v>
      </c>
      <c r="L77" s="5">
        <f t="shared" si="37"/>
        <v>1260.4400000000005</v>
      </c>
      <c r="M77" s="5">
        <f t="shared" si="38"/>
        <v>36</v>
      </c>
      <c r="N77" s="5">
        <f t="shared" si="32"/>
        <v>7</v>
      </c>
      <c r="O77" t="str">
        <f t="shared" si="33"/>
        <v>-</v>
      </c>
    </row>
    <row r="78" spans="1:15">
      <c r="A78" s="5">
        <v>77</v>
      </c>
      <c r="B78" s="6">
        <v>41828</v>
      </c>
      <c r="C78" s="7">
        <f t="shared" si="28"/>
        <v>2</v>
      </c>
      <c r="D78" s="5">
        <f t="shared" si="29"/>
        <v>7</v>
      </c>
      <c r="E78" s="5">
        <f t="shared" si="26"/>
        <v>0.54</v>
      </c>
      <c r="F78" s="5">
        <f t="shared" si="27"/>
        <v>0.6</v>
      </c>
      <c r="G78" s="5">
        <f t="shared" si="30"/>
        <v>2</v>
      </c>
      <c r="H78" s="5">
        <f t="shared" si="31"/>
        <v>401.76000000000005</v>
      </c>
      <c r="I78" s="5">
        <f t="shared" si="34"/>
        <v>36</v>
      </c>
      <c r="J78" s="5">
        <f t="shared" si="35"/>
        <v>66.960000000000008</v>
      </c>
      <c r="K78" s="5">
        <f t="shared" si="36"/>
        <v>1327.4000000000005</v>
      </c>
      <c r="L78" s="5">
        <f t="shared" si="37"/>
        <v>1291.4000000000005</v>
      </c>
      <c r="M78" s="5">
        <f t="shared" si="38"/>
        <v>36</v>
      </c>
      <c r="N78" s="5">
        <f t="shared" si="32"/>
        <v>7</v>
      </c>
      <c r="O78" t="str">
        <f t="shared" si="33"/>
        <v>-</v>
      </c>
    </row>
    <row r="79" spans="1:15">
      <c r="A79" s="5">
        <v>78</v>
      </c>
      <c r="B79" s="6">
        <v>41829</v>
      </c>
      <c r="C79" s="7">
        <f t="shared" si="28"/>
        <v>3</v>
      </c>
      <c r="D79" s="5">
        <f t="shared" si="29"/>
        <v>7</v>
      </c>
      <c r="E79" s="5">
        <f t="shared" si="26"/>
        <v>0.49</v>
      </c>
      <c r="F79" s="5">
        <f t="shared" si="27"/>
        <v>0.54</v>
      </c>
      <c r="G79" s="5">
        <f t="shared" si="30"/>
        <v>3</v>
      </c>
      <c r="H79" s="5">
        <f t="shared" si="31"/>
        <v>364.56</v>
      </c>
      <c r="I79" s="5">
        <f t="shared" si="34"/>
        <v>36</v>
      </c>
      <c r="J79" s="5">
        <f t="shared" si="35"/>
        <v>66.960000000000008</v>
      </c>
      <c r="K79" s="5">
        <f t="shared" si="36"/>
        <v>1358.3600000000006</v>
      </c>
      <c r="L79" s="5">
        <f t="shared" si="37"/>
        <v>1322.3600000000006</v>
      </c>
      <c r="M79" s="5">
        <f t="shared" si="38"/>
        <v>36</v>
      </c>
      <c r="N79" s="5">
        <f t="shared" si="32"/>
        <v>7</v>
      </c>
      <c r="O79" t="str">
        <f t="shared" si="33"/>
        <v>-</v>
      </c>
    </row>
    <row r="80" spans="1:15">
      <c r="A80" s="5">
        <v>79</v>
      </c>
      <c r="B80" s="6">
        <v>41830</v>
      </c>
      <c r="C80" s="7">
        <f t="shared" si="28"/>
        <v>4</v>
      </c>
      <c r="D80" s="5">
        <f t="shared" si="29"/>
        <v>7</v>
      </c>
      <c r="E80" s="5">
        <f t="shared" si="26"/>
        <v>0.49</v>
      </c>
      <c r="F80" s="5">
        <f t="shared" si="27"/>
        <v>0.54</v>
      </c>
      <c r="G80" s="5">
        <f t="shared" si="30"/>
        <v>3</v>
      </c>
      <c r="H80" s="5">
        <f t="shared" si="31"/>
        <v>364.56</v>
      </c>
      <c r="I80" s="5">
        <f t="shared" si="34"/>
        <v>36</v>
      </c>
      <c r="J80" s="5">
        <f t="shared" si="35"/>
        <v>66.960000000000008</v>
      </c>
      <c r="K80" s="5">
        <f t="shared" si="36"/>
        <v>1389.3200000000006</v>
      </c>
      <c r="L80" s="5">
        <f t="shared" si="37"/>
        <v>1353.3200000000006</v>
      </c>
      <c r="M80" s="5">
        <f t="shared" si="38"/>
        <v>36</v>
      </c>
      <c r="N80" s="5">
        <f t="shared" si="32"/>
        <v>7</v>
      </c>
      <c r="O80" t="str">
        <f t="shared" si="33"/>
        <v>-</v>
      </c>
    </row>
    <row r="81" spans="1:15">
      <c r="A81" s="5">
        <v>80</v>
      </c>
      <c r="B81" s="6">
        <v>41831</v>
      </c>
      <c r="C81" s="7">
        <f t="shared" si="28"/>
        <v>5</v>
      </c>
      <c r="D81" s="5">
        <f t="shared" si="29"/>
        <v>7</v>
      </c>
      <c r="E81" s="5">
        <f t="shared" si="26"/>
        <v>0.49</v>
      </c>
      <c r="F81" s="5">
        <f t="shared" si="27"/>
        <v>0.54</v>
      </c>
      <c r="G81" s="5">
        <f t="shared" si="30"/>
        <v>3</v>
      </c>
      <c r="H81" s="5">
        <f t="shared" si="31"/>
        <v>364.56</v>
      </c>
      <c r="I81" s="5">
        <f t="shared" si="34"/>
        <v>36</v>
      </c>
      <c r="J81" s="5">
        <f t="shared" si="35"/>
        <v>66.960000000000008</v>
      </c>
      <c r="K81" s="5">
        <f t="shared" si="36"/>
        <v>1420.2800000000007</v>
      </c>
      <c r="L81" s="5">
        <f t="shared" si="37"/>
        <v>1384.2800000000007</v>
      </c>
      <c r="M81" s="5">
        <f t="shared" si="38"/>
        <v>36</v>
      </c>
      <c r="N81" s="5">
        <f t="shared" si="32"/>
        <v>7</v>
      </c>
      <c r="O81" t="str">
        <f t="shared" si="33"/>
        <v>-</v>
      </c>
    </row>
    <row r="82" spans="1:15">
      <c r="A82" s="5">
        <v>81</v>
      </c>
      <c r="B82" s="6">
        <v>41832</v>
      </c>
      <c r="C82" s="7">
        <f t="shared" si="28"/>
        <v>6</v>
      </c>
      <c r="D82" s="5">
        <f t="shared" si="29"/>
        <v>7</v>
      </c>
      <c r="E82" s="5">
        <f t="shared" si="26"/>
        <v>0.49</v>
      </c>
      <c r="F82" s="5">
        <f t="shared" si="27"/>
        <v>0.54</v>
      </c>
      <c r="G82" s="5">
        <f t="shared" si="30"/>
        <v>3</v>
      </c>
      <c r="H82" s="5">
        <f t="shared" si="31"/>
        <v>364.56</v>
      </c>
      <c r="I82" s="5">
        <f t="shared" si="34"/>
        <v>100</v>
      </c>
      <c r="J82" s="5">
        <f t="shared" si="35"/>
        <v>66.960000000000008</v>
      </c>
      <c r="K82" s="5">
        <f t="shared" si="36"/>
        <v>1451.2400000000007</v>
      </c>
      <c r="L82" s="5">
        <f t="shared" si="37"/>
        <v>1351.2400000000007</v>
      </c>
      <c r="M82" s="5">
        <f t="shared" si="38"/>
        <v>100</v>
      </c>
      <c r="N82" s="5">
        <f t="shared" si="32"/>
        <v>7</v>
      </c>
      <c r="O82" t="str">
        <f t="shared" si="33"/>
        <v>-</v>
      </c>
    </row>
    <row r="83" spans="1:15">
      <c r="A83" s="5">
        <v>82</v>
      </c>
      <c r="B83" s="6">
        <v>41833</v>
      </c>
      <c r="C83" s="7">
        <f t="shared" si="28"/>
        <v>7</v>
      </c>
      <c r="D83" s="5">
        <f t="shared" si="29"/>
        <v>7</v>
      </c>
      <c r="E83" s="5">
        <f t="shared" si="26"/>
        <v>0.49</v>
      </c>
      <c r="F83" s="5">
        <f t="shared" si="27"/>
        <v>0.54</v>
      </c>
      <c r="G83" s="5">
        <f t="shared" si="30"/>
        <v>3</v>
      </c>
      <c r="H83" s="5">
        <f t="shared" si="31"/>
        <v>364.56</v>
      </c>
      <c r="I83" s="5">
        <f t="shared" si="34"/>
        <v>100</v>
      </c>
      <c r="J83" s="5">
        <f t="shared" si="35"/>
        <v>66.960000000000008</v>
      </c>
      <c r="K83" s="5">
        <f t="shared" si="36"/>
        <v>1418.2000000000007</v>
      </c>
      <c r="L83" s="5">
        <f t="shared" si="37"/>
        <v>1318.2000000000007</v>
      </c>
      <c r="M83" s="5">
        <f t="shared" si="38"/>
        <v>100</v>
      </c>
      <c r="N83" s="5">
        <f t="shared" si="32"/>
        <v>7</v>
      </c>
      <c r="O83" t="str">
        <f t="shared" si="33"/>
        <v>-</v>
      </c>
    </row>
    <row r="84" spans="1:15">
      <c r="A84" s="5">
        <v>83</v>
      </c>
      <c r="B84" s="6">
        <v>41834</v>
      </c>
      <c r="C84" s="7">
        <f t="shared" si="28"/>
        <v>1</v>
      </c>
      <c r="D84" s="5">
        <f t="shared" si="29"/>
        <v>7</v>
      </c>
      <c r="E84" s="5">
        <f t="shared" si="26"/>
        <v>0.49</v>
      </c>
      <c r="F84" s="5">
        <f t="shared" si="27"/>
        <v>0.54</v>
      </c>
      <c r="G84" s="5">
        <f t="shared" si="30"/>
        <v>3</v>
      </c>
      <c r="H84" s="5">
        <f t="shared" si="31"/>
        <v>364.56</v>
      </c>
      <c r="I84" s="5">
        <f t="shared" si="34"/>
        <v>36</v>
      </c>
      <c r="J84" s="5">
        <f t="shared" si="35"/>
        <v>66.960000000000008</v>
      </c>
      <c r="K84" s="5">
        <f t="shared" si="36"/>
        <v>1385.1600000000008</v>
      </c>
      <c r="L84" s="5">
        <f t="shared" si="37"/>
        <v>1349.1600000000008</v>
      </c>
      <c r="M84" s="5">
        <f t="shared" si="38"/>
        <v>36</v>
      </c>
      <c r="N84" s="5">
        <f t="shared" si="32"/>
        <v>7</v>
      </c>
      <c r="O84" t="str">
        <f t="shared" si="33"/>
        <v>-</v>
      </c>
    </row>
    <row r="85" spans="1:15">
      <c r="A85" s="5">
        <v>84</v>
      </c>
      <c r="B85" s="6">
        <v>41835</v>
      </c>
      <c r="C85" s="7">
        <f t="shared" si="28"/>
        <v>2</v>
      </c>
      <c r="D85" s="5">
        <f t="shared" si="29"/>
        <v>7</v>
      </c>
      <c r="E85" s="5">
        <f t="shared" si="26"/>
        <v>0.49</v>
      </c>
      <c r="F85" s="5">
        <f t="shared" si="27"/>
        <v>0.54</v>
      </c>
      <c r="G85" s="5">
        <f t="shared" si="30"/>
        <v>3</v>
      </c>
      <c r="H85" s="5">
        <f t="shared" si="31"/>
        <v>364.56</v>
      </c>
      <c r="I85" s="5">
        <f t="shared" si="34"/>
        <v>36</v>
      </c>
      <c r="J85" s="5">
        <f t="shared" si="35"/>
        <v>60.76</v>
      </c>
      <c r="K85" s="5">
        <f t="shared" si="36"/>
        <v>1409.9200000000008</v>
      </c>
      <c r="L85" s="5">
        <f t="shared" si="37"/>
        <v>1373.9200000000008</v>
      </c>
      <c r="M85" s="5">
        <f t="shared" si="38"/>
        <v>36</v>
      </c>
      <c r="N85" s="5">
        <f t="shared" si="32"/>
        <v>7</v>
      </c>
      <c r="O85" t="str">
        <f t="shared" si="33"/>
        <v>-</v>
      </c>
    </row>
    <row r="86" spans="1:15">
      <c r="A86" s="5">
        <v>85</v>
      </c>
      <c r="B86" s="6">
        <v>41836</v>
      </c>
      <c r="C86" s="7">
        <f t="shared" si="28"/>
        <v>3</v>
      </c>
      <c r="D86" s="5">
        <f t="shared" si="29"/>
        <v>7</v>
      </c>
      <c r="E86" s="5">
        <f t="shared" si="26"/>
        <v>0.44</v>
      </c>
      <c r="F86" s="5">
        <f t="shared" si="27"/>
        <v>0.49</v>
      </c>
      <c r="G86" s="5">
        <f t="shared" si="30"/>
        <v>4</v>
      </c>
      <c r="H86" s="5">
        <f t="shared" si="31"/>
        <v>327.36</v>
      </c>
      <c r="I86" s="5">
        <f t="shared" si="34"/>
        <v>36</v>
      </c>
      <c r="J86" s="5">
        <f t="shared" si="35"/>
        <v>60.76</v>
      </c>
      <c r="K86" s="5">
        <f t="shared" si="36"/>
        <v>1434.6800000000007</v>
      </c>
      <c r="L86" s="5">
        <f t="shared" si="37"/>
        <v>1398.6800000000007</v>
      </c>
      <c r="M86" s="5">
        <f t="shared" si="38"/>
        <v>36</v>
      </c>
      <c r="N86" s="5">
        <f t="shared" si="32"/>
        <v>7</v>
      </c>
      <c r="O86" t="str">
        <f t="shared" si="33"/>
        <v>-</v>
      </c>
    </row>
    <row r="87" spans="1:15">
      <c r="A87" s="5">
        <v>86</v>
      </c>
      <c r="B87" s="6">
        <v>41837</v>
      </c>
      <c r="C87" s="7">
        <f t="shared" si="28"/>
        <v>4</v>
      </c>
      <c r="D87" s="5">
        <f t="shared" si="29"/>
        <v>7</v>
      </c>
      <c r="E87" s="5">
        <f t="shared" si="26"/>
        <v>0.44</v>
      </c>
      <c r="F87" s="5">
        <f t="shared" si="27"/>
        <v>0.49</v>
      </c>
      <c r="G87" s="5">
        <f t="shared" si="30"/>
        <v>4</v>
      </c>
      <c r="H87" s="5">
        <f t="shared" si="31"/>
        <v>327.36</v>
      </c>
      <c r="I87" s="5">
        <f t="shared" si="34"/>
        <v>36</v>
      </c>
      <c r="J87" s="5">
        <f t="shared" si="35"/>
        <v>60.76</v>
      </c>
      <c r="K87" s="5">
        <f t="shared" si="36"/>
        <v>1459.4400000000007</v>
      </c>
      <c r="L87" s="5">
        <f t="shared" si="37"/>
        <v>1423.4400000000007</v>
      </c>
      <c r="M87" s="5">
        <f t="shared" si="38"/>
        <v>36</v>
      </c>
      <c r="N87" s="5">
        <f t="shared" si="32"/>
        <v>7</v>
      </c>
      <c r="O87" t="str">
        <f t="shared" si="33"/>
        <v>-</v>
      </c>
    </row>
    <row r="88" spans="1:15">
      <c r="A88" s="5">
        <v>87</v>
      </c>
      <c r="B88" s="6">
        <v>41838</v>
      </c>
      <c r="C88" s="7">
        <f t="shared" si="28"/>
        <v>5</v>
      </c>
      <c r="D88" s="5">
        <f t="shared" si="29"/>
        <v>7</v>
      </c>
      <c r="E88" s="5">
        <f t="shared" si="26"/>
        <v>0.44</v>
      </c>
      <c r="F88" s="5">
        <f t="shared" si="27"/>
        <v>0.49</v>
      </c>
      <c r="G88" s="5">
        <f t="shared" si="30"/>
        <v>4</v>
      </c>
      <c r="H88" s="5">
        <f t="shared" si="31"/>
        <v>327.36</v>
      </c>
      <c r="I88" s="5">
        <f t="shared" si="34"/>
        <v>36</v>
      </c>
      <c r="J88" s="5">
        <f t="shared" si="35"/>
        <v>60.76</v>
      </c>
      <c r="K88" s="5">
        <f t="shared" si="36"/>
        <v>1484.2000000000007</v>
      </c>
      <c r="L88" s="5">
        <f t="shared" si="37"/>
        <v>1448.2000000000007</v>
      </c>
      <c r="M88" s="5">
        <f t="shared" si="38"/>
        <v>36</v>
      </c>
      <c r="N88" s="5">
        <f t="shared" si="32"/>
        <v>7</v>
      </c>
      <c r="O88" t="str">
        <f t="shared" si="33"/>
        <v>-</v>
      </c>
    </row>
    <row r="89" spans="1:15">
      <c r="A89" s="5">
        <v>88</v>
      </c>
      <c r="B89" s="6">
        <v>41839</v>
      </c>
      <c r="C89" s="7">
        <f t="shared" si="28"/>
        <v>6</v>
      </c>
      <c r="D89" s="5">
        <f t="shared" si="29"/>
        <v>7</v>
      </c>
      <c r="E89" s="5">
        <f t="shared" si="26"/>
        <v>0.44</v>
      </c>
      <c r="F89" s="5">
        <f t="shared" si="27"/>
        <v>0.49</v>
      </c>
      <c r="G89" s="5">
        <f t="shared" si="30"/>
        <v>4</v>
      </c>
      <c r="H89" s="5">
        <f t="shared" si="31"/>
        <v>327.36</v>
      </c>
      <c r="I89" s="5">
        <f t="shared" si="34"/>
        <v>100</v>
      </c>
      <c r="J89" s="5">
        <f t="shared" si="35"/>
        <v>60.76</v>
      </c>
      <c r="K89" s="5">
        <f t="shared" si="36"/>
        <v>1508.9600000000007</v>
      </c>
      <c r="L89" s="5">
        <f t="shared" si="37"/>
        <v>1408.9600000000007</v>
      </c>
      <c r="M89" s="5">
        <f t="shared" si="38"/>
        <v>100</v>
      </c>
      <c r="N89" s="5">
        <f t="shared" si="32"/>
        <v>7</v>
      </c>
      <c r="O89" t="str">
        <f t="shared" si="33"/>
        <v>-</v>
      </c>
    </row>
    <row r="90" spans="1:15">
      <c r="A90" s="5">
        <v>89</v>
      </c>
      <c r="B90" s="6">
        <v>41840</v>
      </c>
      <c r="C90" s="7">
        <f t="shared" si="28"/>
        <v>7</v>
      </c>
      <c r="D90" s="5">
        <f t="shared" si="29"/>
        <v>7</v>
      </c>
      <c r="E90" s="5">
        <f t="shared" si="26"/>
        <v>0.44</v>
      </c>
      <c r="F90" s="5">
        <f t="shared" si="27"/>
        <v>0.49</v>
      </c>
      <c r="G90" s="5">
        <f t="shared" si="30"/>
        <v>4</v>
      </c>
      <c r="H90" s="5">
        <f t="shared" si="31"/>
        <v>327.36</v>
      </c>
      <c r="I90" s="5">
        <f t="shared" si="34"/>
        <v>100</v>
      </c>
      <c r="J90" s="5">
        <f t="shared" si="35"/>
        <v>60.76</v>
      </c>
      <c r="K90" s="5">
        <f t="shared" si="36"/>
        <v>1469.7200000000007</v>
      </c>
      <c r="L90" s="5">
        <f t="shared" si="37"/>
        <v>1369.7200000000007</v>
      </c>
      <c r="M90" s="5">
        <f t="shared" si="38"/>
        <v>100</v>
      </c>
      <c r="N90" s="5">
        <f t="shared" si="32"/>
        <v>7</v>
      </c>
      <c r="O90" t="str">
        <f t="shared" si="33"/>
        <v>-</v>
      </c>
    </row>
    <row r="91" spans="1:15">
      <c r="A91" s="5">
        <v>90</v>
      </c>
      <c r="B91" s="6">
        <v>41841</v>
      </c>
      <c r="C91" s="7">
        <f t="shared" si="28"/>
        <v>1</v>
      </c>
      <c r="D91" s="5">
        <f t="shared" si="29"/>
        <v>7</v>
      </c>
      <c r="E91" s="5">
        <f t="shared" si="26"/>
        <v>0.44</v>
      </c>
      <c r="F91" s="5">
        <f t="shared" si="27"/>
        <v>0.49</v>
      </c>
      <c r="G91" s="5">
        <f t="shared" si="30"/>
        <v>4</v>
      </c>
      <c r="H91" s="5">
        <f t="shared" si="31"/>
        <v>327.36</v>
      </c>
      <c r="I91" s="5">
        <f t="shared" si="34"/>
        <v>36</v>
      </c>
      <c r="J91" s="5">
        <f t="shared" si="35"/>
        <v>60.76</v>
      </c>
      <c r="K91" s="5">
        <f t="shared" si="36"/>
        <v>1430.4800000000007</v>
      </c>
      <c r="L91" s="5">
        <f t="shared" si="37"/>
        <v>1394.4800000000007</v>
      </c>
      <c r="M91" s="5">
        <f t="shared" si="38"/>
        <v>36</v>
      </c>
      <c r="N91" s="5">
        <f t="shared" si="32"/>
        <v>7</v>
      </c>
      <c r="O91" t="str">
        <f t="shared" si="33"/>
        <v>-</v>
      </c>
    </row>
    <row r="92" spans="1:15">
      <c r="A92" s="5">
        <v>91</v>
      </c>
      <c r="B92" s="6">
        <v>41842</v>
      </c>
      <c r="C92" s="7">
        <f t="shared" si="28"/>
        <v>2</v>
      </c>
      <c r="D92" s="5">
        <f t="shared" si="29"/>
        <v>7</v>
      </c>
      <c r="E92" s="5">
        <f t="shared" si="26"/>
        <v>0.44</v>
      </c>
      <c r="F92" s="5">
        <f t="shared" si="27"/>
        <v>0.49</v>
      </c>
      <c r="G92" s="5">
        <f t="shared" si="30"/>
        <v>4</v>
      </c>
      <c r="H92" s="5">
        <f t="shared" si="31"/>
        <v>327.36</v>
      </c>
      <c r="I92" s="5">
        <f t="shared" si="34"/>
        <v>36</v>
      </c>
      <c r="J92" s="5">
        <f t="shared" si="35"/>
        <v>54.56</v>
      </c>
      <c r="K92" s="5">
        <f t="shared" si="36"/>
        <v>1449.0400000000006</v>
      </c>
      <c r="L92" s="5">
        <f t="shared" si="37"/>
        <v>1413.0400000000006</v>
      </c>
      <c r="M92" s="5">
        <f t="shared" si="38"/>
        <v>36</v>
      </c>
      <c r="N92" s="5">
        <f t="shared" si="32"/>
        <v>7</v>
      </c>
      <c r="O92" t="str">
        <f t="shared" si="33"/>
        <v>-</v>
      </c>
    </row>
    <row r="93" spans="1:15">
      <c r="A93" s="5">
        <v>92</v>
      </c>
      <c r="B93" s="6">
        <v>41843</v>
      </c>
      <c r="C93" s="7">
        <f t="shared" si="28"/>
        <v>3</v>
      </c>
      <c r="D93" s="5">
        <f t="shared" si="29"/>
        <v>7</v>
      </c>
      <c r="E93" s="5">
        <f t="shared" si="26"/>
        <v>0.4</v>
      </c>
      <c r="F93" s="5">
        <f t="shared" si="27"/>
        <v>0.44</v>
      </c>
      <c r="G93" s="5">
        <f t="shared" si="30"/>
        <v>5</v>
      </c>
      <c r="H93" s="5">
        <f t="shared" si="31"/>
        <v>297.60000000000002</v>
      </c>
      <c r="I93" s="5">
        <f t="shared" si="34"/>
        <v>36</v>
      </c>
      <c r="J93" s="5">
        <f t="shared" si="35"/>
        <v>54.56</v>
      </c>
      <c r="K93" s="5">
        <f t="shared" si="36"/>
        <v>1467.6000000000006</v>
      </c>
      <c r="L93" s="5">
        <f t="shared" si="37"/>
        <v>1431.6000000000006</v>
      </c>
      <c r="M93" s="5">
        <f t="shared" si="38"/>
        <v>36</v>
      </c>
      <c r="N93" s="5">
        <f t="shared" si="32"/>
        <v>7</v>
      </c>
      <c r="O93" t="str">
        <f t="shared" si="33"/>
        <v>-</v>
      </c>
    </row>
    <row r="94" spans="1:15">
      <c r="A94" s="5">
        <v>93</v>
      </c>
      <c r="B94" s="6">
        <v>41844</v>
      </c>
      <c r="C94" s="7">
        <f t="shared" si="28"/>
        <v>4</v>
      </c>
      <c r="D94" s="5">
        <f t="shared" si="29"/>
        <v>7</v>
      </c>
      <c r="E94" s="5">
        <f t="shared" si="26"/>
        <v>0.4</v>
      </c>
      <c r="F94" s="5">
        <f t="shared" si="27"/>
        <v>0.44</v>
      </c>
      <c r="G94" s="5">
        <f t="shared" si="30"/>
        <v>5</v>
      </c>
      <c r="H94" s="5">
        <f t="shared" si="31"/>
        <v>297.60000000000002</v>
      </c>
      <c r="I94" s="5">
        <f t="shared" si="34"/>
        <v>36</v>
      </c>
      <c r="J94" s="5">
        <f t="shared" si="35"/>
        <v>54.56</v>
      </c>
      <c r="K94" s="5">
        <f t="shared" si="36"/>
        <v>1486.1600000000005</v>
      </c>
      <c r="L94" s="5">
        <f t="shared" si="37"/>
        <v>1450.1600000000005</v>
      </c>
      <c r="M94" s="5">
        <f t="shared" si="38"/>
        <v>36</v>
      </c>
      <c r="N94" s="5">
        <f t="shared" si="32"/>
        <v>7</v>
      </c>
      <c r="O94" t="str">
        <f t="shared" si="33"/>
        <v>-</v>
      </c>
    </row>
    <row r="95" spans="1:15">
      <c r="A95" s="5">
        <v>94</v>
      </c>
      <c r="B95" s="6">
        <v>41845</v>
      </c>
      <c r="C95" s="7">
        <f t="shared" si="28"/>
        <v>5</v>
      </c>
      <c r="D95" s="5">
        <f t="shared" si="29"/>
        <v>7</v>
      </c>
      <c r="E95" s="5">
        <f t="shared" si="26"/>
        <v>0.4</v>
      </c>
      <c r="F95" s="5">
        <f t="shared" si="27"/>
        <v>0.44</v>
      </c>
      <c r="G95" s="5">
        <f t="shared" si="30"/>
        <v>5</v>
      </c>
      <c r="H95" s="5">
        <f t="shared" si="31"/>
        <v>297.60000000000002</v>
      </c>
      <c r="I95" s="5">
        <f t="shared" si="34"/>
        <v>36</v>
      </c>
      <c r="J95" s="5">
        <f t="shared" si="35"/>
        <v>54.56</v>
      </c>
      <c r="K95" s="5">
        <f t="shared" si="36"/>
        <v>1504.7200000000005</v>
      </c>
      <c r="L95" s="5">
        <f t="shared" si="37"/>
        <v>1468.7200000000005</v>
      </c>
      <c r="M95" s="5">
        <f t="shared" si="38"/>
        <v>36</v>
      </c>
      <c r="N95" s="5">
        <f t="shared" si="32"/>
        <v>7</v>
      </c>
      <c r="O95" t="str">
        <f t="shared" si="33"/>
        <v>-</v>
      </c>
    </row>
    <row r="96" spans="1:15">
      <c r="A96" s="5">
        <v>95</v>
      </c>
      <c r="B96" s="6">
        <v>41846</v>
      </c>
      <c r="C96" s="7">
        <f t="shared" si="28"/>
        <v>6</v>
      </c>
      <c r="D96" s="5">
        <f t="shared" si="29"/>
        <v>7</v>
      </c>
      <c r="E96" s="5">
        <f t="shared" si="26"/>
        <v>0.4</v>
      </c>
      <c r="F96" s="5">
        <f t="shared" si="27"/>
        <v>0.44</v>
      </c>
      <c r="G96" s="5">
        <f t="shared" si="30"/>
        <v>5</v>
      </c>
      <c r="H96" s="5">
        <f t="shared" si="31"/>
        <v>297.60000000000002</v>
      </c>
      <c r="I96" s="5">
        <f t="shared" si="34"/>
        <v>100</v>
      </c>
      <c r="J96" s="5">
        <f t="shared" si="35"/>
        <v>54.56</v>
      </c>
      <c r="K96" s="5">
        <f t="shared" si="36"/>
        <v>1523.2800000000004</v>
      </c>
      <c r="L96" s="5">
        <f t="shared" si="37"/>
        <v>1423.2800000000004</v>
      </c>
      <c r="M96" s="5">
        <f t="shared" si="38"/>
        <v>100</v>
      </c>
      <c r="N96" s="5">
        <f t="shared" si="32"/>
        <v>7</v>
      </c>
      <c r="O96" t="str">
        <f t="shared" si="33"/>
        <v>-</v>
      </c>
    </row>
    <row r="97" spans="1:15">
      <c r="A97" s="5">
        <v>96</v>
      </c>
      <c r="B97" s="6">
        <v>41847</v>
      </c>
      <c r="C97" s="7">
        <f t="shared" si="28"/>
        <v>7</v>
      </c>
      <c r="D97" s="5">
        <f t="shared" si="29"/>
        <v>7</v>
      </c>
      <c r="E97" s="5">
        <f t="shared" ref="E97:E128" si="39">ROUND(F97-$AA$3*F97,2)</f>
        <v>0.4</v>
      </c>
      <c r="F97" s="5">
        <f t="shared" ref="F97:F128" si="40">IF(G97&lt;&gt;G96,E96,F96)</f>
        <v>0.44</v>
      </c>
      <c r="G97" s="5">
        <f t="shared" si="30"/>
        <v>5</v>
      </c>
      <c r="H97" s="5">
        <f t="shared" si="31"/>
        <v>297.60000000000002</v>
      </c>
      <c r="I97" s="5">
        <f t="shared" si="34"/>
        <v>100</v>
      </c>
      <c r="J97" s="5">
        <f t="shared" si="35"/>
        <v>54.56</v>
      </c>
      <c r="K97" s="5">
        <f t="shared" si="36"/>
        <v>1477.8400000000004</v>
      </c>
      <c r="L97" s="5">
        <f t="shared" si="37"/>
        <v>1377.8400000000004</v>
      </c>
      <c r="M97" s="5">
        <f t="shared" si="38"/>
        <v>100</v>
      </c>
      <c r="N97" s="5">
        <f t="shared" si="32"/>
        <v>7</v>
      </c>
      <c r="O97" t="str">
        <f t="shared" si="33"/>
        <v>-</v>
      </c>
    </row>
    <row r="98" spans="1:15">
      <c r="A98" s="5">
        <v>97</v>
      </c>
      <c r="B98" s="6">
        <v>41848</v>
      </c>
      <c r="C98" s="7">
        <f t="shared" ref="C98:C129" si="41">WEEKDAY(B98,2)</f>
        <v>1</v>
      </c>
      <c r="D98" s="5">
        <f t="shared" ref="D98:D129" si="42">MONTH(B98)</f>
        <v>7</v>
      </c>
      <c r="E98" s="5">
        <f t="shared" si="39"/>
        <v>0.4</v>
      </c>
      <c r="F98" s="5">
        <f t="shared" si="40"/>
        <v>0.44</v>
      </c>
      <c r="G98" s="5">
        <f t="shared" ref="G98:G129" si="43">IF(MOD(A98-1,7)=0,(G97+1),G97)</f>
        <v>5</v>
      </c>
      <c r="H98" s="5">
        <f t="shared" ref="H98:H129" si="44">E98*O$3</f>
        <v>297.60000000000002</v>
      </c>
      <c r="I98" s="5">
        <f t="shared" si="34"/>
        <v>36</v>
      </c>
      <c r="J98" s="5">
        <f t="shared" si="35"/>
        <v>54.56</v>
      </c>
      <c r="K98" s="5">
        <f t="shared" si="36"/>
        <v>1432.4000000000003</v>
      </c>
      <c r="L98" s="5">
        <f t="shared" si="37"/>
        <v>1396.4000000000003</v>
      </c>
      <c r="M98" s="5">
        <f t="shared" si="38"/>
        <v>36</v>
      </c>
      <c r="N98" s="5">
        <f t="shared" ref="N98:N129" si="45">MONTH(B98)</f>
        <v>7</v>
      </c>
      <c r="O98" t="str">
        <f t="shared" si="33"/>
        <v>-</v>
      </c>
    </row>
    <row r="99" spans="1:15">
      <c r="A99" s="5">
        <v>98</v>
      </c>
      <c r="B99" s="6">
        <v>41849</v>
      </c>
      <c r="C99" s="7">
        <f t="shared" si="41"/>
        <v>2</v>
      </c>
      <c r="D99" s="5">
        <f t="shared" si="42"/>
        <v>7</v>
      </c>
      <c r="E99" s="5">
        <f t="shared" si="39"/>
        <v>0.4</v>
      </c>
      <c r="F99" s="5">
        <f t="shared" si="40"/>
        <v>0.44</v>
      </c>
      <c r="G99" s="5">
        <f t="shared" si="43"/>
        <v>5</v>
      </c>
      <c r="H99" s="5">
        <f t="shared" si="44"/>
        <v>297.60000000000002</v>
      </c>
      <c r="I99" s="5">
        <f t="shared" si="34"/>
        <v>36</v>
      </c>
      <c r="J99" s="5">
        <f t="shared" si="35"/>
        <v>49.6</v>
      </c>
      <c r="K99" s="5">
        <f t="shared" si="36"/>
        <v>1446.0000000000002</v>
      </c>
      <c r="L99" s="5">
        <f t="shared" si="37"/>
        <v>1410.0000000000002</v>
      </c>
      <c r="M99" s="5">
        <f t="shared" si="38"/>
        <v>36</v>
      </c>
      <c r="N99" s="5">
        <f t="shared" si="45"/>
        <v>7</v>
      </c>
      <c r="O99" t="str">
        <f t="shared" si="33"/>
        <v>-</v>
      </c>
    </row>
    <row r="100" spans="1:15">
      <c r="A100" s="5">
        <v>99</v>
      </c>
      <c r="B100" s="6">
        <v>41850</v>
      </c>
      <c r="C100" s="7">
        <f t="shared" si="41"/>
        <v>3</v>
      </c>
      <c r="D100" s="5">
        <f t="shared" si="42"/>
        <v>7</v>
      </c>
      <c r="E100" s="5">
        <f t="shared" si="39"/>
        <v>0.36</v>
      </c>
      <c r="F100" s="5">
        <f t="shared" si="40"/>
        <v>0.4</v>
      </c>
      <c r="G100" s="5">
        <f t="shared" si="43"/>
        <v>6</v>
      </c>
      <c r="H100" s="5">
        <f t="shared" si="44"/>
        <v>267.83999999999997</v>
      </c>
      <c r="I100" s="5">
        <f t="shared" si="34"/>
        <v>36</v>
      </c>
      <c r="J100" s="5">
        <f t="shared" si="35"/>
        <v>49.6</v>
      </c>
      <c r="K100" s="5">
        <f t="shared" si="36"/>
        <v>1459.6000000000001</v>
      </c>
      <c r="L100" s="5">
        <f t="shared" si="37"/>
        <v>1423.6000000000001</v>
      </c>
      <c r="M100" s="5">
        <f t="shared" si="38"/>
        <v>36</v>
      </c>
      <c r="N100" s="5">
        <f t="shared" si="45"/>
        <v>7</v>
      </c>
      <c r="O100" t="str">
        <f t="shared" si="33"/>
        <v>-</v>
      </c>
    </row>
    <row r="101" spans="1:15">
      <c r="A101" s="5">
        <v>100</v>
      </c>
      <c r="B101" s="6">
        <v>41851</v>
      </c>
      <c r="C101" s="7">
        <f t="shared" si="41"/>
        <v>4</v>
      </c>
      <c r="D101" s="5">
        <f t="shared" si="42"/>
        <v>7</v>
      </c>
      <c r="E101" s="5">
        <f t="shared" si="39"/>
        <v>0.36</v>
      </c>
      <c r="F101" s="5">
        <f t="shared" si="40"/>
        <v>0.4</v>
      </c>
      <c r="G101" s="5">
        <f t="shared" si="43"/>
        <v>6</v>
      </c>
      <c r="H101" s="5">
        <f t="shared" si="44"/>
        <v>267.83999999999997</v>
      </c>
      <c r="I101" s="5">
        <f t="shared" si="34"/>
        <v>36</v>
      </c>
      <c r="J101" s="5">
        <f t="shared" si="35"/>
        <v>49.6</v>
      </c>
      <c r="K101" s="5">
        <f t="shared" si="36"/>
        <v>1473.2</v>
      </c>
      <c r="L101" s="5">
        <f t="shared" si="37"/>
        <v>1437.2</v>
      </c>
      <c r="M101" s="5">
        <f t="shared" si="38"/>
        <v>36</v>
      </c>
      <c r="N101" s="5">
        <f t="shared" si="45"/>
        <v>7</v>
      </c>
      <c r="O101" t="str">
        <f t="shared" si="33"/>
        <v>-</v>
      </c>
    </row>
    <row r="102" spans="1:15">
      <c r="A102" s="5">
        <v>101</v>
      </c>
      <c r="B102" s="6">
        <v>41852</v>
      </c>
      <c r="C102" s="7">
        <f t="shared" si="41"/>
        <v>5</v>
      </c>
      <c r="D102" s="5">
        <f t="shared" si="42"/>
        <v>8</v>
      </c>
      <c r="E102" s="5">
        <f t="shared" si="39"/>
        <v>0.36</v>
      </c>
      <c r="F102" s="5">
        <f t="shared" si="40"/>
        <v>0.4</v>
      </c>
      <c r="G102" s="5">
        <f t="shared" si="43"/>
        <v>6</v>
      </c>
      <c r="H102" s="5">
        <f t="shared" si="44"/>
        <v>267.83999999999997</v>
      </c>
      <c r="I102" s="5">
        <f t="shared" si="34"/>
        <v>36</v>
      </c>
      <c r="J102" s="5">
        <f t="shared" si="35"/>
        <v>49.6</v>
      </c>
      <c r="K102" s="5">
        <f t="shared" si="36"/>
        <v>1486.8</v>
      </c>
      <c r="L102" s="5">
        <f t="shared" si="37"/>
        <v>1450.8</v>
      </c>
      <c r="M102" s="5">
        <f t="shared" si="38"/>
        <v>36</v>
      </c>
      <c r="N102" s="5">
        <f t="shared" si="45"/>
        <v>8</v>
      </c>
      <c r="O102" t="str">
        <f t="shared" si="33"/>
        <v>-</v>
      </c>
    </row>
    <row r="103" spans="1:15">
      <c r="A103" s="5">
        <v>102</v>
      </c>
      <c r="B103" s="6">
        <v>41853</v>
      </c>
      <c r="C103" s="7">
        <f t="shared" si="41"/>
        <v>6</v>
      </c>
      <c r="D103" s="5">
        <f t="shared" si="42"/>
        <v>8</v>
      </c>
      <c r="E103" s="5">
        <f t="shared" si="39"/>
        <v>0.36</v>
      </c>
      <c r="F103" s="5">
        <f t="shared" si="40"/>
        <v>0.4</v>
      </c>
      <c r="G103" s="5">
        <f t="shared" si="43"/>
        <v>6</v>
      </c>
      <c r="H103" s="5">
        <f t="shared" si="44"/>
        <v>267.83999999999997</v>
      </c>
      <c r="I103" s="5">
        <f t="shared" si="34"/>
        <v>100</v>
      </c>
      <c r="J103" s="5">
        <f t="shared" si="35"/>
        <v>49.6</v>
      </c>
      <c r="K103" s="5">
        <f t="shared" si="36"/>
        <v>1500.3999999999999</v>
      </c>
      <c r="L103" s="5">
        <f t="shared" si="37"/>
        <v>1400.3999999999999</v>
      </c>
      <c r="M103" s="5">
        <f t="shared" si="38"/>
        <v>100</v>
      </c>
      <c r="N103" s="5">
        <f t="shared" si="45"/>
        <v>8</v>
      </c>
      <c r="O103" t="str">
        <f t="shared" si="33"/>
        <v>-</v>
      </c>
    </row>
    <row r="104" spans="1:15">
      <c r="A104" s="5">
        <v>103</v>
      </c>
      <c r="B104" s="6">
        <v>41854</v>
      </c>
      <c r="C104" s="7">
        <f t="shared" si="41"/>
        <v>7</v>
      </c>
      <c r="D104" s="5">
        <f t="shared" si="42"/>
        <v>8</v>
      </c>
      <c r="E104" s="5">
        <f t="shared" si="39"/>
        <v>0.36</v>
      </c>
      <c r="F104" s="5">
        <f t="shared" si="40"/>
        <v>0.4</v>
      </c>
      <c r="G104" s="5">
        <f t="shared" si="43"/>
        <v>6</v>
      </c>
      <c r="H104" s="5">
        <f t="shared" si="44"/>
        <v>267.83999999999997</v>
      </c>
      <c r="I104" s="5">
        <f t="shared" ref="I104:I135" si="46">IF(OR(C104=6,C104=7),100,36)</f>
        <v>100</v>
      </c>
      <c r="J104" s="5">
        <f t="shared" ref="J104:J135" si="47">H98/6</f>
        <v>49.6</v>
      </c>
      <c r="K104" s="5">
        <f t="shared" ref="K104:K135" si="48">J104+L103</f>
        <v>1449.9999999999998</v>
      </c>
      <c r="L104" s="5">
        <f t="shared" ref="L104:L135" si="49">IF(J104-I104+L103&gt;0,J104-I104+L103,0)</f>
        <v>1349.9999999999998</v>
      </c>
      <c r="M104" s="5">
        <f t="shared" ref="M104:M135" si="50">IF(K104&gt;I104,I104,K104)</f>
        <v>100</v>
      </c>
      <c r="N104" s="5">
        <f t="shared" si="45"/>
        <v>8</v>
      </c>
      <c r="O104" t="str">
        <f t="shared" si="33"/>
        <v>-</v>
      </c>
    </row>
    <row r="105" spans="1:15">
      <c r="A105" s="5">
        <v>104</v>
      </c>
      <c r="B105" s="6">
        <v>41855</v>
      </c>
      <c r="C105" s="7">
        <f t="shared" si="41"/>
        <v>1</v>
      </c>
      <c r="D105" s="5">
        <f t="shared" si="42"/>
        <v>8</v>
      </c>
      <c r="E105" s="5">
        <f t="shared" si="39"/>
        <v>0.36</v>
      </c>
      <c r="F105" s="5">
        <f t="shared" si="40"/>
        <v>0.4</v>
      </c>
      <c r="G105" s="5">
        <f t="shared" si="43"/>
        <v>6</v>
      </c>
      <c r="H105" s="5">
        <f t="shared" si="44"/>
        <v>267.83999999999997</v>
      </c>
      <c r="I105" s="5">
        <f t="shared" si="46"/>
        <v>36</v>
      </c>
      <c r="J105" s="5">
        <f t="shared" si="47"/>
        <v>49.6</v>
      </c>
      <c r="K105" s="5">
        <f t="shared" si="48"/>
        <v>1399.5999999999997</v>
      </c>
      <c r="L105" s="5">
        <f t="shared" si="49"/>
        <v>1363.5999999999997</v>
      </c>
      <c r="M105" s="5">
        <f t="shared" si="50"/>
        <v>36</v>
      </c>
      <c r="N105" s="5">
        <f t="shared" si="45"/>
        <v>8</v>
      </c>
      <c r="O105" t="str">
        <f t="shared" si="33"/>
        <v>-</v>
      </c>
    </row>
    <row r="106" spans="1:15">
      <c r="A106" s="5">
        <v>105</v>
      </c>
      <c r="B106" s="6">
        <v>41856</v>
      </c>
      <c r="C106" s="7">
        <f t="shared" si="41"/>
        <v>2</v>
      </c>
      <c r="D106" s="5">
        <f t="shared" si="42"/>
        <v>8</v>
      </c>
      <c r="E106" s="5">
        <f t="shared" si="39"/>
        <v>0.36</v>
      </c>
      <c r="F106" s="5">
        <f t="shared" si="40"/>
        <v>0.4</v>
      </c>
      <c r="G106" s="5">
        <f t="shared" si="43"/>
        <v>6</v>
      </c>
      <c r="H106" s="5">
        <f t="shared" si="44"/>
        <v>267.83999999999997</v>
      </c>
      <c r="I106" s="5">
        <f t="shared" si="46"/>
        <v>36</v>
      </c>
      <c r="J106" s="5">
        <f t="shared" si="47"/>
        <v>44.639999999999993</v>
      </c>
      <c r="K106" s="5">
        <f t="shared" si="48"/>
        <v>1408.2399999999998</v>
      </c>
      <c r="L106" s="5">
        <f t="shared" si="49"/>
        <v>1372.2399999999998</v>
      </c>
      <c r="M106" s="5">
        <f t="shared" si="50"/>
        <v>36</v>
      </c>
      <c r="N106" s="5">
        <f t="shared" si="45"/>
        <v>8</v>
      </c>
      <c r="O106" t="str">
        <f t="shared" si="33"/>
        <v>-</v>
      </c>
    </row>
    <row r="107" spans="1:15">
      <c r="A107" s="5">
        <v>106</v>
      </c>
      <c r="B107" s="6">
        <v>41857</v>
      </c>
      <c r="C107" s="7">
        <f t="shared" si="41"/>
        <v>3</v>
      </c>
      <c r="D107" s="5">
        <f t="shared" si="42"/>
        <v>8</v>
      </c>
      <c r="E107" s="5">
        <f t="shared" si="39"/>
        <v>0.32</v>
      </c>
      <c r="F107" s="5">
        <f t="shared" si="40"/>
        <v>0.36</v>
      </c>
      <c r="G107" s="5">
        <f t="shared" si="43"/>
        <v>7</v>
      </c>
      <c r="H107" s="5">
        <f t="shared" si="44"/>
        <v>238.08</v>
      </c>
      <c r="I107" s="5">
        <f t="shared" si="46"/>
        <v>36</v>
      </c>
      <c r="J107" s="5">
        <f t="shared" si="47"/>
        <v>44.639999999999993</v>
      </c>
      <c r="K107" s="5">
        <f t="shared" si="48"/>
        <v>1416.8799999999999</v>
      </c>
      <c r="L107" s="5">
        <f t="shared" si="49"/>
        <v>1380.8799999999999</v>
      </c>
      <c r="M107" s="5">
        <f t="shared" si="50"/>
        <v>36</v>
      </c>
      <c r="N107" s="5">
        <f t="shared" si="45"/>
        <v>8</v>
      </c>
      <c r="O107" t="str">
        <f t="shared" si="33"/>
        <v>-</v>
      </c>
    </row>
    <row r="108" spans="1:15">
      <c r="A108" s="5">
        <v>107</v>
      </c>
      <c r="B108" s="6">
        <v>41858</v>
      </c>
      <c r="C108" s="7">
        <f t="shared" si="41"/>
        <v>4</v>
      </c>
      <c r="D108" s="5">
        <f t="shared" si="42"/>
        <v>8</v>
      </c>
      <c r="E108" s="5">
        <f t="shared" si="39"/>
        <v>0.32</v>
      </c>
      <c r="F108" s="5">
        <f t="shared" si="40"/>
        <v>0.36</v>
      </c>
      <c r="G108" s="5">
        <f t="shared" si="43"/>
        <v>7</v>
      </c>
      <c r="H108" s="5">
        <f t="shared" si="44"/>
        <v>238.08</v>
      </c>
      <c r="I108" s="5">
        <f t="shared" si="46"/>
        <v>36</v>
      </c>
      <c r="J108" s="5">
        <f t="shared" si="47"/>
        <v>44.639999999999993</v>
      </c>
      <c r="K108" s="5">
        <f t="shared" si="48"/>
        <v>1425.52</v>
      </c>
      <c r="L108" s="5">
        <f t="shared" si="49"/>
        <v>1389.52</v>
      </c>
      <c r="M108" s="5">
        <f t="shared" si="50"/>
        <v>36</v>
      </c>
      <c r="N108" s="5">
        <f t="shared" si="45"/>
        <v>8</v>
      </c>
      <c r="O108" t="str">
        <f t="shared" si="33"/>
        <v>-</v>
      </c>
    </row>
    <row r="109" spans="1:15">
      <c r="A109" s="5">
        <v>108</v>
      </c>
      <c r="B109" s="6">
        <v>41859</v>
      </c>
      <c r="C109" s="7">
        <f t="shared" si="41"/>
        <v>5</v>
      </c>
      <c r="D109" s="5">
        <f t="shared" si="42"/>
        <v>8</v>
      </c>
      <c r="E109" s="5">
        <f t="shared" si="39"/>
        <v>0.32</v>
      </c>
      <c r="F109" s="5">
        <f t="shared" si="40"/>
        <v>0.36</v>
      </c>
      <c r="G109" s="5">
        <f t="shared" si="43"/>
        <v>7</v>
      </c>
      <c r="H109" s="5">
        <f t="shared" si="44"/>
        <v>238.08</v>
      </c>
      <c r="I109" s="5">
        <f t="shared" si="46"/>
        <v>36</v>
      </c>
      <c r="J109" s="5">
        <f t="shared" si="47"/>
        <v>44.639999999999993</v>
      </c>
      <c r="K109" s="5">
        <f t="shared" si="48"/>
        <v>1434.16</v>
      </c>
      <c r="L109" s="5">
        <f t="shared" si="49"/>
        <v>1398.16</v>
      </c>
      <c r="M109" s="5">
        <f t="shared" si="50"/>
        <v>36</v>
      </c>
      <c r="N109" s="5">
        <f t="shared" si="45"/>
        <v>8</v>
      </c>
      <c r="O109" t="str">
        <f t="shared" si="33"/>
        <v>-</v>
      </c>
    </row>
    <row r="110" spans="1:15">
      <c r="A110" s="5">
        <v>109</v>
      </c>
      <c r="B110" s="6">
        <v>41860</v>
      </c>
      <c r="C110" s="7">
        <f t="shared" si="41"/>
        <v>6</v>
      </c>
      <c r="D110" s="5">
        <f t="shared" si="42"/>
        <v>8</v>
      </c>
      <c r="E110" s="5">
        <f t="shared" si="39"/>
        <v>0.32</v>
      </c>
      <c r="F110" s="5">
        <f t="shared" si="40"/>
        <v>0.36</v>
      </c>
      <c r="G110" s="5">
        <f t="shared" si="43"/>
        <v>7</v>
      </c>
      <c r="H110" s="5">
        <f t="shared" si="44"/>
        <v>238.08</v>
      </c>
      <c r="I110" s="5">
        <f t="shared" si="46"/>
        <v>100</v>
      </c>
      <c r="J110" s="5">
        <f t="shared" si="47"/>
        <v>44.639999999999993</v>
      </c>
      <c r="K110" s="5">
        <f t="shared" si="48"/>
        <v>1442.8000000000002</v>
      </c>
      <c r="L110" s="5">
        <f t="shared" si="49"/>
        <v>1342.8000000000002</v>
      </c>
      <c r="M110" s="5">
        <f t="shared" si="50"/>
        <v>100</v>
      </c>
      <c r="N110" s="5">
        <f t="shared" si="45"/>
        <v>8</v>
      </c>
      <c r="O110" t="str">
        <f t="shared" si="33"/>
        <v>-</v>
      </c>
    </row>
    <row r="111" spans="1:15">
      <c r="A111" s="5">
        <v>110</v>
      </c>
      <c r="B111" s="6">
        <v>41861</v>
      </c>
      <c r="C111" s="7">
        <f t="shared" si="41"/>
        <v>7</v>
      </c>
      <c r="D111" s="5">
        <f t="shared" si="42"/>
        <v>8</v>
      </c>
      <c r="E111" s="5">
        <f t="shared" si="39"/>
        <v>0.32</v>
      </c>
      <c r="F111" s="5">
        <f t="shared" si="40"/>
        <v>0.36</v>
      </c>
      <c r="G111" s="5">
        <f t="shared" si="43"/>
        <v>7</v>
      </c>
      <c r="H111" s="5">
        <f t="shared" si="44"/>
        <v>238.08</v>
      </c>
      <c r="I111" s="5">
        <f t="shared" si="46"/>
        <v>100</v>
      </c>
      <c r="J111" s="5">
        <f t="shared" si="47"/>
        <v>44.639999999999993</v>
      </c>
      <c r="K111" s="5">
        <f t="shared" si="48"/>
        <v>1387.4400000000003</v>
      </c>
      <c r="L111" s="5">
        <f t="shared" si="49"/>
        <v>1287.4400000000003</v>
      </c>
      <c r="M111" s="5">
        <f t="shared" si="50"/>
        <v>100</v>
      </c>
      <c r="N111" s="5">
        <f t="shared" si="45"/>
        <v>8</v>
      </c>
      <c r="O111" t="str">
        <f t="shared" si="33"/>
        <v>-</v>
      </c>
    </row>
    <row r="112" spans="1:15">
      <c r="A112" s="5">
        <v>111</v>
      </c>
      <c r="B112" s="6">
        <v>41862</v>
      </c>
      <c r="C112" s="7">
        <f t="shared" si="41"/>
        <v>1</v>
      </c>
      <c r="D112" s="5">
        <f t="shared" si="42"/>
        <v>8</v>
      </c>
      <c r="E112" s="5">
        <f t="shared" si="39"/>
        <v>0.32</v>
      </c>
      <c r="F112" s="5">
        <f t="shared" si="40"/>
        <v>0.36</v>
      </c>
      <c r="G112" s="5">
        <f t="shared" si="43"/>
        <v>7</v>
      </c>
      <c r="H112" s="5">
        <f t="shared" si="44"/>
        <v>238.08</v>
      </c>
      <c r="I112" s="5">
        <f t="shared" si="46"/>
        <v>36</v>
      </c>
      <c r="J112" s="5">
        <f t="shared" si="47"/>
        <v>44.639999999999993</v>
      </c>
      <c r="K112" s="5">
        <f t="shared" si="48"/>
        <v>1332.0800000000004</v>
      </c>
      <c r="L112" s="5">
        <f t="shared" si="49"/>
        <v>1296.0800000000004</v>
      </c>
      <c r="M112" s="5">
        <f t="shared" si="50"/>
        <v>36</v>
      </c>
      <c r="N112" s="5">
        <f t="shared" si="45"/>
        <v>8</v>
      </c>
      <c r="O112" t="str">
        <f t="shared" si="33"/>
        <v>-</v>
      </c>
    </row>
    <row r="113" spans="1:15">
      <c r="A113" s="5">
        <v>112</v>
      </c>
      <c r="B113" s="6">
        <v>41863</v>
      </c>
      <c r="C113" s="7">
        <f t="shared" si="41"/>
        <v>2</v>
      </c>
      <c r="D113" s="5">
        <f t="shared" si="42"/>
        <v>8</v>
      </c>
      <c r="E113" s="5">
        <f t="shared" si="39"/>
        <v>0.32</v>
      </c>
      <c r="F113" s="5">
        <f t="shared" si="40"/>
        <v>0.36</v>
      </c>
      <c r="G113" s="5">
        <f t="shared" si="43"/>
        <v>7</v>
      </c>
      <c r="H113" s="5">
        <f t="shared" si="44"/>
        <v>238.08</v>
      </c>
      <c r="I113" s="5">
        <f t="shared" si="46"/>
        <v>36</v>
      </c>
      <c r="J113" s="5">
        <f t="shared" si="47"/>
        <v>39.68</v>
      </c>
      <c r="K113" s="5">
        <f t="shared" si="48"/>
        <v>1335.7600000000004</v>
      </c>
      <c r="L113" s="5">
        <f t="shared" si="49"/>
        <v>1299.7600000000004</v>
      </c>
      <c r="M113" s="5">
        <f t="shared" si="50"/>
        <v>36</v>
      </c>
      <c r="N113" s="5">
        <f t="shared" si="45"/>
        <v>8</v>
      </c>
      <c r="O113" t="str">
        <f t="shared" si="33"/>
        <v>-</v>
      </c>
    </row>
    <row r="114" spans="1:15">
      <c r="A114" s="5">
        <v>113</v>
      </c>
      <c r="B114" s="6">
        <v>41864</v>
      </c>
      <c r="C114" s="7">
        <f t="shared" si="41"/>
        <v>3</v>
      </c>
      <c r="D114" s="5">
        <f t="shared" si="42"/>
        <v>8</v>
      </c>
      <c r="E114" s="5">
        <f t="shared" si="39"/>
        <v>0.28999999999999998</v>
      </c>
      <c r="F114" s="5">
        <f t="shared" si="40"/>
        <v>0.32</v>
      </c>
      <c r="G114" s="5">
        <f t="shared" si="43"/>
        <v>8</v>
      </c>
      <c r="H114" s="5">
        <f t="shared" si="44"/>
        <v>215.76</v>
      </c>
      <c r="I114" s="5">
        <f t="shared" si="46"/>
        <v>36</v>
      </c>
      <c r="J114" s="5">
        <f t="shared" si="47"/>
        <v>39.68</v>
      </c>
      <c r="K114" s="5">
        <f t="shared" si="48"/>
        <v>1339.4400000000005</v>
      </c>
      <c r="L114" s="5">
        <f t="shared" si="49"/>
        <v>1303.4400000000005</v>
      </c>
      <c r="M114" s="5">
        <f t="shared" si="50"/>
        <v>36</v>
      </c>
      <c r="N114" s="5">
        <f t="shared" si="45"/>
        <v>8</v>
      </c>
      <c r="O114" t="str">
        <f t="shared" si="33"/>
        <v>-</v>
      </c>
    </row>
    <row r="115" spans="1:15">
      <c r="A115" s="5">
        <v>114</v>
      </c>
      <c r="B115" s="6">
        <v>41865</v>
      </c>
      <c r="C115" s="7">
        <f t="shared" si="41"/>
        <v>4</v>
      </c>
      <c r="D115" s="5">
        <f t="shared" si="42"/>
        <v>8</v>
      </c>
      <c r="E115" s="5">
        <f t="shared" si="39"/>
        <v>0.28999999999999998</v>
      </c>
      <c r="F115" s="5">
        <f t="shared" si="40"/>
        <v>0.32</v>
      </c>
      <c r="G115" s="5">
        <f t="shared" si="43"/>
        <v>8</v>
      </c>
      <c r="H115" s="5">
        <f t="shared" si="44"/>
        <v>215.76</v>
      </c>
      <c r="I115" s="5">
        <f t="shared" si="46"/>
        <v>36</v>
      </c>
      <c r="J115" s="5">
        <f t="shared" si="47"/>
        <v>39.68</v>
      </c>
      <c r="K115" s="5">
        <f t="shared" si="48"/>
        <v>1343.1200000000006</v>
      </c>
      <c r="L115" s="5">
        <f t="shared" si="49"/>
        <v>1307.1200000000006</v>
      </c>
      <c r="M115" s="5">
        <f t="shared" si="50"/>
        <v>36</v>
      </c>
      <c r="N115" s="5">
        <f t="shared" si="45"/>
        <v>8</v>
      </c>
      <c r="O115" t="str">
        <f t="shared" si="33"/>
        <v>-</v>
      </c>
    </row>
    <row r="116" spans="1:15">
      <c r="A116" s="5">
        <v>115</v>
      </c>
      <c r="B116" s="6">
        <v>41866</v>
      </c>
      <c r="C116" s="7">
        <f t="shared" si="41"/>
        <v>5</v>
      </c>
      <c r="D116" s="5">
        <f t="shared" si="42"/>
        <v>8</v>
      </c>
      <c r="E116" s="5">
        <f t="shared" si="39"/>
        <v>0.28999999999999998</v>
      </c>
      <c r="F116" s="5">
        <f t="shared" si="40"/>
        <v>0.32</v>
      </c>
      <c r="G116" s="5">
        <f t="shared" si="43"/>
        <v>8</v>
      </c>
      <c r="H116" s="5">
        <f t="shared" si="44"/>
        <v>215.76</v>
      </c>
      <c r="I116" s="5">
        <f t="shared" si="46"/>
        <v>36</v>
      </c>
      <c r="J116" s="5">
        <f t="shared" si="47"/>
        <v>39.68</v>
      </c>
      <c r="K116" s="5">
        <f t="shared" si="48"/>
        <v>1346.8000000000006</v>
      </c>
      <c r="L116" s="5">
        <f t="shared" si="49"/>
        <v>1310.8000000000006</v>
      </c>
      <c r="M116" s="5">
        <f t="shared" si="50"/>
        <v>36</v>
      </c>
      <c r="N116" s="5">
        <f t="shared" si="45"/>
        <v>8</v>
      </c>
      <c r="O116" t="str">
        <f t="shared" si="33"/>
        <v>-</v>
      </c>
    </row>
    <row r="117" spans="1:15">
      <c r="A117" s="5">
        <v>116</v>
      </c>
      <c r="B117" s="6">
        <v>41867</v>
      </c>
      <c r="C117" s="7">
        <f t="shared" si="41"/>
        <v>6</v>
      </c>
      <c r="D117" s="5">
        <f t="shared" si="42"/>
        <v>8</v>
      </c>
      <c r="E117" s="5">
        <f t="shared" si="39"/>
        <v>0.28999999999999998</v>
      </c>
      <c r="F117" s="5">
        <f t="shared" si="40"/>
        <v>0.32</v>
      </c>
      <c r="G117" s="5">
        <f t="shared" si="43"/>
        <v>8</v>
      </c>
      <c r="H117" s="5">
        <f t="shared" si="44"/>
        <v>215.76</v>
      </c>
      <c r="I117" s="5">
        <f t="shared" si="46"/>
        <v>100</v>
      </c>
      <c r="J117" s="5">
        <f t="shared" si="47"/>
        <v>39.68</v>
      </c>
      <c r="K117" s="5">
        <f t="shared" si="48"/>
        <v>1350.4800000000007</v>
      </c>
      <c r="L117" s="5">
        <f t="shared" si="49"/>
        <v>1250.4800000000007</v>
      </c>
      <c r="M117" s="5">
        <f t="shared" si="50"/>
        <v>100</v>
      </c>
      <c r="N117" s="5">
        <f t="shared" si="45"/>
        <v>8</v>
      </c>
      <c r="O117" t="str">
        <f t="shared" si="33"/>
        <v>-</v>
      </c>
    </row>
    <row r="118" spans="1:15">
      <c r="A118" s="5">
        <v>117</v>
      </c>
      <c r="B118" s="6">
        <v>41868</v>
      </c>
      <c r="C118" s="7">
        <f t="shared" si="41"/>
        <v>7</v>
      </c>
      <c r="D118" s="5">
        <f t="shared" si="42"/>
        <v>8</v>
      </c>
      <c r="E118" s="5">
        <f t="shared" si="39"/>
        <v>0.28999999999999998</v>
      </c>
      <c r="F118" s="5">
        <f t="shared" si="40"/>
        <v>0.32</v>
      </c>
      <c r="G118" s="5">
        <f t="shared" si="43"/>
        <v>8</v>
      </c>
      <c r="H118" s="5">
        <f t="shared" si="44"/>
        <v>215.76</v>
      </c>
      <c r="I118" s="5">
        <f t="shared" si="46"/>
        <v>100</v>
      </c>
      <c r="J118" s="5">
        <f t="shared" si="47"/>
        <v>39.68</v>
      </c>
      <c r="K118" s="5">
        <f t="shared" si="48"/>
        <v>1290.1600000000008</v>
      </c>
      <c r="L118" s="5">
        <f t="shared" si="49"/>
        <v>1190.1600000000008</v>
      </c>
      <c r="M118" s="5">
        <f t="shared" si="50"/>
        <v>100</v>
      </c>
      <c r="N118" s="5">
        <f t="shared" si="45"/>
        <v>8</v>
      </c>
      <c r="O118" t="str">
        <f t="shared" si="33"/>
        <v>-</v>
      </c>
    </row>
    <row r="119" spans="1:15">
      <c r="A119" s="5">
        <v>118</v>
      </c>
      <c r="B119" s="6">
        <v>41869</v>
      </c>
      <c r="C119" s="7">
        <f t="shared" si="41"/>
        <v>1</v>
      </c>
      <c r="D119" s="5">
        <f t="shared" si="42"/>
        <v>8</v>
      </c>
      <c r="E119" s="5">
        <f t="shared" si="39"/>
        <v>0.28999999999999998</v>
      </c>
      <c r="F119" s="5">
        <f t="shared" si="40"/>
        <v>0.32</v>
      </c>
      <c r="G119" s="5">
        <f t="shared" si="43"/>
        <v>8</v>
      </c>
      <c r="H119" s="5">
        <f t="shared" si="44"/>
        <v>215.76</v>
      </c>
      <c r="I119" s="5">
        <f t="shared" si="46"/>
        <v>36</v>
      </c>
      <c r="J119" s="5">
        <f t="shared" si="47"/>
        <v>39.68</v>
      </c>
      <c r="K119" s="5">
        <f t="shared" si="48"/>
        <v>1229.8400000000008</v>
      </c>
      <c r="L119" s="5">
        <f t="shared" si="49"/>
        <v>1193.8400000000008</v>
      </c>
      <c r="M119" s="5">
        <f t="shared" si="50"/>
        <v>36</v>
      </c>
      <c r="N119" s="5">
        <f t="shared" si="45"/>
        <v>8</v>
      </c>
      <c r="O119" t="str">
        <f t="shared" si="33"/>
        <v>-</v>
      </c>
    </row>
    <row r="120" spans="1:15">
      <c r="A120" s="5">
        <v>119</v>
      </c>
      <c r="B120" s="6">
        <v>41870</v>
      </c>
      <c r="C120" s="7">
        <f t="shared" si="41"/>
        <v>2</v>
      </c>
      <c r="D120" s="5">
        <f t="shared" si="42"/>
        <v>8</v>
      </c>
      <c r="E120" s="5">
        <f t="shared" si="39"/>
        <v>0.28999999999999998</v>
      </c>
      <c r="F120" s="5">
        <f t="shared" si="40"/>
        <v>0.32</v>
      </c>
      <c r="G120" s="5">
        <f t="shared" si="43"/>
        <v>8</v>
      </c>
      <c r="H120" s="5">
        <f t="shared" si="44"/>
        <v>215.76</v>
      </c>
      <c r="I120" s="5">
        <f t="shared" si="46"/>
        <v>36</v>
      </c>
      <c r="J120" s="5">
        <f t="shared" si="47"/>
        <v>35.96</v>
      </c>
      <c r="K120" s="5">
        <f t="shared" si="48"/>
        <v>1229.8000000000009</v>
      </c>
      <c r="L120" s="5">
        <f t="shared" si="49"/>
        <v>1193.8000000000009</v>
      </c>
      <c r="M120" s="5">
        <f t="shared" si="50"/>
        <v>36</v>
      </c>
      <c r="N120" s="5">
        <f t="shared" si="45"/>
        <v>8</v>
      </c>
      <c r="O120" t="str">
        <f t="shared" si="33"/>
        <v>-</v>
      </c>
    </row>
    <row r="121" spans="1:15">
      <c r="A121" s="5">
        <v>120</v>
      </c>
      <c r="B121" s="6">
        <v>41871</v>
      </c>
      <c r="C121" s="7">
        <f t="shared" si="41"/>
        <v>3</v>
      </c>
      <c r="D121" s="5">
        <f t="shared" si="42"/>
        <v>8</v>
      </c>
      <c r="E121" s="5">
        <f t="shared" si="39"/>
        <v>0.26</v>
      </c>
      <c r="F121" s="5">
        <f t="shared" si="40"/>
        <v>0.28999999999999998</v>
      </c>
      <c r="G121" s="5">
        <f t="shared" si="43"/>
        <v>9</v>
      </c>
      <c r="H121" s="5">
        <f t="shared" si="44"/>
        <v>193.44</v>
      </c>
      <c r="I121" s="5">
        <f t="shared" si="46"/>
        <v>36</v>
      </c>
      <c r="J121" s="5">
        <f t="shared" si="47"/>
        <v>35.96</v>
      </c>
      <c r="K121" s="5">
        <f t="shared" si="48"/>
        <v>1229.7600000000009</v>
      </c>
      <c r="L121" s="5">
        <f t="shared" si="49"/>
        <v>1193.7600000000009</v>
      </c>
      <c r="M121" s="5">
        <f t="shared" si="50"/>
        <v>36</v>
      </c>
      <c r="N121" s="5">
        <f t="shared" si="45"/>
        <v>8</v>
      </c>
      <c r="O121" t="str">
        <f t="shared" si="33"/>
        <v>-</v>
      </c>
    </row>
    <row r="122" spans="1:15">
      <c r="A122" s="5">
        <v>121</v>
      </c>
      <c r="B122" s="6">
        <v>41872</v>
      </c>
      <c r="C122" s="7">
        <f t="shared" si="41"/>
        <v>4</v>
      </c>
      <c r="D122" s="5">
        <f t="shared" si="42"/>
        <v>8</v>
      </c>
      <c r="E122" s="5">
        <f t="shared" si="39"/>
        <v>0.26</v>
      </c>
      <c r="F122" s="5">
        <f t="shared" si="40"/>
        <v>0.28999999999999998</v>
      </c>
      <c r="G122" s="5">
        <f t="shared" si="43"/>
        <v>9</v>
      </c>
      <c r="H122" s="5">
        <f t="shared" si="44"/>
        <v>193.44</v>
      </c>
      <c r="I122" s="5">
        <f t="shared" si="46"/>
        <v>36</v>
      </c>
      <c r="J122" s="5">
        <f t="shared" si="47"/>
        <v>35.96</v>
      </c>
      <c r="K122" s="5">
        <f t="shared" si="48"/>
        <v>1229.7200000000009</v>
      </c>
      <c r="L122" s="5">
        <f t="shared" si="49"/>
        <v>1193.7200000000009</v>
      </c>
      <c r="M122" s="5">
        <f t="shared" si="50"/>
        <v>36</v>
      </c>
      <c r="N122" s="5">
        <f t="shared" si="45"/>
        <v>8</v>
      </c>
      <c r="O122" t="str">
        <f t="shared" si="33"/>
        <v>-</v>
      </c>
    </row>
    <row r="123" spans="1:15">
      <c r="A123" s="5">
        <v>122</v>
      </c>
      <c r="B123" s="6">
        <v>41873</v>
      </c>
      <c r="C123" s="7">
        <f t="shared" si="41"/>
        <v>5</v>
      </c>
      <c r="D123" s="5">
        <f t="shared" si="42"/>
        <v>8</v>
      </c>
      <c r="E123" s="5">
        <f t="shared" si="39"/>
        <v>0.26</v>
      </c>
      <c r="F123" s="5">
        <f t="shared" si="40"/>
        <v>0.28999999999999998</v>
      </c>
      <c r="G123" s="5">
        <f t="shared" si="43"/>
        <v>9</v>
      </c>
      <c r="H123" s="5">
        <f t="shared" si="44"/>
        <v>193.44</v>
      </c>
      <c r="I123" s="5">
        <f t="shared" si="46"/>
        <v>36</v>
      </c>
      <c r="J123" s="5">
        <f t="shared" si="47"/>
        <v>35.96</v>
      </c>
      <c r="K123" s="5">
        <f t="shared" si="48"/>
        <v>1229.680000000001</v>
      </c>
      <c r="L123" s="5">
        <f t="shared" si="49"/>
        <v>1193.680000000001</v>
      </c>
      <c r="M123" s="5">
        <f t="shared" si="50"/>
        <v>36</v>
      </c>
      <c r="N123" s="5">
        <f t="shared" si="45"/>
        <v>8</v>
      </c>
      <c r="O123" t="str">
        <f t="shared" si="33"/>
        <v>-</v>
      </c>
    </row>
    <row r="124" spans="1:15">
      <c r="A124" s="5">
        <v>123</v>
      </c>
      <c r="B124" s="6">
        <v>41874</v>
      </c>
      <c r="C124" s="7">
        <f t="shared" si="41"/>
        <v>6</v>
      </c>
      <c r="D124" s="5">
        <f t="shared" si="42"/>
        <v>8</v>
      </c>
      <c r="E124" s="5">
        <f t="shared" si="39"/>
        <v>0.26</v>
      </c>
      <c r="F124" s="5">
        <f t="shared" si="40"/>
        <v>0.28999999999999998</v>
      </c>
      <c r="G124" s="5">
        <f t="shared" si="43"/>
        <v>9</v>
      </c>
      <c r="H124" s="5">
        <f t="shared" si="44"/>
        <v>193.44</v>
      </c>
      <c r="I124" s="5">
        <f t="shared" si="46"/>
        <v>100</v>
      </c>
      <c r="J124" s="5">
        <f t="shared" si="47"/>
        <v>35.96</v>
      </c>
      <c r="K124" s="5">
        <f t="shared" si="48"/>
        <v>1229.640000000001</v>
      </c>
      <c r="L124" s="5">
        <f t="shared" si="49"/>
        <v>1129.640000000001</v>
      </c>
      <c r="M124" s="5">
        <f t="shared" si="50"/>
        <v>100</v>
      </c>
      <c r="N124" s="5">
        <f t="shared" si="45"/>
        <v>8</v>
      </c>
      <c r="O124" t="str">
        <f t="shared" si="33"/>
        <v>-</v>
      </c>
    </row>
    <row r="125" spans="1:15">
      <c r="A125" s="5">
        <v>124</v>
      </c>
      <c r="B125" s="6">
        <v>41875</v>
      </c>
      <c r="C125" s="7">
        <f t="shared" si="41"/>
        <v>7</v>
      </c>
      <c r="D125" s="5">
        <f t="shared" si="42"/>
        <v>8</v>
      </c>
      <c r="E125" s="5">
        <f t="shared" si="39"/>
        <v>0.26</v>
      </c>
      <c r="F125" s="5">
        <f t="shared" si="40"/>
        <v>0.28999999999999998</v>
      </c>
      <c r="G125" s="5">
        <f t="shared" si="43"/>
        <v>9</v>
      </c>
      <c r="H125" s="5">
        <f t="shared" si="44"/>
        <v>193.44</v>
      </c>
      <c r="I125" s="5">
        <f t="shared" si="46"/>
        <v>100</v>
      </c>
      <c r="J125" s="5">
        <f t="shared" si="47"/>
        <v>35.96</v>
      </c>
      <c r="K125" s="5">
        <f t="shared" si="48"/>
        <v>1165.600000000001</v>
      </c>
      <c r="L125" s="5">
        <f t="shared" si="49"/>
        <v>1065.600000000001</v>
      </c>
      <c r="M125" s="5">
        <f t="shared" si="50"/>
        <v>100</v>
      </c>
      <c r="N125" s="5">
        <f t="shared" si="45"/>
        <v>8</v>
      </c>
      <c r="O125" t="str">
        <f t="shared" si="33"/>
        <v>-</v>
      </c>
    </row>
    <row r="126" spans="1:15">
      <c r="A126" s="5">
        <v>125</v>
      </c>
      <c r="B126" s="6">
        <v>41876</v>
      </c>
      <c r="C126" s="7">
        <f t="shared" si="41"/>
        <v>1</v>
      </c>
      <c r="D126" s="5">
        <f t="shared" si="42"/>
        <v>8</v>
      </c>
      <c r="E126" s="5">
        <f t="shared" si="39"/>
        <v>0.26</v>
      </c>
      <c r="F126" s="5">
        <f t="shared" si="40"/>
        <v>0.28999999999999998</v>
      </c>
      <c r="G126" s="5">
        <f t="shared" si="43"/>
        <v>9</v>
      </c>
      <c r="H126" s="5">
        <f t="shared" si="44"/>
        <v>193.44</v>
      </c>
      <c r="I126" s="5">
        <f t="shared" si="46"/>
        <v>36</v>
      </c>
      <c r="J126" s="5">
        <f t="shared" si="47"/>
        <v>35.96</v>
      </c>
      <c r="K126" s="5">
        <f t="shared" si="48"/>
        <v>1101.5600000000011</v>
      </c>
      <c r="L126" s="5">
        <f t="shared" si="49"/>
        <v>1065.5600000000011</v>
      </c>
      <c r="M126" s="5">
        <f t="shared" si="50"/>
        <v>36</v>
      </c>
      <c r="N126" s="5">
        <f t="shared" si="45"/>
        <v>8</v>
      </c>
      <c r="O126" t="str">
        <f t="shared" si="33"/>
        <v>-</v>
      </c>
    </row>
    <row r="127" spans="1:15">
      <c r="A127" s="5">
        <v>126</v>
      </c>
      <c r="B127" s="6">
        <v>41877</v>
      </c>
      <c r="C127" s="7">
        <f t="shared" si="41"/>
        <v>2</v>
      </c>
      <c r="D127" s="5">
        <f t="shared" si="42"/>
        <v>8</v>
      </c>
      <c r="E127" s="5">
        <f t="shared" si="39"/>
        <v>0.26</v>
      </c>
      <c r="F127" s="5">
        <f t="shared" si="40"/>
        <v>0.28999999999999998</v>
      </c>
      <c r="G127" s="5">
        <f t="shared" si="43"/>
        <v>9</v>
      </c>
      <c r="H127" s="5">
        <f t="shared" si="44"/>
        <v>193.44</v>
      </c>
      <c r="I127" s="5">
        <f t="shared" si="46"/>
        <v>36</v>
      </c>
      <c r="J127" s="5">
        <f t="shared" si="47"/>
        <v>32.24</v>
      </c>
      <c r="K127" s="5">
        <f t="shared" si="48"/>
        <v>1097.8000000000011</v>
      </c>
      <c r="L127" s="5">
        <f t="shared" si="49"/>
        <v>1061.8000000000011</v>
      </c>
      <c r="M127" s="5">
        <f t="shared" si="50"/>
        <v>36</v>
      </c>
      <c r="N127" s="5">
        <f t="shared" si="45"/>
        <v>8</v>
      </c>
      <c r="O127" t="str">
        <f t="shared" si="33"/>
        <v>-</v>
      </c>
    </row>
    <row r="128" spans="1:15">
      <c r="A128" s="5">
        <v>127</v>
      </c>
      <c r="B128" s="6">
        <v>41878</v>
      </c>
      <c r="C128" s="7">
        <f t="shared" si="41"/>
        <v>3</v>
      </c>
      <c r="D128" s="5">
        <f t="shared" si="42"/>
        <v>8</v>
      </c>
      <c r="E128" s="5">
        <f t="shared" si="39"/>
        <v>0.23</v>
      </c>
      <c r="F128" s="5">
        <f t="shared" si="40"/>
        <v>0.26</v>
      </c>
      <c r="G128" s="5">
        <f t="shared" si="43"/>
        <v>10</v>
      </c>
      <c r="H128" s="5">
        <f t="shared" si="44"/>
        <v>171.12</v>
      </c>
      <c r="I128" s="5">
        <f t="shared" si="46"/>
        <v>36</v>
      </c>
      <c r="J128" s="5">
        <f t="shared" si="47"/>
        <v>32.24</v>
      </c>
      <c r="K128" s="5">
        <f t="shared" si="48"/>
        <v>1094.0400000000011</v>
      </c>
      <c r="L128" s="5">
        <f t="shared" si="49"/>
        <v>1058.0400000000011</v>
      </c>
      <c r="M128" s="5">
        <f t="shared" si="50"/>
        <v>36</v>
      </c>
      <c r="N128" s="5">
        <f t="shared" si="45"/>
        <v>8</v>
      </c>
      <c r="O128" t="str">
        <f t="shared" si="33"/>
        <v>-</v>
      </c>
    </row>
    <row r="129" spans="1:15">
      <c r="A129" s="5">
        <v>128</v>
      </c>
      <c r="B129" s="6">
        <v>41879</v>
      </c>
      <c r="C129" s="7">
        <f t="shared" si="41"/>
        <v>4</v>
      </c>
      <c r="D129" s="5">
        <f t="shared" si="42"/>
        <v>8</v>
      </c>
      <c r="E129" s="5">
        <f t="shared" ref="E129:E160" si="51">ROUND(F129-$AA$3*F129,2)</f>
        <v>0.23</v>
      </c>
      <c r="F129" s="5">
        <f t="shared" ref="F129:F160" si="52">IF(G129&lt;&gt;G128,E128,F128)</f>
        <v>0.26</v>
      </c>
      <c r="G129" s="5">
        <f t="shared" si="43"/>
        <v>10</v>
      </c>
      <c r="H129" s="5">
        <f t="shared" si="44"/>
        <v>171.12</v>
      </c>
      <c r="I129" s="5">
        <f t="shared" si="46"/>
        <v>36</v>
      </c>
      <c r="J129" s="5">
        <f t="shared" si="47"/>
        <v>32.24</v>
      </c>
      <c r="K129" s="5">
        <f t="shared" si="48"/>
        <v>1090.2800000000011</v>
      </c>
      <c r="L129" s="5">
        <f t="shared" si="49"/>
        <v>1054.2800000000011</v>
      </c>
      <c r="M129" s="5">
        <f t="shared" si="50"/>
        <v>36</v>
      </c>
      <c r="N129" s="5">
        <f t="shared" si="45"/>
        <v>8</v>
      </c>
      <c r="O129" t="str">
        <f t="shared" si="33"/>
        <v>-</v>
      </c>
    </row>
    <row r="130" spans="1:15">
      <c r="A130" s="5">
        <v>129</v>
      </c>
      <c r="B130" s="6">
        <v>41880</v>
      </c>
      <c r="C130" s="7">
        <f t="shared" ref="C130:C161" si="53">WEEKDAY(B130,2)</f>
        <v>5</v>
      </c>
      <c r="D130" s="5">
        <f t="shared" ref="D130:D161" si="54">MONTH(B130)</f>
        <v>8</v>
      </c>
      <c r="E130" s="5">
        <f t="shared" si="51"/>
        <v>0.23</v>
      </c>
      <c r="F130" s="5">
        <f t="shared" si="52"/>
        <v>0.26</v>
      </c>
      <c r="G130" s="5">
        <f t="shared" ref="G130:G161" si="55">IF(MOD(A130-1,7)=0,(G129+1),G129)</f>
        <v>10</v>
      </c>
      <c r="H130" s="5">
        <f t="shared" ref="H130:H161" si="56">E130*O$3</f>
        <v>171.12</v>
      </c>
      <c r="I130" s="5">
        <f t="shared" si="46"/>
        <v>36</v>
      </c>
      <c r="J130" s="5">
        <f t="shared" si="47"/>
        <v>32.24</v>
      </c>
      <c r="K130" s="5">
        <f t="shared" si="48"/>
        <v>1086.5200000000011</v>
      </c>
      <c r="L130" s="5">
        <f t="shared" si="49"/>
        <v>1050.5200000000011</v>
      </c>
      <c r="M130" s="5">
        <f t="shared" si="50"/>
        <v>36</v>
      </c>
      <c r="N130" s="5">
        <f t="shared" ref="N130:N161" si="57">MONTH(B130)</f>
        <v>8</v>
      </c>
      <c r="O130" t="str">
        <f t="shared" si="33"/>
        <v>-</v>
      </c>
    </row>
    <row r="131" spans="1:15">
      <c r="A131" s="5">
        <v>130</v>
      </c>
      <c r="B131" s="6">
        <v>41881</v>
      </c>
      <c r="C131" s="7">
        <f t="shared" si="53"/>
        <v>6</v>
      </c>
      <c r="D131" s="5">
        <f t="shared" si="54"/>
        <v>8</v>
      </c>
      <c r="E131" s="5">
        <f t="shared" si="51"/>
        <v>0.23</v>
      </c>
      <c r="F131" s="5">
        <f t="shared" si="52"/>
        <v>0.26</v>
      </c>
      <c r="G131" s="5">
        <f t="shared" si="55"/>
        <v>10</v>
      </c>
      <c r="H131" s="5">
        <f t="shared" si="56"/>
        <v>171.12</v>
      </c>
      <c r="I131" s="5">
        <f t="shared" si="46"/>
        <v>100</v>
      </c>
      <c r="J131" s="5">
        <f t="shared" si="47"/>
        <v>32.24</v>
      </c>
      <c r="K131" s="5">
        <f t="shared" si="48"/>
        <v>1082.7600000000011</v>
      </c>
      <c r="L131" s="5">
        <f t="shared" si="49"/>
        <v>982.76000000000113</v>
      </c>
      <c r="M131" s="5">
        <f t="shared" si="50"/>
        <v>100</v>
      </c>
      <c r="N131" s="5">
        <f t="shared" si="57"/>
        <v>8</v>
      </c>
      <c r="O131" t="str">
        <f t="shared" si="33"/>
        <v>-</v>
      </c>
    </row>
    <row r="132" spans="1:15">
      <c r="A132" s="5">
        <v>131</v>
      </c>
      <c r="B132" s="6">
        <v>41882</v>
      </c>
      <c r="C132" s="7">
        <f t="shared" si="53"/>
        <v>7</v>
      </c>
      <c r="D132" s="5">
        <f t="shared" si="54"/>
        <v>8</v>
      </c>
      <c r="E132" s="5">
        <f t="shared" si="51"/>
        <v>0.23</v>
      </c>
      <c r="F132" s="5">
        <f t="shared" si="52"/>
        <v>0.26</v>
      </c>
      <c r="G132" s="5">
        <f t="shared" si="55"/>
        <v>10</v>
      </c>
      <c r="H132" s="5">
        <f t="shared" si="56"/>
        <v>171.12</v>
      </c>
      <c r="I132" s="5">
        <f t="shared" si="46"/>
        <v>100</v>
      </c>
      <c r="J132" s="5">
        <f t="shared" si="47"/>
        <v>32.24</v>
      </c>
      <c r="K132" s="5">
        <f t="shared" si="48"/>
        <v>1015.0000000000011</v>
      </c>
      <c r="L132" s="5">
        <f t="shared" si="49"/>
        <v>915.00000000000114</v>
      </c>
      <c r="M132" s="5">
        <f t="shared" si="50"/>
        <v>100</v>
      </c>
      <c r="N132" s="5">
        <f t="shared" si="57"/>
        <v>8</v>
      </c>
      <c r="O132" t="str">
        <f t="shared" ref="O132:O161" si="58">IF(L132=0,"XXXXX","-")</f>
        <v>-</v>
      </c>
    </row>
    <row r="133" spans="1:15">
      <c r="A133" s="5">
        <v>132</v>
      </c>
      <c r="B133" s="6">
        <v>41883</v>
      </c>
      <c r="C133" s="7">
        <f t="shared" si="53"/>
        <v>1</v>
      </c>
      <c r="D133" s="5">
        <f t="shared" si="54"/>
        <v>9</v>
      </c>
      <c r="E133" s="5">
        <f t="shared" si="51"/>
        <v>0.23</v>
      </c>
      <c r="F133" s="5">
        <f t="shared" si="52"/>
        <v>0.26</v>
      </c>
      <c r="G133" s="5">
        <f t="shared" si="55"/>
        <v>10</v>
      </c>
      <c r="H133" s="5">
        <f t="shared" si="56"/>
        <v>171.12</v>
      </c>
      <c r="I133" s="5">
        <f t="shared" si="46"/>
        <v>36</v>
      </c>
      <c r="J133" s="5">
        <f t="shared" si="47"/>
        <v>32.24</v>
      </c>
      <c r="K133" s="5">
        <f t="shared" si="48"/>
        <v>947.24000000000115</v>
      </c>
      <c r="L133" s="5">
        <f t="shared" si="49"/>
        <v>911.24000000000115</v>
      </c>
      <c r="M133" s="5">
        <f t="shared" si="50"/>
        <v>36</v>
      </c>
      <c r="N133" s="5">
        <f t="shared" si="57"/>
        <v>9</v>
      </c>
      <c r="O133" t="str">
        <f t="shared" si="58"/>
        <v>-</v>
      </c>
    </row>
    <row r="134" spans="1:15">
      <c r="A134" s="5">
        <v>133</v>
      </c>
      <c r="B134" s="6">
        <v>41884</v>
      </c>
      <c r="C134" s="7">
        <f t="shared" si="53"/>
        <v>2</v>
      </c>
      <c r="D134" s="5">
        <f t="shared" si="54"/>
        <v>9</v>
      </c>
      <c r="E134" s="5">
        <f t="shared" si="51"/>
        <v>0.23</v>
      </c>
      <c r="F134" s="5">
        <f t="shared" si="52"/>
        <v>0.26</v>
      </c>
      <c r="G134" s="5">
        <f t="shared" si="55"/>
        <v>10</v>
      </c>
      <c r="H134" s="5">
        <f t="shared" si="56"/>
        <v>171.12</v>
      </c>
      <c r="I134" s="5">
        <f t="shared" si="46"/>
        <v>36</v>
      </c>
      <c r="J134" s="5">
        <f t="shared" si="47"/>
        <v>28.52</v>
      </c>
      <c r="K134" s="5">
        <f t="shared" si="48"/>
        <v>939.76000000000113</v>
      </c>
      <c r="L134" s="5">
        <f t="shared" si="49"/>
        <v>903.76000000000113</v>
      </c>
      <c r="M134" s="5">
        <f t="shared" si="50"/>
        <v>36</v>
      </c>
      <c r="N134" s="5">
        <f t="shared" si="57"/>
        <v>9</v>
      </c>
      <c r="O134" t="str">
        <f t="shared" si="58"/>
        <v>-</v>
      </c>
    </row>
    <row r="135" spans="1:15">
      <c r="A135" s="5">
        <v>134</v>
      </c>
      <c r="B135" s="6">
        <v>41885</v>
      </c>
      <c r="C135" s="7">
        <f t="shared" si="53"/>
        <v>3</v>
      </c>
      <c r="D135" s="5">
        <f t="shared" si="54"/>
        <v>9</v>
      </c>
      <c r="E135" s="5">
        <f t="shared" si="51"/>
        <v>0.21</v>
      </c>
      <c r="F135" s="5">
        <f t="shared" si="52"/>
        <v>0.23</v>
      </c>
      <c r="G135" s="5">
        <f t="shared" si="55"/>
        <v>11</v>
      </c>
      <c r="H135" s="5">
        <f t="shared" si="56"/>
        <v>156.23999999999998</v>
      </c>
      <c r="I135" s="5">
        <f t="shared" si="46"/>
        <v>36</v>
      </c>
      <c r="J135" s="5">
        <f t="shared" si="47"/>
        <v>28.52</v>
      </c>
      <c r="K135" s="5">
        <f t="shared" si="48"/>
        <v>932.28000000000111</v>
      </c>
      <c r="L135" s="5">
        <f t="shared" si="49"/>
        <v>896.28000000000111</v>
      </c>
      <c r="M135" s="5">
        <f t="shared" si="50"/>
        <v>36</v>
      </c>
      <c r="N135" s="5">
        <f t="shared" si="57"/>
        <v>9</v>
      </c>
      <c r="O135" t="str">
        <f t="shared" si="58"/>
        <v>-</v>
      </c>
    </row>
    <row r="136" spans="1:15">
      <c r="A136" s="5">
        <v>135</v>
      </c>
      <c r="B136" s="6">
        <v>41886</v>
      </c>
      <c r="C136" s="7">
        <f t="shared" si="53"/>
        <v>4</v>
      </c>
      <c r="D136" s="5">
        <f t="shared" si="54"/>
        <v>9</v>
      </c>
      <c r="E136" s="5">
        <f t="shared" si="51"/>
        <v>0.21</v>
      </c>
      <c r="F136" s="5">
        <f t="shared" si="52"/>
        <v>0.23</v>
      </c>
      <c r="G136" s="5">
        <f t="shared" si="55"/>
        <v>11</v>
      </c>
      <c r="H136" s="5">
        <f t="shared" si="56"/>
        <v>156.23999999999998</v>
      </c>
      <c r="I136" s="5">
        <f t="shared" ref="I136:I161" si="59">IF(OR(C136=6,C136=7),100,36)</f>
        <v>36</v>
      </c>
      <c r="J136" s="5">
        <f t="shared" ref="J136:J161" si="60">H130/6</f>
        <v>28.52</v>
      </c>
      <c r="K136" s="5">
        <f t="shared" ref="K136:K161" si="61">J136+L135</f>
        <v>924.80000000000109</v>
      </c>
      <c r="L136" s="5">
        <f t="shared" ref="L136:L161" si="62">IF(J136-I136+L135&gt;0,J136-I136+L135,0)</f>
        <v>888.80000000000109</v>
      </c>
      <c r="M136" s="5">
        <f t="shared" ref="M136:M161" si="63">IF(K136&gt;I136,I136,K136)</f>
        <v>36</v>
      </c>
      <c r="N136" s="5">
        <f t="shared" si="57"/>
        <v>9</v>
      </c>
      <c r="O136" t="str">
        <f t="shared" si="58"/>
        <v>-</v>
      </c>
    </row>
    <row r="137" spans="1:15">
      <c r="A137" s="5">
        <v>136</v>
      </c>
      <c r="B137" s="6">
        <v>41887</v>
      </c>
      <c r="C137" s="7">
        <f t="shared" si="53"/>
        <v>5</v>
      </c>
      <c r="D137" s="5">
        <f t="shared" si="54"/>
        <v>9</v>
      </c>
      <c r="E137" s="5">
        <f t="shared" si="51"/>
        <v>0.21</v>
      </c>
      <c r="F137" s="5">
        <f t="shared" si="52"/>
        <v>0.23</v>
      </c>
      <c r="G137" s="5">
        <f t="shared" si="55"/>
        <v>11</v>
      </c>
      <c r="H137" s="5">
        <f t="shared" si="56"/>
        <v>156.23999999999998</v>
      </c>
      <c r="I137" s="5">
        <f t="shared" si="59"/>
        <v>36</v>
      </c>
      <c r="J137" s="5">
        <f t="shared" si="60"/>
        <v>28.52</v>
      </c>
      <c r="K137" s="5">
        <f t="shared" si="61"/>
        <v>917.32000000000107</v>
      </c>
      <c r="L137" s="5">
        <f t="shared" si="62"/>
        <v>881.32000000000107</v>
      </c>
      <c r="M137" s="5">
        <f t="shared" si="63"/>
        <v>36</v>
      </c>
      <c r="N137" s="5">
        <f t="shared" si="57"/>
        <v>9</v>
      </c>
      <c r="O137" t="str">
        <f t="shared" si="58"/>
        <v>-</v>
      </c>
    </row>
    <row r="138" spans="1:15">
      <c r="A138" s="5">
        <v>137</v>
      </c>
      <c r="B138" s="6">
        <v>41888</v>
      </c>
      <c r="C138" s="7">
        <f t="shared" si="53"/>
        <v>6</v>
      </c>
      <c r="D138" s="5">
        <f t="shared" si="54"/>
        <v>9</v>
      </c>
      <c r="E138" s="5">
        <f t="shared" si="51"/>
        <v>0.21</v>
      </c>
      <c r="F138" s="5">
        <f t="shared" si="52"/>
        <v>0.23</v>
      </c>
      <c r="G138" s="5">
        <f t="shared" si="55"/>
        <v>11</v>
      </c>
      <c r="H138" s="5">
        <f t="shared" si="56"/>
        <v>156.23999999999998</v>
      </c>
      <c r="I138" s="5">
        <f t="shared" si="59"/>
        <v>100</v>
      </c>
      <c r="J138" s="5">
        <f t="shared" si="60"/>
        <v>28.52</v>
      </c>
      <c r="K138" s="5">
        <f t="shared" si="61"/>
        <v>909.84000000000106</v>
      </c>
      <c r="L138" s="5">
        <f t="shared" si="62"/>
        <v>809.84000000000106</v>
      </c>
      <c r="M138" s="5">
        <f t="shared" si="63"/>
        <v>100</v>
      </c>
      <c r="N138" s="5">
        <f t="shared" si="57"/>
        <v>9</v>
      </c>
      <c r="O138" t="str">
        <f t="shared" si="58"/>
        <v>-</v>
      </c>
    </row>
    <row r="139" spans="1:15">
      <c r="A139" s="5">
        <v>138</v>
      </c>
      <c r="B139" s="6">
        <v>41889</v>
      </c>
      <c r="C139" s="7">
        <f t="shared" si="53"/>
        <v>7</v>
      </c>
      <c r="D139" s="5">
        <f t="shared" si="54"/>
        <v>9</v>
      </c>
      <c r="E139" s="5">
        <f t="shared" si="51"/>
        <v>0.21</v>
      </c>
      <c r="F139" s="5">
        <f t="shared" si="52"/>
        <v>0.23</v>
      </c>
      <c r="G139" s="5">
        <f t="shared" si="55"/>
        <v>11</v>
      </c>
      <c r="H139" s="5">
        <f t="shared" si="56"/>
        <v>156.23999999999998</v>
      </c>
      <c r="I139" s="5">
        <f t="shared" si="59"/>
        <v>100</v>
      </c>
      <c r="J139" s="5">
        <f t="shared" si="60"/>
        <v>28.52</v>
      </c>
      <c r="K139" s="5">
        <f t="shared" si="61"/>
        <v>838.36000000000104</v>
      </c>
      <c r="L139" s="5">
        <f t="shared" si="62"/>
        <v>738.36000000000104</v>
      </c>
      <c r="M139" s="5">
        <f t="shared" si="63"/>
        <v>100</v>
      </c>
      <c r="N139" s="5">
        <f t="shared" si="57"/>
        <v>9</v>
      </c>
      <c r="O139" t="str">
        <f t="shared" si="58"/>
        <v>-</v>
      </c>
    </row>
    <row r="140" spans="1:15">
      <c r="A140" s="5">
        <v>139</v>
      </c>
      <c r="B140" s="6">
        <v>41890</v>
      </c>
      <c r="C140" s="7">
        <f t="shared" si="53"/>
        <v>1</v>
      </c>
      <c r="D140" s="5">
        <f t="shared" si="54"/>
        <v>9</v>
      </c>
      <c r="E140" s="5">
        <f t="shared" si="51"/>
        <v>0.21</v>
      </c>
      <c r="F140" s="5">
        <f t="shared" si="52"/>
        <v>0.23</v>
      </c>
      <c r="G140" s="5">
        <f t="shared" si="55"/>
        <v>11</v>
      </c>
      <c r="H140" s="5">
        <f t="shared" si="56"/>
        <v>156.23999999999998</v>
      </c>
      <c r="I140" s="5">
        <f t="shared" si="59"/>
        <v>36</v>
      </c>
      <c r="J140" s="5">
        <f t="shared" si="60"/>
        <v>28.52</v>
      </c>
      <c r="K140" s="5">
        <f t="shared" si="61"/>
        <v>766.88000000000102</v>
      </c>
      <c r="L140" s="5">
        <f t="shared" si="62"/>
        <v>730.88000000000102</v>
      </c>
      <c r="M140" s="5">
        <f t="shared" si="63"/>
        <v>36</v>
      </c>
      <c r="N140" s="5">
        <f t="shared" si="57"/>
        <v>9</v>
      </c>
      <c r="O140" t="str">
        <f t="shared" si="58"/>
        <v>-</v>
      </c>
    </row>
    <row r="141" spans="1:15">
      <c r="A141" s="5">
        <v>140</v>
      </c>
      <c r="B141" s="6">
        <v>41891</v>
      </c>
      <c r="C141" s="7">
        <f t="shared" si="53"/>
        <v>2</v>
      </c>
      <c r="D141" s="5">
        <f t="shared" si="54"/>
        <v>9</v>
      </c>
      <c r="E141" s="5">
        <f t="shared" si="51"/>
        <v>0.21</v>
      </c>
      <c r="F141" s="5">
        <f t="shared" si="52"/>
        <v>0.23</v>
      </c>
      <c r="G141" s="5">
        <f t="shared" si="55"/>
        <v>11</v>
      </c>
      <c r="H141" s="5">
        <f t="shared" si="56"/>
        <v>156.23999999999998</v>
      </c>
      <c r="I141" s="5">
        <f t="shared" si="59"/>
        <v>36</v>
      </c>
      <c r="J141" s="5">
        <f t="shared" si="60"/>
        <v>26.039999999999996</v>
      </c>
      <c r="K141" s="5">
        <f t="shared" si="61"/>
        <v>756.92000000000098</v>
      </c>
      <c r="L141" s="5">
        <f t="shared" si="62"/>
        <v>720.92000000000098</v>
      </c>
      <c r="M141" s="5">
        <f t="shared" si="63"/>
        <v>36</v>
      </c>
      <c r="N141" s="5">
        <f t="shared" si="57"/>
        <v>9</v>
      </c>
      <c r="O141" t="str">
        <f t="shared" si="58"/>
        <v>-</v>
      </c>
    </row>
    <row r="142" spans="1:15">
      <c r="A142" s="5">
        <v>141</v>
      </c>
      <c r="B142" s="6">
        <v>41892</v>
      </c>
      <c r="C142" s="7">
        <f t="shared" si="53"/>
        <v>3</v>
      </c>
      <c r="D142" s="5">
        <f t="shared" si="54"/>
        <v>9</v>
      </c>
      <c r="E142" s="5">
        <f t="shared" si="51"/>
        <v>0.19</v>
      </c>
      <c r="F142" s="5">
        <f t="shared" si="52"/>
        <v>0.21</v>
      </c>
      <c r="G142" s="5">
        <f t="shared" si="55"/>
        <v>12</v>
      </c>
      <c r="H142" s="5">
        <f t="shared" si="56"/>
        <v>141.36000000000001</v>
      </c>
      <c r="I142" s="5">
        <f t="shared" si="59"/>
        <v>36</v>
      </c>
      <c r="J142" s="5">
        <f t="shared" si="60"/>
        <v>26.039999999999996</v>
      </c>
      <c r="K142" s="5">
        <f t="shared" si="61"/>
        <v>746.96000000000095</v>
      </c>
      <c r="L142" s="5">
        <f t="shared" si="62"/>
        <v>710.96000000000095</v>
      </c>
      <c r="M142" s="5">
        <f t="shared" si="63"/>
        <v>36</v>
      </c>
      <c r="N142" s="5">
        <f t="shared" si="57"/>
        <v>9</v>
      </c>
      <c r="O142" t="str">
        <f t="shared" si="58"/>
        <v>-</v>
      </c>
    </row>
    <row r="143" spans="1:15">
      <c r="A143" s="5">
        <v>142</v>
      </c>
      <c r="B143" s="6">
        <v>41893</v>
      </c>
      <c r="C143" s="7">
        <f t="shared" si="53"/>
        <v>4</v>
      </c>
      <c r="D143" s="5">
        <f t="shared" si="54"/>
        <v>9</v>
      </c>
      <c r="E143" s="5">
        <f t="shared" si="51"/>
        <v>0.19</v>
      </c>
      <c r="F143" s="5">
        <f t="shared" si="52"/>
        <v>0.21</v>
      </c>
      <c r="G143" s="5">
        <f t="shared" si="55"/>
        <v>12</v>
      </c>
      <c r="H143" s="5">
        <f t="shared" si="56"/>
        <v>141.36000000000001</v>
      </c>
      <c r="I143" s="5">
        <f t="shared" si="59"/>
        <v>36</v>
      </c>
      <c r="J143" s="5">
        <f t="shared" si="60"/>
        <v>26.039999999999996</v>
      </c>
      <c r="K143" s="5">
        <f t="shared" si="61"/>
        <v>737.00000000000091</v>
      </c>
      <c r="L143" s="5">
        <f t="shared" si="62"/>
        <v>701.00000000000091</v>
      </c>
      <c r="M143" s="5">
        <f t="shared" si="63"/>
        <v>36</v>
      </c>
      <c r="N143" s="5">
        <f t="shared" si="57"/>
        <v>9</v>
      </c>
      <c r="O143" t="str">
        <f t="shared" si="58"/>
        <v>-</v>
      </c>
    </row>
    <row r="144" spans="1:15">
      <c r="A144" s="5">
        <v>143</v>
      </c>
      <c r="B144" s="6">
        <v>41894</v>
      </c>
      <c r="C144" s="7">
        <f t="shared" si="53"/>
        <v>5</v>
      </c>
      <c r="D144" s="5">
        <f t="shared" si="54"/>
        <v>9</v>
      </c>
      <c r="E144" s="5">
        <f t="shared" si="51"/>
        <v>0.19</v>
      </c>
      <c r="F144" s="5">
        <f t="shared" si="52"/>
        <v>0.21</v>
      </c>
      <c r="G144" s="5">
        <f t="shared" si="55"/>
        <v>12</v>
      </c>
      <c r="H144" s="5">
        <f t="shared" si="56"/>
        <v>141.36000000000001</v>
      </c>
      <c r="I144" s="5">
        <f t="shared" si="59"/>
        <v>36</v>
      </c>
      <c r="J144" s="5">
        <f t="shared" si="60"/>
        <v>26.039999999999996</v>
      </c>
      <c r="K144" s="5">
        <f t="shared" si="61"/>
        <v>727.04000000000087</v>
      </c>
      <c r="L144" s="5">
        <f t="shared" si="62"/>
        <v>691.04000000000087</v>
      </c>
      <c r="M144" s="5">
        <f t="shared" si="63"/>
        <v>36</v>
      </c>
      <c r="N144" s="5">
        <f t="shared" si="57"/>
        <v>9</v>
      </c>
      <c r="O144" t="str">
        <f t="shared" si="58"/>
        <v>-</v>
      </c>
    </row>
    <row r="145" spans="1:15">
      <c r="A145" s="5">
        <v>144</v>
      </c>
      <c r="B145" s="6">
        <v>41895</v>
      </c>
      <c r="C145" s="7">
        <f t="shared" si="53"/>
        <v>6</v>
      </c>
      <c r="D145" s="5">
        <f t="shared" si="54"/>
        <v>9</v>
      </c>
      <c r="E145" s="5">
        <f t="shared" si="51"/>
        <v>0.19</v>
      </c>
      <c r="F145" s="5">
        <f t="shared" si="52"/>
        <v>0.21</v>
      </c>
      <c r="G145" s="5">
        <f t="shared" si="55"/>
        <v>12</v>
      </c>
      <c r="H145" s="5">
        <f t="shared" si="56"/>
        <v>141.36000000000001</v>
      </c>
      <c r="I145" s="5">
        <f t="shared" si="59"/>
        <v>100</v>
      </c>
      <c r="J145" s="5">
        <f t="shared" si="60"/>
        <v>26.039999999999996</v>
      </c>
      <c r="K145" s="5">
        <f t="shared" si="61"/>
        <v>717.08000000000084</v>
      </c>
      <c r="L145" s="5">
        <f t="shared" si="62"/>
        <v>617.08000000000084</v>
      </c>
      <c r="M145" s="5">
        <f t="shared" si="63"/>
        <v>100</v>
      </c>
      <c r="N145" s="5">
        <f t="shared" si="57"/>
        <v>9</v>
      </c>
      <c r="O145" t="str">
        <f t="shared" si="58"/>
        <v>-</v>
      </c>
    </row>
    <row r="146" spans="1:15">
      <c r="A146" s="5">
        <v>145</v>
      </c>
      <c r="B146" s="6">
        <v>41896</v>
      </c>
      <c r="C146" s="7">
        <f t="shared" si="53"/>
        <v>7</v>
      </c>
      <c r="D146" s="5">
        <f t="shared" si="54"/>
        <v>9</v>
      </c>
      <c r="E146" s="5">
        <f t="shared" si="51"/>
        <v>0.19</v>
      </c>
      <c r="F146" s="5">
        <f t="shared" si="52"/>
        <v>0.21</v>
      </c>
      <c r="G146" s="5">
        <f t="shared" si="55"/>
        <v>12</v>
      </c>
      <c r="H146" s="5">
        <f t="shared" si="56"/>
        <v>141.36000000000001</v>
      </c>
      <c r="I146" s="5">
        <f t="shared" si="59"/>
        <v>100</v>
      </c>
      <c r="J146" s="5">
        <f t="shared" si="60"/>
        <v>26.039999999999996</v>
      </c>
      <c r="K146" s="5">
        <f t="shared" si="61"/>
        <v>643.1200000000008</v>
      </c>
      <c r="L146" s="5">
        <f t="shared" si="62"/>
        <v>543.1200000000008</v>
      </c>
      <c r="M146" s="5">
        <f t="shared" si="63"/>
        <v>100</v>
      </c>
      <c r="N146" s="5">
        <f t="shared" si="57"/>
        <v>9</v>
      </c>
      <c r="O146" t="str">
        <f t="shared" si="58"/>
        <v>-</v>
      </c>
    </row>
    <row r="147" spans="1:15">
      <c r="A147" s="5">
        <v>146</v>
      </c>
      <c r="B147" s="6">
        <v>41897</v>
      </c>
      <c r="C147" s="7">
        <f t="shared" si="53"/>
        <v>1</v>
      </c>
      <c r="D147" s="5">
        <f t="shared" si="54"/>
        <v>9</v>
      </c>
      <c r="E147" s="5">
        <f t="shared" si="51"/>
        <v>0.19</v>
      </c>
      <c r="F147" s="5">
        <f t="shared" si="52"/>
        <v>0.21</v>
      </c>
      <c r="G147" s="5">
        <f t="shared" si="55"/>
        <v>12</v>
      </c>
      <c r="H147" s="5">
        <f t="shared" si="56"/>
        <v>141.36000000000001</v>
      </c>
      <c r="I147" s="5">
        <f t="shared" si="59"/>
        <v>36</v>
      </c>
      <c r="J147" s="5">
        <f t="shared" si="60"/>
        <v>26.039999999999996</v>
      </c>
      <c r="K147" s="5">
        <f t="shared" si="61"/>
        <v>569.16000000000076</v>
      </c>
      <c r="L147" s="5">
        <f t="shared" si="62"/>
        <v>533.16000000000076</v>
      </c>
      <c r="M147" s="5">
        <f t="shared" si="63"/>
        <v>36</v>
      </c>
      <c r="N147" s="5">
        <f t="shared" si="57"/>
        <v>9</v>
      </c>
      <c r="O147" t="str">
        <f t="shared" si="58"/>
        <v>-</v>
      </c>
    </row>
    <row r="148" spans="1:15">
      <c r="A148" s="5">
        <v>147</v>
      </c>
      <c r="B148" s="6">
        <v>41898</v>
      </c>
      <c r="C148" s="7">
        <f t="shared" si="53"/>
        <v>2</v>
      </c>
      <c r="D148" s="5">
        <f t="shared" si="54"/>
        <v>9</v>
      </c>
      <c r="E148" s="5">
        <f t="shared" si="51"/>
        <v>0.19</v>
      </c>
      <c r="F148" s="5">
        <f t="shared" si="52"/>
        <v>0.21</v>
      </c>
      <c r="G148" s="5">
        <f t="shared" si="55"/>
        <v>12</v>
      </c>
      <c r="H148" s="5">
        <f t="shared" si="56"/>
        <v>141.36000000000001</v>
      </c>
      <c r="I148" s="5">
        <f t="shared" si="59"/>
        <v>36</v>
      </c>
      <c r="J148" s="5">
        <f t="shared" si="60"/>
        <v>23.560000000000002</v>
      </c>
      <c r="K148" s="5">
        <f t="shared" si="61"/>
        <v>556.72000000000071</v>
      </c>
      <c r="L148" s="5">
        <f t="shared" si="62"/>
        <v>520.72000000000071</v>
      </c>
      <c r="M148" s="5">
        <f t="shared" si="63"/>
        <v>36</v>
      </c>
      <c r="N148" s="5">
        <f t="shared" si="57"/>
        <v>9</v>
      </c>
      <c r="O148" t="str">
        <f t="shared" si="58"/>
        <v>-</v>
      </c>
    </row>
    <row r="149" spans="1:15">
      <c r="A149" s="5">
        <v>148</v>
      </c>
      <c r="B149" s="6">
        <v>41899</v>
      </c>
      <c r="C149" s="7">
        <f t="shared" si="53"/>
        <v>3</v>
      </c>
      <c r="D149" s="5">
        <f t="shared" si="54"/>
        <v>9</v>
      </c>
      <c r="E149" s="5">
        <f t="shared" si="51"/>
        <v>0.17</v>
      </c>
      <c r="F149" s="5">
        <f t="shared" si="52"/>
        <v>0.19</v>
      </c>
      <c r="G149" s="5">
        <f t="shared" si="55"/>
        <v>13</v>
      </c>
      <c r="H149" s="5">
        <f t="shared" si="56"/>
        <v>126.48</v>
      </c>
      <c r="I149" s="5">
        <f t="shared" si="59"/>
        <v>36</v>
      </c>
      <c r="J149" s="5">
        <f t="shared" si="60"/>
        <v>23.560000000000002</v>
      </c>
      <c r="K149" s="5">
        <f t="shared" si="61"/>
        <v>544.28000000000065</v>
      </c>
      <c r="L149" s="5">
        <f t="shared" si="62"/>
        <v>508.28000000000071</v>
      </c>
      <c r="M149" s="5">
        <f t="shared" si="63"/>
        <v>36</v>
      </c>
      <c r="N149" s="5">
        <f t="shared" si="57"/>
        <v>9</v>
      </c>
      <c r="O149" t="str">
        <f t="shared" si="58"/>
        <v>-</v>
      </c>
    </row>
    <row r="150" spans="1:15">
      <c r="A150" s="5">
        <v>149</v>
      </c>
      <c r="B150" s="6">
        <v>41900</v>
      </c>
      <c r="C150" s="7">
        <f t="shared" si="53"/>
        <v>4</v>
      </c>
      <c r="D150" s="5">
        <f t="shared" si="54"/>
        <v>9</v>
      </c>
      <c r="E150" s="5">
        <f t="shared" si="51"/>
        <v>0.17</v>
      </c>
      <c r="F150" s="5">
        <f t="shared" si="52"/>
        <v>0.19</v>
      </c>
      <c r="G150" s="5">
        <f t="shared" si="55"/>
        <v>13</v>
      </c>
      <c r="H150" s="5">
        <f t="shared" si="56"/>
        <v>126.48</v>
      </c>
      <c r="I150" s="5">
        <f t="shared" si="59"/>
        <v>36</v>
      </c>
      <c r="J150" s="5">
        <f t="shared" si="60"/>
        <v>23.560000000000002</v>
      </c>
      <c r="K150" s="5">
        <f t="shared" si="61"/>
        <v>531.84000000000071</v>
      </c>
      <c r="L150" s="5">
        <f t="shared" si="62"/>
        <v>495.84000000000071</v>
      </c>
      <c r="M150" s="5">
        <f t="shared" si="63"/>
        <v>36</v>
      </c>
      <c r="N150" s="5">
        <f t="shared" si="57"/>
        <v>9</v>
      </c>
      <c r="O150" t="str">
        <f t="shared" si="58"/>
        <v>-</v>
      </c>
    </row>
    <row r="151" spans="1:15">
      <c r="A151" s="5">
        <v>150</v>
      </c>
      <c r="B151" s="6">
        <v>41901</v>
      </c>
      <c r="C151" s="7">
        <f t="shared" si="53"/>
        <v>5</v>
      </c>
      <c r="D151" s="5">
        <f t="shared" si="54"/>
        <v>9</v>
      </c>
      <c r="E151" s="5">
        <f t="shared" si="51"/>
        <v>0.17</v>
      </c>
      <c r="F151" s="5">
        <f t="shared" si="52"/>
        <v>0.19</v>
      </c>
      <c r="G151" s="5">
        <f t="shared" si="55"/>
        <v>13</v>
      </c>
      <c r="H151" s="5">
        <f t="shared" si="56"/>
        <v>126.48</v>
      </c>
      <c r="I151" s="5">
        <f t="shared" si="59"/>
        <v>36</v>
      </c>
      <c r="J151" s="5">
        <f t="shared" si="60"/>
        <v>23.560000000000002</v>
      </c>
      <c r="K151" s="5">
        <f t="shared" si="61"/>
        <v>519.40000000000077</v>
      </c>
      <c r="L151" s="5">
        <f t="shared" si="62"/>
        <v>483.40000000000072</v>
      </c>
      <c r="M151" s="5">
        <f t="shared" si="63"/>
        <v>36</v>
      </c>
      <c r="N151" s="5">
        <f t="shared" si="57"/>
        <v>9</v>
      </c>
      <c r="O151" t="str">
        <f t="shared" si="58"/>
        <v>-</v>
      </c>
    </row>
    <row r="152" spans="1:15">
      <c r="A152" s="5">
        <v>151</v>
      </c>
      <c r="B152" s="6">
        <v>41902</v>
      </c>
      <c r="C152" s="7">
        <f t="shared" si="53"/>
        <v>6</v>
      </c>
      <c r="D152" s="5">
        <f t="shared" si="54"/>
        <v>9</v>
      </c>
      <c r="E152" s="5">
        <f t="shared" si="51"/>
        <v>0.17</v>
      </c>
      <c r="F152" s="5">
        <f t="shared" si="52"/>
        <v>0.19</v>
      </c>
      <c r="G152" s="5">
        <f t="shared" si="55"/>
        <v>13</v>
      </c>
      <c r="H152" s="5">
        <f t="shared" si="56"/>
        <v>126.48</v>
      </c>
      <c r="I152" s="5">
        <f t="shared" si="59"/>
        <v>100</v>
      </c>
      <c r="J152" s="5">
        <f t="shared" si="60"/>
        <v>23.560000000000002</v>
      </c>
      <c r="K152" s="5">
        <f t="shared" si="61"/>
        <v>506.96000000000072</v>
      </c>
      <c r="L152" s="5">
        <f t="shared" si="62"/>
        <v>406.96000000000072</v>
      </c>
      <c r="M152" s="5">
        <f t="shared" si="63"/>
        <v>100</v>
      </c>
      <c r="N152" s="5">
        <f t="shared" si="57"/>
        <v>9</v>
      </c>
      <c r="O152" t="str">
        <f t="shared" si="58"/>
        <v>-</v>
      </c>
    </row>
    <row r="153" spans="1:15">
      <c r="A153" s="5">
        <v>152</v>
      </c>
      <c r="B153" s="6">
        <v>41903</v>
      </c>
      <c r="C153" s="7">
        <f t="shared" si="53"/>
        <v>7</v>
      </c>
      <c r="D153" s="5">
        <f t="shared" si="54"/>
        <v>9</v>
      </c>
      <c r="E153" s="5">
        <f t="shared" si="51"/>
        <v>0.17</v>
      </c>
      <c r="F153" s="5">
        <f t="shared" si="52"/>
        <v>0.19</v>
      </c>
      <c r="G153" s="5">
        <f t="shared" si="55"/>
        <v>13</v>
      </c>
      <c r="H153" s="5">
        <f t="shared" si="56"/>
        <v>126.48</v>
      </c>
      <c r="I153" s="5">
        <f t="shared" si="59"/>
        <v>100</v>
      </c>
      <c r="J153" s="5">
        <f t="shared" si="60"/>
        <v>23.560000000000002</v>
      </c>
      <c r="K153" s="5">
        <f t="shared" si="61"/>
        <v>430.52000000000072</v>
      </c>
      <c r="L153" s="5">
        <f t="shared" si="62"/>
        <v>330.52000000000072</v>
      </c>
      <c r="M153" s="5">
        <f t="shared" si="63"/>
        <v>100</v>
      </c>
      <c r="N153" s="5">
        <f t="shared" si="57"/>
        <v>9</v>
      </c>
      <c r="O153" t="str">
        <f t="shared" si="58"/>
        <v>-</v>
      </c>
    </row>
    <row r="154" spans="1:15">
      <c r="A154" s="5">
        <v>153</v>
      </c>
      <c r="B154" s="6">
        <v>41904</v>
      </c>
      <c r="C154" s="7">
        <f t="shared" si="53"/>
        <v>1</v>
      </c>
      <c r="D154" s="5">
        <f t="shared" si="54"/>
        <v>9</v>
      </c>
      <c r="E154" s="5">
        <f t="shared" si="51"/>
        <v>0.17</v>
      </c>
      <c r="F154" s="5">
        <f t="shared" si="52"/>
        <v>0.19</v>
      </c>
      <c r="G154" s="5">
        <f t="shared" si="55"/>
        <v>13</v>
      </c>
      <c r="H154" s="5">
        <f t="shared" si="56"/>
        <v>126.48</v>
      </c>
      <c r="I154" s="5">
        <f t="shared" si="59"/>
        <v>36</v>
      </c>
      <c r="J154" s="5">
        <f t="shared" si="60"/>
        <v>23.560000000000002</v>
      </c>
      <c r="K154" s="5">
        <f t="shared" si="61"/>
        <v>354.08000000000072</v>
      </c>
      <c r="L154" s="5">
        <f t="shared" si="62"/>
        <v>318.08000000000072</v>
      </c>
      <c r="M154" s="5">
        <f t="shared" si="63"/>
        <v>36</v>
      </c>
      <c r="N154" s="5">
        <f t="shared" si="57"/>
        <v>9</v>
      </c>
      <c r="O154" t="str">
        <f t="shared" si="58"/>
        <v>-</v>
      </c>
    </row>
    <row r="155" spans="1:15">
      <c r="A155" s="5">
        <v>154</v>
      </c>
      <c r="B155" s="6">
        <v>41905</v>
      </c>
      <c r="C155" s="7">
        <f t="shared" si="53"/>
        <v>2</v>
      </c>
      <c r="D155" s="5">
        <f t="shared" si="54"/>
        <v>9</v>
      </c>
      <c r="E155" s="5">
        <f t="shared" si="51"/>
        <v>0.17</v>
      </c>
      <c r="F155" s="5">
        <f t="shared" si="52"/>
        <v>0.19</v>
      </c>
      <c r="G155" s="5">
        <f t="shared" si="55"/>
        <v>13</v>
      </c>
      <c r="H155" s="5">
        <f t="shared" si="56"/>
        <v>126.48</v>
      </c>
      <c r="I155" s="5">
        <f t="shared" si="59"/>
        <v>36</v>
      </c>
      <c r="J155" s="5">
        <f t="shared" si="60"/>
        <v>21.080000000000002</v>
      </c>
      <c r="K155" s="5">
        <f t="shared" si="61"/>
        <v>339.16000000000071</v>
      </c>
      <c r="L155" s="5">
        <f t="shared" si="62"/>
        <v>303.16000000000071</v>
      </c>
      <c r="M155" s="5">
        <f t="shared" si="63"/>
        <v>36</v>
      </c>
      <c r="N155" s="5">
        <f t="shared" si="57"/>
        <v>9</v>
      </c>
      <c r="O155" t="str">
        <f t="shared" si="58"/>
        <v>-</v>
      </c>
    </row>
    <row r="156" spans="1:15">
      <c r="A156" s="5">
        <v>155</v>
      </c>
      <c r="B156" s="6">
        <v>41906</v>
      </c>
      <c r="C156" s="7">
        <f t="shared" si="53"/>
        <v>3</v>
      </c>
      <c r="D156" s="5">
        <f t="shared" si="54"/>
        <v>9</v>
      </c>
      <c r="E156" s="5">
        <f t="shared" si="51"/>
        <v>0.15</v>
      </c>
      <c r="F156" s="5">
        <f t="shared" si="52"/>
        <v>0.17</v>
      </c>
      <c r="G156" s="5">
        <f t="shared" si="55"/>
        <v>14</v>
      </c>
      <c r="H156" s="5">
        <f t="shared" si="56"/>
        <v>111.6</v>
      </c>
      <c r="I156" s="5">
        <f t="shared" si="59"/>
        <v>36</v>
      </c>
      <c r="J156" s="5">
        <f t="shared" si="60"/>
        <v>21.080000000000002</v>
      </c>
      <c r="K156" s="5">
        <f t="shared" si="61"/>
        <v>324.24000000000069</v>
      </c>
      <c r="L156" s="5">
        <f t="shared" si="62"/>
        <v>288.24000000000069</v>
      </c>
      <c r="M156" s="5">
        <f t="shared" si="63"/>
        <v>36</v>
      </c>
      <c r="N156" s="5">
        <f t="shared" si="57"/>
        <v>9</v>
      </c>
      <c r="O156" t="str">
        <f t="shared" si="58"/>
        <v>-</v>
      </c>
    </row>
    <row r="157" spans="1:15">
      <c r="A157" s="5">
        <v>156</v>
      </c>
      <c r="B157" s="6">
        <v>41907</v>
      </c>
      <c r="C157" s="7">
        <f t="shared" si="53"/>
        <v>4</v>
      </c>
      <c r="D157" s="5">
        <f t="shared" si="54"/>
        <v>9</v>
      </c>
      <c r="E157" s="5">
        <f t="shared" si="51"/>
        <v>0.15</v>
      </c>
      <c r="F157" s="5">
        <f t="shared" si="52"/>
        <v>0.17</v>
      </c>
      <c r="G157" s="5">
        <f t="shared" si="55"/>
        <v>14</v>
      </c>
      <c r="H157" s="5">
        <f t="shared" si="56"/>
        <v>111.6</v>
      </c>
      <c r="I157" s="5">
        <f t="shared" si="59"/>
        <v>36</v>
      </c>
      <c r="J157" s="5">
        <f t="shared" si="60"/>
        <v>21.080000000000002</v>
      </c>
      <c r="K157" s="5">
        <f t="shared" si="61"/>
        <v>309.32000000000068</v>
      </c>
      <c r="L157" s="5">
        <f t="shared" si="62"/>
        <v>273.32000000000068</v>
      </c>
      <c r="M157" s="5">
        <f t="shared" si="63"/>
        <v>36</v>
      </c>
      <c r="N157" s="5">
        <f t="shared" si="57"/>
        <v>9</v>
      </c>
      <c r="O157" t="str">
        <f t="shared" si="58"/>
        <v>-</v>
      </c>
    </row>
    <row r="158" spans="1:15">
      <c r="A158" s="5">
        <v>157</v>
      </c>
      <c r="B158" s="6">
        <v>41908</v>
      </c>
      <c r="C158" s="7">
        <f t="shared" si="53"/>
        <v>5</v>
      </c>
      <c r="D158" s="5">
        <f t="shared" si="54"/>
        <v>9</v>
      </c>
      <c r="E158" s="5">
        <f t="shared" si="51"/>
        <v>0.15</v>
      </c>
      <c r="F158" s="5">
        <f t="shared" si="52"/>
        <v>0.17</v>
      </c>
      <c r="G158" s="5">
        <f t="shared" si="55"/>
        <v>14</v>
      </c>
      <c r="H158" s="5">
        <f t="shared" si="56"/>
        <v>111.6</v>
      </c>
      <c r="I158" s="5">
        <f t="shared" si="59"/>
        <v>36</v>
      </c>
      <c r="J158" s="5">
        <f t="shared" si="60"/>
        <v>21.080000000000002</v>
      </c>
      <c r="K158" s="5">
        <f t="shared" si="61"/>
        <v>294.40000000000066</v>
      </c>
      <c r="L158" s="5">
        <f t="shared" si="62"/>
        <v>258.40000000000066</v>
      </c>
      <c r="M158" s="5">
        <f t="shared" si="63"/>
        <v>36</v>
      </c>
      <c r="N158" s="5">
        <f t="shared" si="57"/>
        <v>9</v>
      </c>
      <c r="O158" t="str">
        <f t="shared" si="58"/>
        <v>-</v>
      </c>
    </row>
    <row r="159" spans="1:15">
      <c r="A159" s="5">
        <v>158</v>
      </c>
      <c r="B159" s="6">
        <v>41909</v>
      </c>
      <c r="C159" s="7">
        <f t="shared" si="53"/>
        <v>6</v>
      </c>
      <c r="D159" s="5">
        <f t="shared" si="54"/>
        <v>9</v>
      </c>
      <c r="E159" s="5">
        <f t="shared" si="51"/>
        <v>0.15</v>
      </c>
      <c r="F159" s="5">
        <f t="shared" si="52"/>
        <v>0.17</v>
      </c>
      <c r="G159" s="5">
        <f t="shared" si="55"/>
        <v>14</v>
      </c>
      <c r="H159" s="5">
        <f t="shared" si="56"/>
        <v>111.6</v>
      </c>
      <c r="I159" s="5">
        <f t="shared" si="59"/>
        <v>100</v>
      </c>
      <c r="J159" s="5">
        <f t="shared" si="60"/>
        <v>21.080000000000002</v>
      </c>
      <c r="K159" s="5">
        <f t="shared" si="61"/>
        <v>279.48000000000064</v>
      </c>
      <c r="L159" s="5">
        <f t="shared" si="62"/>
        <v>179.48000000000064</v>
      </c>
      <c r="M159" s="5">
        <f t="shared" si="63"/>
        <v>100</v>
      </c>
      <c r="N159" s="5">
        <f t="shared" si="57"/>
        <v>9</v>
      </c>
      <c r="O159" t="str">
        <f t="shared" si="58"/>
        <v>-</v>
      </c>
    </row>
    <row r="160" spans="1:15">
      <c r="A160" s="5">
        <v>159</v>
      </c>
      <c r="B160" s="6">
        <v>41910</v>
      </c>
      <c r="C160" s="7">
        <f t="shared" si="53"/>
        <v>7</v>
      </c>
      <c r="D160" s="5">
        <f t="shared" si="54"/>
        <v>9</v>
      </c>
      <c r="E160" s="5">
        <f t="shared" si="51"/>
        <v>0.15</v>
      </c>
      <c r="F160" s="5">
        <f t="shared" si="52"/>
        <v>0.17</v>
      </c>
      <c r="G160" s="5">
        <f t="shared" si="55"/>
        <v>14</v>
      </c>
      <c r="H160" s="5">
        <f t="shared" si="56"/>
        <v>111.6</v>
      </c>
      <c r="I160" s="5">
        <f t="shared" si="59"/>
        <v>100</v>
      </c>
      <c r="J160" s="5">
        <f t="shared" si="60"/>
        <v>21.080000000000002</v>
      </c>
      <c r="K160" s="5">
        <f t="shared" si="61"/>
        <v>200.56000000000066</v>
      </c>
      <c r="L160" s="5">
        <f t="shared" si="62"/>
        <v>100.56000000000064</v>
      </c>
      <c r="M160" s="5">
        <f t="shared" si="63"/>
        <v>100</v>
      </c>
      <c r="N160" s="5">
        <f t="shared" si="57"/>
        <v>9</v>
      </c>
      <c r="O160" t="str">
        <f t="shared" si="58"/>
        <v>-</v>
      </c>
    </row>
    <row r="161" spans="1:15">
      <c r="A161" s="5">
        <v>160</v>
      </c>
      <c r="B161" s="6">
        <v>41911</v>
      </c>
      <c r="C161" s="7">
        <f t="shared" si="53"/>
        <v>1</v>
      </c>
      <c r="D161" s="5">
        <f t="shared" si="54"/>
        <v>9</v>
      </c>
      <c r="E161" s="5">
        <f t="shared" ref="E161" si="64">ROUND(F161-$AA$3*F161,2)</f>
        <v>0.15</v>
      </c>
      <c r="F161" s="5">
        <f t="shared" ref="F161" si="65">IF(G161&lt;&gt;G160,E160,F160)</f>
        <v>0.17</v>
      </c>
      <c r="G161" s="5">
        <f t="shared" si="55"/>
        <v>14</v>
      </c>
      <c r="H161" s="5">
        <f t="shared" si="56"/>
        <v>111.6</v>
      </c>
      <c r="I161" s="5">
        <f t="shared" si="59"/>
        <v>36</v>
      </c>
      <c r="J161" s="5">
        <f t="shared" si="60"/>
        <v>21.080000000000002</v>
      </c>
      <c r="K161" s="5">
        <f t="shared" si="61"/>
        <v>121.64000000000064</v>
      </c>
      <c r="L161" s="5">
        <f t="shared" si="62"/>
        <v>85.64000000000064</v>
      </c>
      <c r="M161" s="5">
        <f t="shared" si="63"/>
        <v>36</v>
      </c>
      <c r="N161" s="5">
        <f t="shared" si="57"/>
        <v>9</v>
      </c>
      <c r="O161" t="str">
        <f t="shared" si="58"/>
        <v>-</v>
      </c>
    </row>
    <row r="163" spans="1:15">
      <c r="E163" s="5">
        <f>SUM(E2:E161)*O3</f>
        <v>51343.439999999973</v>
      </c>
      <c r="I163" s="5">
        <f>SUM(I2:I161)</f>
        <v>8360</v>
      </c>
      <c r="L163" s="5">
        <f>COUNTIF(L8:L161,0)</f>
        <v>0</v>
      </c>
    </row>
  </sheetData>
  <pageMargins left="0" right="0" top="0.39370078740157477" bottom="0.39370078740157477" header="0" footer="0"/>
  <headerFooter>
    <oddHeader>&amp;C&amp;A</oddHeader>
    <oddFooter>&amp;CStrona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z97</dc:creator>
  <cp:lastModifiedBy>z97</cp:lastModifiedBy>
  <cp:revision>3</cp:revision>
  <dcterms:created xsi:type="dcterms:W3CDTF">2020-02-04T13:13:16Z</dcterms:created>
  <dcterms:modified xsi:type="dcterms:W3CDTF">2020-02-10T14:56:33Z</dcterms:modified>
</cp:coreProperties>
</file>