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hidePivotFieldList="1"/>
  <mc:AlternateContent xmlns:mc="http://schemas.openxmlformats.org/markup-compatibility/2006">
    <mc:Choice Requires="x15">
      <x15ac:absPath xmlns:x15ac="http://schemas.microsoft.com/office/spreadsheetml/2010/11/ac" url="C:\Users\dilru\Downloads\"/>
    </mc:Choice>
  </mc:AlternateContent>
  <xr:revisionPtr revIDLastSave="0" documentId="13_ncr:1_{0615E1AA-CB2D-4BBD-B2FF-812456463316}" xr6:coauthVersionLast="47" xr6:coauthVersionMax="47" xr10:uidLastSave="{00000000-0000-0000-0000-000000000000}"/>
  <bookViews>
    <workbookView xWindow="-108" yWindow="-108" windowWidth="23256" windowHeight="12576" activeTab="2" xr2:uid="{26D4546B-D2A1-4444-8EAF-A6228F96F0C1}"/>
  </bookViews>
  <sheets>
    <sheet name="Pivot" sheetId="6" r:id="rId1"/>
    <sheet name="Data" sheetId="2" r:id="rId2"/>
    <sheet name="Customer Center Report"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72" r:id="rId9"/>
    <pivotCache cacheId="75" r:id="rId10"/>
    <pivotCache cacheId="78" r:id="rId11"/>
    <pivotCache cacheId="81" r:id="rId12"/>
    <pivotCache cacheId="8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3" i="6" l="1"/>
  <c r="G60" i="6"/>
  <c r="G66" i="6" s="1"/>
  <c r="G71" i="6" s="1"/>
  <c r="G59" i="6"/>
  <c r="G65" i="6" s="1"/>
  <c r="G70" i="6" s="1"/>
  <c r="G58" i="6"/>
  <c r="G69" i="6" s="1"/>
  <c r="Q16" i="5" a="1"/>
  <c r="Q16" i="5" s="1"/>
  <c r="P17" i="5" a="1"/>
  <c r="P17" i="5" s="1"/>
  <c r="J44" i="6"/>
  <c r="J47" i="6" s="1"/>
  <c r="F47" i="6" a="1"/>
  <c r="F47"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51" i="6" l="1"/>
  <c r="I47" i="6"/>
  <c r="I51" i="6"/>
  <c r="I50" i="6"/>
  <c r="J50" i="6"/>
  <c r="J49" i="6"/>
  <c r="J48" i="6"/>
  <c r="I49" i="6"/>
  <c r="I4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BDD307-CA97-4C1F-83B3-3F7F9C82588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575DBBB-EE1E-4022-BF13-9DFA78EE929D}"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461E7B69-E9DA-4598-BD31-FC2DFCC643D9}"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<sst xmlns="http://schemas.openxmlformats.org/spreadsheetml/2006/main" count="3172" uniqueCount="1085">
  <si>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</si>
  <si>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</si>
  <si>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</si>
  <si>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</si>
  <si>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</si>
  <si>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</si>
  <si>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</si>
  <si>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</si>
  <si>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</si>
  <si>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</si>
  <si>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</si>
  <si>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</si>
  <si>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</si>
  <si>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</si>
  <si>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</si>
  <si>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</si>
  <si>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</si>
  <si>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</si>
  <si>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</si>
  <si>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</si>
  <si>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</si>
  <si>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</si>
  <si>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</si>
  <si>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</si>
  <si>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</si>
  <si>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</si>
  <si>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</si>
  <si>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</si>
  <si>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</si>
  <si>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</si>
  <si>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</si>
  <si>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</si>
  <si>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</si>
  <si>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</si>
  <si>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</si>
  <si>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</si>
  <si>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</si>
  <si>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</si>
  <si>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</si>
  <si>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</si>
  <si>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</si>
  <si>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</si>
  <si>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</si>
  <si>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</si>
  <si>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</si>
  <si>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</si>
  <si>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</si>
  <si>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</si>
  <si>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</si>
  <si>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</si>
  <si>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</si>
  <si>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</si>
  <si>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</si>
  <si>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</si>
  <si>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</si>
  <si>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</si>
  <si>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</si>
  <si>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</si>
  <si>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</si>
  <si>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</si>
  <si>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</si>
  <si>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</si>
  <si>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</si>
  <si>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</si>
  <si>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</si>
  <si>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</si>
  <si>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</si>
  <si>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</si>
  <si>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</si>
  <si>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</si>
  <si>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</si>
  <si>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</si>
  <si>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</si>
  <si>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</si>
  <si>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</si>
  <si>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</si>
  <si>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</si>
  <si>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</si>
  <si>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</si>
  <si>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</si>
  <si>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</si>
  <si>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</si>
  <si>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</si>
  <si>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</si>
  <si>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</si>
  <si>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</si>
  <si>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</si>
  <si>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</si>
  <si>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</si>
  <si>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</si>
  <si>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</si>
  <si>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</si>
  <si>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</si>
  <si>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</si>
  <si>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</si>
  <si>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</si>
  <si>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</si>
  <si>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</si>
  <si>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</si>
  <si>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</si>
  <si>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</si>
  <si>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</si>
  <si>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</si>
  <si>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</si>
  <si>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</si>
  <si>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</si>
  <si>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</si>
  <si>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</si>
  <si>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</si>
  <si>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</si>
  <si>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</si>
  <si>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</si>
  <si>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</si>
  <si>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</si>
  <si>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</si>
  <si>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</si>
  <si>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</si>
  <si>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</si>
  <si>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</si>
  <si>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</si>
  <si>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</si>
  <si>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</si>
  <si>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</si>
  <si>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</si>
  <si>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</si>
  <si>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</si>
  <si>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</si>
  <si>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</si>
  <si>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</si>
  <si>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</si>
  <si>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</si>
  <si>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</si>
  <si>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</si>
  <si>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</si>
  <si>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</si>
  <si>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</si>
  <si>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</si>
  <si>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</si>
  <si>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</si>
  <si>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</si>
  <si>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</si>
  <si>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</si>
  <si>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</si>
  <si>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</si>
  <si>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</si>
  <si>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</si>
  <si>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</si>
  <si>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</si>
  <si>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</si>
  <si>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</si>
  <si>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</si>
  <si>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</si>
  <si>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</si>
  <si>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</si>
  <si>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</si>
  <si>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</si>
  <si>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</si>
  <si>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</si>
  <si>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</si>
  <si>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</si>
  <si>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</si>
  <si>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</si>
  <si>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</si>
  <si>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</si>
  <si>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</si>
  <si>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</si>
  <si>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</si>
  <si>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</si>
  <si>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</si>
  <si>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</si>
  <si>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</si>
  <si>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</si>
  <si>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</si>
  <si>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</si>
  <si>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</si>
  <si>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</si>
  <si>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</si>
  <si>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</si>
  <si>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</si>
  <si>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</si>
  <si>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</si>
  <si>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</si>
  <si>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</si>
  <si>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</si>
  <si>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</si>
  <si>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</si>
  <si>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</si>
  <si>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</si>
  <si>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</si>
  <si>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</si>
  <si>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</si>
  <si>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</si>
  <si>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</si>
  <si>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</si>
  <si>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</si>
  <si>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</si>
  <si>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</si>
  <si>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</si>
  <si>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</si>
  <si>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</si>
  <si>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</si>
  <si>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</si>
  <si>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</si>
  <si>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</si>
  <si>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</si>
  <si>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</si>
  <si>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</si>
  <si>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</si>
  <si>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</si>
  <si>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</si>
  <si>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</si>
  <si>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</si>
  <si>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</si>
  <si>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</si>
  <si>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</si>
  <si>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</si>
  <si>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</si>
  <si>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</si>
  <si>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</si>
  <si>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</si>
  <si>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</si>
  <si>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</si>
  <si>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</si>
  <si>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</si>
  <si>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</si>
  <si>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</si>
  <si>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</si>
  <si>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</si>
  <si>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</si>
  <si>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</si>
  <si>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</si>
  <si>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</si>
  <si>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</si>
  <si>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</si>
  <si>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</si>
  <si>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</si>
  <si>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</si>
  <si>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</si>
  <si>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</si>
  <si>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</si>
  <si>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</si>
  <si>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</si>
  <si>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</si>
  <si>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</si>
  <si>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</si>
  <si>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</si>
  <si>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</si>
  <si>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</si>
  <si>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</si>
  <si>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</si>
  <si>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</si>
  <si>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</si>
  <si>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</si>
  <si>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</si>
  <si>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</si>
  <si>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</si>
  <si>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</si>
  <si>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</si>
  <si>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</si>
  <si>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</si>
  <si>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</si>
  <si>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</si>
  <si>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</si>
  <si>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</si>
  <si>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</si>
  <si>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</si>
  <si>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</si>
  <si>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</si>
  <si>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</si>
  <si>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</si>
  <si>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</si>
  <si>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</si>
  <si>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</si>
  <si>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</si>
  <si>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</si>
  <si>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</si>
  <si>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</si>
  <si>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</si>
  <si>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</si>
  <si>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</si>
  <si>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</si>
  <si>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</si>
  <si>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</si>
  <si>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</si>
  <si>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</si>
  <si>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</si>
  <si>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</si>
  <si>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</si>
  <si>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</si>
  <si>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</si>
  <si>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</si>
  <si>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</si>
  <si>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</si>
  <si>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</si>
  <si>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</si>
  <si>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</si>
  <si>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</si>
  <si>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</si>
  <si>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</si>
  <si>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</si>
  <si>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</si>
  <si>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</si>
  <si>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</si>
  <si>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</si>
  <si>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</si>
  <si>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</si>
  <si>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</si>
  <si>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</si>
  <si>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</si>
  <si>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</si>
  <si>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</si>
  <si>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</si>
  <si>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</si>
  <si>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</si>
  <si>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</si>
  <si>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</si>
  <si>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</si>
  <si>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</si>
  <si>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</si>
  <si>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</si>
  <si>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</si>
  <si>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</si>
  <si>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</si>
  <si>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</si>
  <si>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</si>
  <si>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</si>
  <si>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</si>
  <si>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</si>
  <si>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</si>
  <si>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</si>
  <si>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</si>
  <si>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</si>
  <si>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</si>
  <si>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</si>
  <si>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</si>
  <si>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</si>
  <si>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</si>
  <si>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</si>
  <si>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</si>
  <si>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</si>
  <si>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</si>
  <si>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</si>
  <si>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</si>
  <si>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</si>
  <si>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</si>
  <si>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</si>
  <si>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</si>
  <si>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</si>
  <si>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</si>
  <si>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</si>
  <si>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</si>
  <si>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</si>
  <si>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</si>
  <si>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</si>
  <si>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</si>
  <si>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</si>
  <si>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</si>
  <si>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</si>
  <si>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</si>
  <si>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</si>
  <si>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</si>
  <si>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</si>
  <si>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</si>
  <si>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</si>
  <si>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</si>
  <si>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</si>
  <si>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</si>
  <si>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</si>
  <si>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</si>
  <si>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</si>
  <si>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</si>
  <si>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</si>
  <si>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</si>
  <si>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</si>
  <si>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</si>
  <si>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</si>
  <si>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</si>
  <si>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</si>
  <si>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</si>
  <si>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</si>
  <si>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</si>
  <si>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</si>
  <si>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</si>
  <si>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</si>
  <si>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</si>
  <si>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</si>
  <si>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</si>
  <si>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</si>
  <si>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</si>
  <si>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</si>
  <si>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</si>
  <si>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</si>
  <si>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</si>
  <si>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</si>
  <si>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</si>
  <si>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</si>
  <si>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</si>
  <si>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</si>
  <si>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</si>
  <si>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</si>
  <si>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</si>
  <si>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</si>
  <si>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</si>
  <si>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</si>
  <si>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</si>
  <si>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</si>
  <si>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</si>
  <si>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</si>
  <si>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</si>
  <si>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</si>
  <si>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</si>
  <si>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</si>
  <si>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</si>
  <si>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</si>
  <si>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</si>
  <si>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</si>
  <si>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</si>
  <si>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</si>
  <si>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</si>
  <si>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</si>
  <si>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</si>
  <si>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</si>
  <si>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</si>
  <si>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</si>
  <si>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</si>
  <si>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</si>
  <si>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</si>
  <si>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</si>
  <si>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</si>
  <si>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</si>
  <si>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</si>
  <si>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</si>
  <si>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</si>
  <si>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</si>
  <si>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</si>
  <si>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</si>
  <si>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</si>
  <si>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</si>
  <si>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</si>
  <si>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</si>
  <si>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</si>
  <si>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</si>
  <si>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</si>
  <si>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</si>
  <si>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</si>
  <si>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</si>
  <si>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</si>
  <si>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</si>
  <si>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</si>
  <si>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</si>
  <si>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</si>
  <si>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</si>
  <si>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</si>
  <si>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</si>
  <si>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</si>
  <si>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</si>
  <si>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</si>
  <si>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</si>
  <si>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</si>
  <si>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</si>
  <si>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</si>
  <si>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</si>
  <si>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</si>
  <si>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</si>
  <si>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</si>
  <si>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</si>
  <si>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</si>
  <si>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</si>
  <si>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</si>
  <si>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</si>
  <si>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</si>
  <si>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</si>
  <si>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</si>
  <si>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</si>
  <si>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</si>
  <si>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</si>
  <si>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</si>
  <si>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</si>
  <si>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</si>
  <si>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</si>
  <si>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</si>
  <si>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</si>
  <si>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</si>
  <si>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</si>
  <si>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</si>
  <si>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</si>
  <si>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</si>
  <si>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</si>
  <si>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</si>
  <si>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</si>
  <si>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</si>
  <si>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</si>
  <si>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</si>
  <si>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</si>
  <si>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</si>
  <si>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</si>
  <si>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</si>
  <si>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</si>
  <si>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</si>
  <si>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</si>
  <si>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</si>
  <si>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</si>
  <si>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</si>
  <si>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</si>
  <si>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</si>
  <si>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</si>
  <si>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</si>
  <si>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</si>
  <si>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</si>
  <si>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</si>
  <si>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</si>
  <si>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</si>
  <si>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</si>
  <si>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</si>
  <si>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</si>
  <si>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</si>
  <si>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</si>
  <si>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</si>
  <si>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</si>
  <si>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</si>
  <si>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</si>
  <si>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</si>
  <si>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</si>
  <si>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</si>
  <si>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</si>
  <si>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</si>
  <si>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</si>
  <si>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</si>
  <si>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</si>
  <si>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</si>
  <si>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</si>
  <si>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</si>
  <si>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</si>
  <si>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</si>
  <si>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</si>
  <si>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</si>
  <si>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</si>
  <si>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</si>
  <si>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</si>
  <si>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</si>
  <si>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</si>
  <si>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</si>
  <si>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</si>
  <si>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</si>
  <si>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</si>
  <si>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</si>
  <si>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</si>
  <si>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</si>
  <si>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</si>
  <si>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</si>
  <si>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</si>
  <si>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</si>
  <si>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</si>
  <si>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</si>
  <si>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</si>
  <si>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</si>
  <si>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</si>
  <si>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</si>
  <si>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</si>
  <si>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</si>
  <si>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</si>
  <si>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</si>
  <si>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</si>
  <si>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</si>
  <si>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</si>
  <si>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</si>
  <si>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</si>
  <si>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</si>
  <si>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</si>
  <si>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</si>
  <si>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</si>
  <si>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</si>
  <si>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</si>
  <si>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</si>
  <si>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</si>
  <si>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</si>
  <si>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</si>
  <si>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</si>
  <si>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</si>
  <si>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</si>
  <si>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</si>
  <si>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</si>
  <si>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</si>
  <si>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</si>
  <si>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</si>
  <si>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</si>
  <si>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</si>
  <si>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</si>
  <si>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</si>
  <si>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</si>
  <si>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</si>
  <si>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</si>
  <si>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</si>
  <si>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</si>
  <si>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</si>
  <si>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</si>
  <si>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</si>
  <si>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</si>
  <si>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</si>
  <si>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</si>
  <si>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</si>
  <si>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</si>
  <si>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</si>
  <si>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</si>
  <si>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</si>
  <si>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</si>
  <si>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</si>
  <si>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</si>
  <si>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</si>
  <si>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</si>
  <si>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</si>
  <si>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</si>
  <si>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</si>
  <si>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</si>
  <si>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</si>
  <si>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</si>
  <si>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</si>
  <si>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</si>
  <si>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</si>
  <si>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</si>
  <si>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</si>
  <si>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</si>
  <si>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</si>
  <si>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</si>
  <si>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</si>
  <si>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</si>
  <si>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</si>
  <si>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</si>
  <si>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</si>
  <si>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</si>
  <si>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</si>
  <si>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</si>
  <si>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</si>
  <si>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</si>
  <si>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</si>
  <si>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</si>
  <si>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</si>
  <si>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</si>
  <si>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</si>
  <si>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</si>
  <si>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</si>
  <si>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</si>
  <si>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</si>
  <si>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</si>
  <si>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</si>
  <si>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</si>
  <si>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</si>
  <si>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</si>
  <si>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</si>
  <si>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</si>
  <si>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</si>
  <si>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</si>
  <si>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</si>
  <si>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</si>
  <si>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</si>
  <si>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</si>
  <si>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</si>
  <si>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</si>
  <si>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</si>
  <si>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</si>
  <si>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</si>
  <si>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</si>
  <si>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</si>
  <si>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</si>
  <si>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</si>
  <si>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</si>
  <si>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</si>
  <si>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</si>
  <si>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</si>
  <si>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</si>
  <si>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</si>
  <si>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</si>
  <si>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</si>
  <si>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</si>
  <si>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</si>
  <si>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</si>
  <si>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</si>
  <si>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</si>
  <si>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</si>
  <si>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</si>
  <si>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</si>
  <si>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</si>
  <si>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</si>
  <si>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</si>
  <si>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</si>
  <si>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</si>
  <si>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</si>
  <si>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</si>
  <si>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</si>
  <si>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</si>
  <si>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</si>
  <si>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</si>
  <si>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</si>
  <si>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</si>
  <si>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</si>
  <si>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</si>
  <si>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</si>
  <si>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</si>
  <si>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</si>
  <si>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</si>
  <si>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</si>
  <si>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</si>
  <si>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</si>
  <si>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</si>
  <si>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</si>
  <si>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</si>
  <si>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</si>
  <si>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</si>
  <si>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</si>
  <si>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</si>
  <si>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</si>
  <si>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</si>
  <si>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</si>
  <si>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</si>
  <si>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</si>
  <si>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</si>
  <si>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</si>
  <si>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</si>
  <si>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</si>
  <si>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</si>
  <si>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</si>
  <si>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</si>
  <si>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</si>
  <si>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</si>
  <si>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</si>
  <si>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</si>
  <si>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</si>
  <si>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</si>
  <si>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</si>
  <si>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</si>
  <si>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</si>
  <si>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</si>
  <si>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</si>
  <si>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</si>
  <si>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</si>
  <si>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</si>
  <si>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</si>
  <si>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</si>
  <si>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</si>
  <si>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</si>
  <si>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</si>
  <si>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</si>
  <si>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</si>
  <si>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</si>
  <si>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</si>
  <si>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</si>
  <si>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</si>
  <si>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</si>
  <si>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</si>
  <si>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</si>
  <si>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</si>
  <si>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</si>
  <si>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</si>
  <si>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</si>
  <si>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</si>
  <si>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</si>
  <si>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</si>
  <si>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</si>
  <si>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</si>
  <si>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</si>
  <si>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</si>
  <si>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</si>
  <si>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</si>
  <si>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</si>
  <si>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</si>
  <si>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</si>
  <si>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</si>
  <si>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</si>
  <si>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</si>
  <si>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</si>
  <si>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</si>
  <si>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</si>
  <si>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</si>
  <si>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</si>
  <si>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</si>
  <si>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</si>
  <si>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</si>
  <si>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</si>
  <si>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</si>
  <si>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</si>
  <si>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</si>
  <si>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</si>
  <si>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</si>
  <si>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</si>
  <si>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</si>
  <si>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</si>
  <si>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</si>
  <si>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</si>
  <si>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</si>
  <si>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</si>
  <si>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</si>
  <si>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</si>
  <si>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</si>
  <si>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</si>
  <si>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</si>
  <si>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</si>
  <si>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</si>
  <si>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</si>
  <si>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</si>
  <si>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</si>
  <si>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</si>
  <si>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</si>
  <si>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</si>
  <si>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</si>
  <si>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</si>
  <si>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</si>
  <si>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</si>
  <si>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</si>
  <si>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</si>
  <si>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</si>
  <si>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</si>
  <si>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</si>
  <si>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</si>
  <si>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</si>
  <si>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</si>
  <si>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</si>
  <si>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</si>
  <si>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</si>
  <si>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</si>
  <si>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</si>
  <si>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</si>
  <si>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</si>
  <si>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</si>
  <si>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</si>
  <si>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</si>
  <si>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</si>
  <si>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</si>
  <si>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</si>
  <si>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</si>
  <si>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</si>
  <si>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</si>
  <si>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</si>
  <si>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</si>
  <si>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</si>
  <si>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</si>
  <si>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</si>
  <si>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</si>
  <si>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</si>
  <si>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</si>
  <si>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</si>
  <si>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</si>
  <si>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</si>
  <si>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</si>
  <si>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</si>
  <si>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</si>
  <si>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</si>
  <si>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</si>
  <si>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</si>
  <si>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</si>
  <si>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</si>
  <si>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</si>
  <si>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</si>
  <si>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</si>
  <si>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</si>
  <si>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</si>
  <si>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</si>
  <si>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</si>
  <si>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</si>
  <si>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</si>
  <si>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</si>
  <si>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</si>
  <si>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</si>
  <si>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</si>
  <si>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</si>
  <si>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</si>
  <si>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</si>
  <si>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</si>
  <si>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</si>
  <si>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</si>
  <si>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</si>
  <si>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</si>
  <si>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</si>
  <si>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</si>
  <si>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</si>
  <si>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</si>
  <si>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</si>
  <si>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</si>
  <si>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</si>
  <si>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</si>
  <si>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</si>
  <si>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</si>
  <si>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</si>
  <si>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</si>
  <si>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</si>
  <si>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</si>
  <si>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</si>
  <si>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</si>
  <si>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</si>
  <si>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</si>
  <si>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</si>
  <si>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</si>
  <si>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</si>
  <si>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</si>
  <si>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</si>
  <si>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</si>
  <si>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</si>
  <si>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</si>
  <si>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</si>
  <si>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</si>
  <si>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</si>
  <si>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</si>
  <si>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</si>
  <si>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</si>
  <si>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</si>
  <si>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</si>
  <si>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</si>
  <si>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</si>
  <si>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</si>
  <si>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</si>
  <si>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</si>
  <si>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</si>
  <si>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</si>
  <si>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</si>
  <si>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</si>
  <si>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</si>
  <si>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</si>
  <si>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</si>
  <si>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</si>
  <si>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</si>
  <si>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</si>
  <si>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</si>
  <si>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</si>
  <si>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</si>
  <si>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</si>
  <si>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</si>
  <si>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</si>
  <si>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</si>
  <si>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</si>
  <si>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</si>
  <si>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</si>
  <si>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</si>
  <si>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</si>
  <si>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</si>
  <si>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</si>
  <si>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</si>
  <si>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</si>
  <si>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</si>
  <si>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</si>
  <si>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</si>
  <si>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</si>
  <si>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</si>
  <si>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</si>
  <si>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</si>
  <si>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</si>
  <si>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</si>
  <si>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</si>
  <si>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</si>
  <si>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</si>
  <si>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</si>
  <si>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</si>
  <si>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</si>
  <si>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</si>
  <si>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</si>
  <si>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</si>
  <si>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</si>
  <si>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</si>
  <si>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</si>
  <si>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</si>
  <si>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</si>
  <si>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</si>
  <si>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</si>
  <si>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</si>
  <si>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</si>
  <si>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</si>
  <si>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</si>
  <si>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</si>
  <si>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</si>
  <si>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</si>
  <si>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</si>
  <si>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</si>
  <si>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</si>
  <si>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</si>
  <si>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</si>
  <si>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</si>
  <si>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</si>
  <si>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</si>
  <si>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</si>
  <si>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</si>
  <si>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</si>
  <si>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</si>
  <si>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</si>
  <si>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</si>
  <si>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</si>
  <si>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</si>
  <si>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</si>
  <si>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</si>
  <si>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</si>
  <si>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</si>
  <si>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</si>
  <si>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</si>
  <si>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</si>
  <si>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</si>
  <si>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</si>
  <si>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</si>
  <si>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</si>
  <si>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</si>
  <si>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</si>
  <si>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</si>
  <si>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</si>
  <si>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</si>
  <si>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</si>
  <si>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</si>
  <si>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</si>
  <si>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</si>
  <si>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</si>
  <si>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</si>
  <si>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</si>
  <si>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</si>
  <si>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</si>
  <si>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</si>
  <si>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</si>
  <si>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</si>
  <si>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</si>
  <si>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</si>
  <si>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</si>
  <si>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</si>
  <si>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</si>
  <si>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</si>
  <si>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</si>
  <si>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</si>
  <si>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</si>
  <si>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</si>
  <si>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</si>
  <si>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</si>
  <si>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</si>
  <si>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</si>
  <si>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</si>
  <si>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</si>
  <si>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</si>
  <si>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</si>
  <si>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</si>
  <si>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</si>
  <si>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</si>
  <si>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</si>
  <si>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</si>
  <si>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</si>
  <si>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</si>
  <si>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</si>
  <si>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</si>
  <si>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</si>
  <si>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</si>
  <si>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</si>
  <si>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</si>
  <si>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</si>
  <si>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</si>
  <si>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</si>
  <si>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</si>
  <si>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</si>
  <si>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</si>
  <si>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</si>
  <si>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</si>
  <si>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</si>
  <si>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</si>
  <si>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</si>
  <si>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</si>
  <si>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</si>
  <si>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</si>
  <si>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</si>
  <si>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</si>
  <si>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</si>
  <si>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</si>
  <si>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</si>
  <si>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</si>
  <si>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</si>
  <si>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</si>
  <si>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</si>
  <si>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</si>
  <si>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</si>
  <si>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</si>
  <si>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</si>
  <si>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</si>
  <si>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</si>
  <si>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</si>
  <si>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Set.Calls</t>
  </si>
  <si>
    <t>Set.Amount</t>
  </si>
  <si>
    <t>Selected rep</t>
  </si>
  <si>
    <t>Column Labels</t>
  </si>
  <si>
    <t>TOTAL</t>
  </si>
  <si>
    <t>Rep Summary</t>
  </si>
  <si>
    <t>%of calls</t>
  </si>
  <si>
    <t>Call rank</t>
  </si>
  <si>
    <t>Amount rank</t>
  </si>
  <si>
    <t>Lables:</t>
  </si>
  <si>
    <t>Image</t>
  </si>
  <si>
    <t>CALL CENTER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</si>
</sst>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2"/>
      <color theme="1"/>
      <name val="Aptos"/>
      <family val="2"/>
      <scheme val="minor"/>
    </font>
    <font>
      <sz val="11"/>
      <color theme="1"/>
      <name val="Aptos"/>
      <family val="2"/>
      <scheme val="minor"/>
    </font>
    <font>
      <b/>
      <sz val="12"/>
      <color theme="1"/>
      <name val="Aptos"/>
      <family val="2"/>
      <scheme val="minor"/>
    </font>
    <font>
      <b/>
      <sz val="28"/>
      <color theme="1"/>
      <name val="Times New Roman"/>
      <family val="1"/>
    </font>
    <font>
      <b/>
      <sz val="48"/>
      <color theme="1"/>
      <name val="Times New Roman"/>
      <family val="1"/>
    </font>
  </fonts>
  <fills count="7">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5" fillId="0" borderId="0" applyFont="0" applyFill="0" applyBorder="0" applyAlignment="0" applyProtection="0"/>
  </cellStyleXfs>
  <cellXfs count="4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0" xfId="0" applyFill="1"/>
    <xf numFmtId="0" fontId="4" fillId="5" borderId="0" xfId="0" applyFont="1" applyFill="1"/>
    <xf numFmtId="0" fontId="4" fillId="5" borderId="0" xfId="0" applyFont="1" applyFill="1" applyAlignment="1">
      <alignment horizontal="left" indent="1"/>
    </xf>
    <xf numFmtId="168" fontId="4" fillId="5" borderId="0" xfId="0" applyNumberFormat="1" applyFont="1" applyFill="1"/>
    <xf numFmtId="0" fontId="1" fillId="5" borderId="0" xfId="0" applyFont="1" applyFill="1"/>
    <xf numFmtId="0" fontId="6" fillId="5" borderId="0" xfId="0" applyFont="1" applyFill="1"/>
    <xf numFmtId="9" fontId="0" fillId="0" borderId="0" xfId="1" applyFont="1"/>
    <xf numFmtId="0" fontId="0" fillId="6" borderId="0" xfId="0" applyFill="1"/>
    <xf numFmtId="0" fontId="7" fillId="6" borderId="0" xfId="0" applyFont="1" applyFill="1" applyAlignment="1">
      <alignment horizontal="left" vertical="center"/>
    </xf>
    <xf numFmtId="0" fontId="1" fillId="6" borderId="0" xfId="0" applyFont="1" applyFill="1" applyAlignment="1">
      <alignment horizontal="left" vertical="center"/>
    </xf>
    <xf numFmtId="0" fontId="8" fillId="6" borderId="0" xfId="0" applyFont="1" applyFill="1" applyAlignment="1">
      <alignment horizontal="left" vertical="center"/>
    </xf>
    <xf numFmtId="0" fontId="0" fillId="6" borderId="0" xfId="0" applyFill="1" applyAlignment="1">
      <alignment horizontal="left" vertical="center"/>
    </xf>
    <xf numFmtId="0" fontId="0" fillId="6" borderId="0" xfId="0" applyFill="1" applyAlignment="1">
      <alignment horizontal="left"/>
    </xf>
  </cellXfs>
  <cellStyles count="2">
    <cellStyle name="Normal" xfId="0" builtinId="0"/>
    <cellStyle name="Percent" xfId="1" builtinId="5"/>
  </cellStyles>
  <dxfs count="19">
    <dxf>
      <fill>
        <patternFill>
          <bgColor theme="8" tint="0.39994506668294322"/>
        </patternFill>
      </fill>
      <border>
        <left style="thin">
          <color theme="1" tint="0.14996795556505021"/>
        </left>
        <right style="thin">
          <color theme="1" tint="0.14996795556505021"/>
        </right>
        <vertical/>
        <horizontal/>
      </border>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5 2" pivot="0" table="0" count="10" xr9:uid="{CF8EE16A-820D-4BBE-902E-67139CE1846A}">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47" Type="http://schemas.microsoft.com/office/2022/10/relationships/richValueRel" Target="richData/richValueRel.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43" Type="http://schemas.openxmlformats.org/officeDocument/2006/relationships/customXml" Target="../customXml/item21.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[sample-data-excel-portfolio-project.xlsx]Pivot!Monthly Trend</c:name>
    <c:fmtId val="30"/>
  </c:pivotSource>
  <c:chart>
    <c:title>
      <c:tx>
        <c:rich>
          <a:bodyPr rot="0" spcFirstLastPara="1" vertOverflow="ellipsis" vert="horz" wrap="square" anchor="ctr" anchorCtr="1"/>
          <a:lstStyle/>
          <a:p>
            <a:pPr>
              <a:defRPr sz="1400" b="0" i="0" u="none" strike="noStrike" kern="1200" spc="0" baseline="0">
                <a:ln>
                  <a:solidFill>
                    <a:schemeClr val="accent5"/>
                  </a:solidFill>
                </a:ln>
                <a:solidFill>
                  <a:schemeClr val="tx1">
                    <a:lumMod val="65000"/>
                    <a:lumOff val="35000"/>
                  </a:schemeClr>
                </a:solidFill>
                <a:latin typeface="+mn-lt"/>
                <a:ea typeface="+mn-ea"/>
                <a:cs typeface="+mn-cs"/>
              </a:defRPr>
            </a:pPr>
            <a:r>
              <a:rPr lang="en-US">
                <a:ln>
                  <a:solidFill>
                    <a:schemeClr val="accent5"/>
                  </a:solidFill>
                </a:ln>
              </a:rPr>
              <a:t>Call Trend</a:t>
            </a:r>
          </a:p>
        </c:rich>
      </c:tx>
      <c:layout>
        <c:manualLayout>
          <c:xMode val="edge"/>
          <c:yMode val="edge"/>
          <c:x val="2.86885245901639E-2"/>
          <c:y val="2.612330198537095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ln>
                <a:solidFill>
                  <a:schemeClr val="accent5"/>
                </a:solid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60000"/>
                  <a:lumOff val="40000"/>
                  <a:alpha val="50000"/>
                </a:schemeClr>
              </a:gs>
              <a:gs pos="100000">
                <a:schemeClr val="accent6"/>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8575">
              <a:solidFill>
                <a:schemeClr val="tx1">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Pivot!$C$24</c:f>
              <c:strCache>
                <c:ptCount val="1"/>
                <c:pt idx="0">
                  <c:v>Call Count2</c:v>
                </c:pt>
              </c:strCache>
            </c:strRef>
          </c:tx>
          <c:spPr>
            <a:gradFill>
              <a:gsLst>
                <a:gs pos="0">
                  <a:schemeClr val="accent6">
                    <a:lumMod val="60000"/>
                    <a:lumOff val="40000"/>
                    <a:alpha val="50000"/>
                  </a:schemeClr>
                </a:gs>
                <a:gs pos="100000">
                  <a:schemeClr val="accent6"/>
                </a:gs>
              </a:gsLst>
              <a:lin ang="16200000" scaled="1"/>
            </a:gradFill>
            <a:ln>
              <a:noFill/>
            </a:ln>
            <a:effectLst/>
          </c:spP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Pivot!$C$25:$C$37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A730-4EB5-8C24-3327A6B92ECA}"/>
            </c:ext>
          </c:extLst>
        </c:ser>
        <c:dLbls>
          <c:showLegendKey val="0"/>
          <c:showVal val="0"/>
          <c:showCatName val="0"/>
          <c:showSerName val="0"/>
          <c:showPercent val="0"/>
          <c:showBubbleSize val="0"/>
        </c:dLbls>
        <c:axId val="511493519"/>
        <c:axId val="511498799"/>
      </c:areaChart>
      <c:lineChart>
        <c:grouping val="standard"/>
        <c:varyColors val="0"/>
        <c:ser>
          <c:idx val="0"/>
          <c:order val="0"/>
          <c:tx>
            <c:strRef>
              <c:f>Pivot!$B$24</c:f>
              <c:strCache>
                <c:ptCount val="1"/>
                <c:pt idx="0">
                  <c:v>Call Count</c:v>
                </c:pt>
              </c:strCache>
            </c:strRef>
          </c:tx>
          <c:spPr>
            <a:ln w="28575" cap="rnd">
              <a:solidFill>
                <a:schemeClr val="accent6"/>
              </a:solidFill>
              <a:round/>
            </a:ln>
            <a:effectLst/>
          </c:spPr>
          <c:marker>
            <c:symbol val="circle"/>
            <c:size val="7"/>
            <c:spPr>
              <a:solidFill>
                <a:schemeClr val="bg1"/>
              </a:solidFill>
              <a:ln w="28575">
                <a:solidFill>
                  <a:schemeClr val="tx1">
                    <a:lumMod val="50000"/>
                    <a:lumOff val="50000"/>
                  </a:schemeClr>
                </a:solidFill>
              </a:ln>
              <a:effectLst/>
            </c:spPr>
          </c:marker>
          <c:cat>
            <c:strRef>
              <c:f>Pivot!$A$25:$A$37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Pivot!$B$25:$B$37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A730-4EB5-8C24-3327A6B92ECA}"/>
            </c:ext>
          </c:extLst>
        </c:ser>
        <c:dLbls>
          <c:showLegendKey val="0"/>
          <c:showVal val="0"/>
          <c:showCatName val="0"/>
          <c:showSerName val="0"/>
          <c:showPercent val="0"/>
          <c:showBubbleSize val="0"/>
        </c:dLbls>
        <c:marker val="1"/>
        <c:smooth val="0"/>
        <c:axId val="511493519"/>
        <c:axId val="511498799"/>
      </c:lineChart>
      <c:catAx>
        <c:axId val="511493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498799"/>
        <c:crosses val="autoZero"/>
        <c:auto val="1"/>
        <c:lblAlgn val="ctr"/>
        <c:lblOffset val="100"/>
        <c:noMultiLvlLbl val="0"/>
      </c:catAx>
      <c:valAx>
        <c:axId val="5114987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49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[sample-data-excel-portfolio-project.xlsx]Pivot!Week Days Trend</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Pivot!$G$24</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Pivot!$F$25:$F$32</c:f>
              <c:strCache>
                <c:ptCount val="7"/>
                <c:pt idx="0">
                  <c:v>Sunday</c:v>
                </c:pt>
                <c:pt idx="1">
                  <c:v>Monday</c:v>
                </c:pt>
                <c:pt idx="2">
                  <c:v>Tuesday</c:v>
                </c:pt>
                <c:pt idx="3">
                  <c:v>Wednesday</c:v>
                </c:pt>
                <c:pt idx="4">
                  <c:v>Thursday</c:v>
                </c:pt>
                <c:pt idx="5">
                  <c:v>Friday</c:v>
                </c:pt>
                <c:pt idx="6">
                  <c:v>Saturday</c:v>
                </c:pt>
              </c:strCache>
            </c:strRef>
          </c:cat>
          <c:val>
            <c:numRef>
              <c:f>Pivot!$G$25:$G$32</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6705-4B50-928D-B1AF311E0609}"/>
            </c:ext>
          </c:extLst>
        </c:ser>
        <c:dLbls>
          <c:showLegendKey val="0"/>
          <c:showVal val="0"/>
          <c:showCatName val="0"/>
          <c:showSerName val="0"/>
          <c:showPercent val="0"/>
          <c:showBubbleSize val="0"/>
        </c:dLbls>
        <c:gapWidth val="25"/>
        <c:axId val="1328200623"/>
        <c:axId val="1328210223"/>
      </c:barChart>
      <c:catAx>
        <c:axId val="13282006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210223"/>
        <c:crosses val="autoZero"/>
        <c:auto val="1"/>
        <c:lblAlgn val="ctr"/>
        <c:lblOffset val="100"/>
        <c:noMultiLvlLbl val="0"/>
      </c:catAx>
      <c:valAx>
        <c:axId val="1328210223"/>
        <c:scaling>
          <c:orientation val="minMax"/>
        </c:scaling>
        <c:delete val="1"/>
        <c:axPos val="b"/>
        <c:numFmt formatCode="#,##0" sourceLinked="1"/>
        <c:majorTickMark val="none"/>
        <c:minorTickMark val="none"/>
        <c:tickLblPos val="nextTo"/>
        <c:crossAx val="132820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0" i="0" u="none" strike="noStrike" kern="1200" spc="0" baseline="0">
                <a:ln>
                  <a:solidFill>
                    <a:schemeClr val="accent5"/>
                  </a:solidFill>
                </a:ln>
                <a:solidFill>
                  <a:schemeClr val="accent6">
                    <a:lumMod val="75000"/>
                  </a:schemeClr>
                </a:solidFill>
                <a:latin typeface="+mn-lt"/>
                <a:ea typeface="+mn-ea"/>
                <a:cs typeface="+mn-cs"/>
              </a:defRPr>
            </a:pPr>
            <a:r>
              <a:rPr lang="en-US" sz="1400" b="0" i="0" u="none" strike="noStrike" kern="1200" spc="0" baseline="0">
                <a:ln>
                  <a:solidFill>
                    <a:schemeClr val="accent5"/>
                  </a:solidFill>
                </a:ln>
                <a:solidFill>
                  <a:schemeClr val="accent6">
                    <a:lumMod val="75000"/>
                  </a:schemeClr>
                </a:solidFill>
                <a:latin typeface="+mn-lt"/>
                <a:ea typeface="+mn-ea"/>
                <a:cs typeface="+mn-cs"/>
              </a:rPr>
              <a:t>Amount</a:t>
            </a:r>
          </a:p>
        </c:rich>
      </c:tx>
      <c:layout>
        <c:manualLayout>
          <c:xMode val="edge"/>
          <c:yMode val="edge"/>
          <c:x val="5.6682267290691625E-2"/>
          <c:y val="2.0833326498252463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ln>
                <a:solidFill>
                  <a:schemeClr val="accent5"/>
                </a:solidFill>
              </a:ln>
              <a:solidFill>
                <a:schemeClr val="accent6">
                  <a:lumMod val="7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Pivot!$F$47:$F$51</c:f>
              <c:strCache>
                <c:ptCount val="5"/>
                <c:pt idx="0">
                  <c:v>R01</c:v>
                </c:pt>
                <c:pt idx="1">
                  <c:v>R02</c:v>
                </c:pt>
                <c:pt idx="2">
                  <c:v>R03</c:v>
                </c:pt>
                <c:pt idx="3">
                  <c:v>R04</c:v>
                </c:pt>
                <c:pt idx="4">
                  <c:v>R05</c:v>
                </c:pt>
              </c:strCache>
            </c:strRef>
          </c:cat>
          <c:val>
            <c:numRef>
              <c:f>Pivot!$H$47:$H$51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681-4439-A592-B8B2C4AE1992}"/>
            </c:ext>
          </c:extLst>
        </c:ser>
        <c:ser>
          <c:idx val="1"/>
          <c:order val="1"/>
          <c:tx>
            <c:strRef>
              <c:f>Pivot!$J$46</c:f>
              <c:strCache>
                <c:ptCount val="1"/>
                <c:pt idx="0">
                  <c:v>Set.Amount</c:v>
                </c:pt>
              </c:strCache>
            </c:strRef>
          </c:tx>
          <c:spPr>
            <a:gradFill>
              <a:gsLst>
                <a:gs pos="0">
                  <a:schemeClr val="accent5">
                    <a:lumMod val="60000"/>
                    <a:lumOff val="40000"/>
                  </a:schemeClr>
                </a:gs>
                <a:gs pos="100000">
                  <a:schemeClr val="accent5">
                    <a:lumMod val="75000"/>
                  </a:schemeClr>
                </a:gs>
              </a:gsLst>
              <a:lin ang="5400000" scaled="1"/>
            </a:gradFill>
            <a:ln>
              <a:noFill/>
            </a:ln>
            <a:effectLst/>
          </c:spPr>
          <c:invertIfNegative val="0"/>
          <c:val>
            <c:numRef>
              <c:f>Pivot!$J$47:$J$51</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8681-4439-A592-B8B2C4AE1992}"/>
            </c:ext>
          </c:extLst>
        </c:ser>
        <c:dLbls>
          <c:showLegendKey val="0"/>
          <c:showVal val="0"/>
          <c:showCatName val="0"/>
          <c:showSerName val="0"/>
          <c:showPercent val="0"/>
          <c:showBubbleSize val="0"/>
        </c:dLbls>
        <c:gapWidth val="25"/>
        <c:overlap val="100"/>
        <c:axId val="1321253103"/>
        <c:axId val="1321249743"/>
      </c:barChart>
      <c:catAx>
        <c:axId val="1321253103"/>
        <c:scaling>
          <c:orientation val="minMax"/>
        </c:scaling>
        <c:delete val="1"/>
        <c:axPos val="l"/>
        <c:numFmt formatCode="General" sourceLinked="1"/>
        <c:majorTickMark val="out"/>
        <c:minorTickMark val="none"/>
        <c:tickLblPos val="nextTo"/>
        <c:crossAx val="1321249743"/>
        <c:crosses val="autoZero"/>
        <c:auto val="1"/>
        <c:lblAlgn val="ctr"/>
        <c:lblOffset val="100"/>
        <c:noMultiLvlLbl val="0"/>
      </c:catAx>
      <c:valAx>
        <c:axId val="1321249743"/>
        <c:scaling>
          <c:orientation val="minMax"/>
        </c:scaling>
        <c:delete val="1"/>
        <c:axPos val="b"/>
        <c:numFmt formatCode="&quot;$&quot;#,###.0,&quot;k&quot;" sourceLinked="1"/>
        <c:majorTickMark val="out"/>
        <c:minorTickMark val="none"/>
        <c:tickLblPos val="nextTo"/>
        <c:crossAx val="132125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0" i="0" u="none" strike="noStrike" kern="1200" spc="0" baseline="0">
                <a:ln>
                  <a:solidFill>
                    <a:schemeClr val="accent5"/>
                  </a:solidFill>
                </a:ln>
                <a:solidFill>
                  <a:sysClr val="windowText" lastClr="000000">
                    <a:lumMod val="65000"/>
                    <a:lumOff val="35000"/>
                  </a:sysClr>
                </a:solidFill>
                <a:latin typeface="+mn-lt"/>
                <a:ea typeface="+mn-ea"/>
                <a:cs typeface="+mn-cs"/>
              </a:defRPr>
            </a:pPr>
            <a:r>
              <a:rPr lang="en-US" sz="1400" b="0" i="0" u="none" strike="noStrike" kern="1200" spc="0" baseline="0">
                <a:ln>
                  <a:solidFill>
                    <a:schemeClr val="accent5"/>
                  </a:solidFill>
                </a:ln>
                <a:solidFill>
                  <a:sysClr val="windowText" lastClr="000000">
                    <a:lumMod val="65000"/>
                    <a:lumOff val="35000"/>
                  </a:sysClr>
                </a:solidFill>
                <a:latin typeface="+mn-lt"/>
                <a:ea typeface="+mn-ea"/>
                <a:cs typeface="+mn-cs"/>
              </a:rPr>
              <a:t>Calls</a:t>
            </a:r>
          </a:p>
        </c:rich>
      </c:tx>
      <c:layout>
        <c:manualLayout>
          <c:xMode val="edge"/>
          <c:yMode val="edge"/>
          <c:x val="3.6231884057971016E-2"/>
          <c:y val="2.5062656641604009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ln>
                <a:solidFill>
                  <a:schemeClr val="accent5"/>
                </a:solidFill>
              </a:ln>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Pivot!$F$47:$F$51</c:f>
              <c:strCache>
                <c:ptCount val="5"/>
                <c:pt idx="0">
                  <c:v>R01</c:v>
                </c:pt>
                <c:pt idx="1">
                  <c:v>R02</c:v>
                </c:pt>
                <c:pt idx="2">
                  <c:v>R03</c:v>
                </c:pt>
                <c:pt idx="3">
                  <c:v>R04</c:v>
                </c:pt>
                <c:pt idx="4">
                  <c:v>R05</c:v>
                </c:pt>
              </c:strCache>
            </c:strRef>
          </c:cat>
          <c:val>
            <c:numRef>
              <c:f>Pivot!$G$47:$G$51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5ED-4B01-A1BC-3B0DFC673FC3}"/>
            </c:ext>
          </c:extLst>
        </c:ser>
        <c:ser>
          <c:idx val="1"/>
          <c:order val="1"/>
          <c:tx>
            <c:strRef>
              <c:f>Pivot!$I$46</c:f>
              <c:strCache>
                <c:ptCount val="1"/>
                <c:pt idx="0">
                  <c:v>Set.Calls</c:v>
                </c:pt>
              </c:strCache>
            </c:strRef>
          </c:tx>
          <c:spPr>
            <a:gradFill>
              <a:gsLst>
                <a:gs pos="0">
                  <a:schemeClr val="accent6">
                    <a:lumMod val="60000"/>
                    <a:lumOff val="40000"/>
                  </a:schemeClr>
                </a:gs>
                <a:gs pos="100000">
                  <a:schemeClr val="accent6">
                    <a:lumMod val="75000"/>
                  </a:schemeClr>
                </a:gs>
              </a:gsLst>
              <a:lin ang="5400000" scaled="1"/>
            </a:gradFill>
            <a:ln>
              <a:noFill/>
            </a:ln>
            <a:effectLst/>
          </c:spPr>
          <c:invertIfNegative val="0"/>
          <c:val>
            <c:numRef>
              <c:f>Pivot!$I$47:$I$51</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85ED-4B01-A1BC-3B0DFC673FC3}"/>
            </c:ext>
          </c:extLst>
        </c:ser>
        <c:dLbls>
          <c:showLegendKey val="0"/>
          <c:showVal val="0"/>
          <c:showCatName val="0"/>
          <c:showSerName val="0"/>
          <c:showPercent val="0"/>
          <c:showBubbleSize val="0"/>
        </c:dLbls>
        <c:gapWidth val="25"/>
        <c:overlap val="100"/>
        <c:axId val="1258813455"/>
        <c:axId val="1324202527"/>
      </c:barChart>
      <c:catAx>
        <c:axId val="125881345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202527"/>
        <c:crosses val="autoZero"/>
        <c:auto val="1"/>
        <c:lblAlgn val="ctr"/>
        <c:lblOffset val="100"/>
        <c:noMultiLvlLbl val="0"/>
      </c:catAx>
      <c:valAx>
        <c:axId val="1324202527"/>
        <c:scaling>
          <c:orientation val="minMax"/>
          <c:min val="0"/>
        </c:scaling>
        <c:delete val="1"/>
        <c:axPos val="t"/>
        <c:numFmt formatCode="General" sourceLinked="1"/>
        <c:majorTickMark val="none"/>
        <c:minorTickMark val="none"/>
        <c:tickLblPos val="nextTo"/>
        <c:crossAx val="1258813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lumMod val="60000"/>
                    <a:lumOff val="40000"/>
                  </a:schemeClr>
                </a:solidFill>
              </a:rPr>
              <a:t>Female</a:t>
            </a:r>
            <a:r>
              <a:rPr lang="en-US"/>
              <a:t> vs.</a:t>
            </a:r>
            <a:r>
              <a:rPr lang="en-US" baseline="0"/>
              <a:t> </a:t>
            </a:r>
            <a:r>
              <a:rPr lang="en-US" baseline="0">
                <a:solidFill>
                  <a:schemeClr val="accent1">
                    <a:lumMod val="60000"/>
                    <a:lumOff val="40000"/>
                  </a:schemeClr>
                </a:solidFill>
              </a:rPr>
              <a:t>Male</a:t>
            </a:r>
            <a:r>
              <a:rPr lang="en-US" baseline="0"/>
              <a:t> Callers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1">
              <a:lumMod val="60000"/>
              <a:lumOff val="40000"/>
            </a:schemeClr>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Pivot!$B$66:$B$67</c:f>
              <c:strCache>
                <c:ptCount val="1"/>
                <c:pt idx="0">
                  <c:v>Female</c:v>
                </c:pt>
              </c:strCache>
            </c:strRef>
          </c:tx>
          <c:spPr>
            <a:solidFill>
              <a:schemeClr val="accent6">
                <a:lumMod val="60000"/>
                <a:lumOff val="40000"/>
              </a:schemeClr>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Pivot!$A$68:$A$71</c:f>
              <c:strCache>
                <c:ptCount val="3"/>
                <c:pt idx="0">
                  <c:v>Cincinnati</c:v>
                </c:pt>
                <c:pt idx="1">
                  <c:v>Cleveland</c:v>
                </c:pt>
                <c:pt idx="2">
                  <c:v>Columbus</c:v>
                </c:pt>
              </c:strCache>
            </c:strRef>
          </c:cat>
          <c:val>
            <c:numRef>
              <c:f>Pivot!$B$68:$B$71</c:f>
              <c:numCache>
                <c:formatCode>#,##0</c:formatCode>
                <c:ptCount val="3"/>
                <c:pt idx="0">
                  <c:v>144</c:v>
                </c:pt>
                <c:pt idx="1">
                  <c:v>326</c:v>
                </c:pt>
                <c:pt idx="2">
                  <c:v>129</c:v>
                </c:pt>
              </c:numCache>
            </c:numRef>
          </c:val>
          <c:extLst>
            <c:ext xmlns:c16="http://schemas.microsoft.com/office/drawing/2014/chart" uri="{C3380CC4-5D6E-409C-BE32-E72D297353CC}">
              <c16:uniqueId val="{00000000-2121-4DDE-96CC-3F95FF9E649E}"/>
            </c:ext>
          </c:extLst>
        </c:ser>
        <c:ser>
          <c:idx val="1"/>
          <c:order val="1"/>
          <c:tx>
            <c:strRef>
              <c:f>Pivot!$C$66:$C$67</c:f>
              <c:strCache>
                <c:ptCount val="1"/>
                <c:pt idx="0">
                  <c:v>Male</c:v>
                </c:pt>
              </c:strCache>
            </c:strRef>
          </c:tx>
          <c:spPr>
            <a:solidFill>
              <a:schemeClr val="accent1">
                <a:lumMod val="60000"/>
                <a:lumOff val="40000"/>
              </a:schemeClr>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Pivot!$A$68:$A$71</c:f>
              <c:strCache>
                <c:ptCount val="3"/>
                <c:pt idx="0">
                  <c:v>Cincinnati</c:v>
                </c:pt>
                <c:pt idx="1">
                  <c:v>Cleveland</c:v>
                </c:pt>
                <c:pt idx="2">
                  <c:v>Columbus</c:v>
                </c:pt>
              </c:strCache>
            </c:strRef>
          </c:cat>
          <c:val>
            <c:numRef>
              <c:f>Pivot!$C$68:$C$71</c:f>
              <c:numCache>
                <c:formatCode>#,##0</c:formatCode>
                <c:ptCount val="3"/>
                <c:pt idx="0">
                  <c:v>132</c:v>
                </c:pt>
                <c:pt idx="1">
                  <c:v>63</c:v>
                </c:pt>
                <c:pt idx="2">
                  <c:v>206</c:v>
                </c:pt>
              </c:numCache>
            </c:numRef>
          </c:val>
          <c:extLst>
            <c:ext xmlns:c16="http://schemas.microsoft.com/office/drawing/2014/chart" uri="{C3380CC4-5D6E-409C-BE32-E72D297353CC}">
              <c16:uniqueId val="{00000001-2121-4DDE-96CC-3F95FF9E649E}"/>
            </c:ext>
          </c:extLst>
        </c:ser>
        <c:dLbls>
          <c:dLblPos val="ctr"/>
          <c:showLegendKey val="0"/>
          <c:showVal val="1"/>
          <c:showCatName val="0"/>
          <c:showSerName val="0"/>
          <c:showPercent val="0"/>
          <c:showBubbleSize val="0"/>
        </c:dLbls>
        <c:gapWidth val="25"/>
        <c:overlap val="100"/>
        <c:axId val="1427354463"/>
        <c:axId val="1428828751"/>
      </c:barChart>
      <c:catAx>
        <c:axId val="142735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828751"/>
        <c:crosses val="autoZero"/>
        <c:auto val="1"/>
        <c:lblAlgn val="ctr"/>
        <c:lblOffset val="100"/>
        <c:noMultiLvlLbl val="0"/>
      </c:catAx>
      <c:valAx>
        <c:axId val="1428828751"/>
        <c:scaling>
          <c:orientation val="minMax"/>
        </c:scaling>
        <c:delete val="1"/>
        <c:axPos val="l"/>
        <c:numFmt formatCode="0%" sourceLinked="1"/>
        <c:majorTickMark val="none"/>
        <c:minorTickMark val="none"/>
        <c:tickLblPos val="nextTo"/>
        <c:crossAx val="142735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[sample-data-excel-portfolio-project.xlsx]Pivot!rep satisfaction</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25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Pivot!$B$77</c:f>
              <c:strCache>
                <c:ptCount val="1"/>
                <c:pt idx="0">
                  <c:v>Total</c:v>
                </c:pt>
              </c:strCache>
            </c:strRef>
          </c:tx>
          <c:spPr>
            <a:solidFill>
              <a:schemeClr val="bg2">
                <a:lumMod val="75000"/>
              </a:schemeClr>
            </a:solidFill>
            <a:ln>
              <a:noFill/>
            </a:ln>
            <a:effectLst/>
          </c:spPr>
          <c:invertIfNegative val="0"/>
          <c:cat>
            <c:strRef>
              <c:f>Pivot!$A$78:$A$83</c:f>
              <c:strCache>
                <c:ptCount val="5"/>
                <c:pt idx="0">
                  <c:v>1</c:v>
                </c:pt>
                <c:pt idx="1">
                  <c:v>2</c:v>
                </c:pt>
                <c:pt idx="2">
                  <c:v>3</c:v>
                </c:pt>
                <c:pt idx="3">
                  <c:v>4</c:v>
                </c:pt>
                <c:pt idx="4">
                  <c:v>5</c:v>
                </c:pt>
              </c:strCache>
            </c:strRef>
          </c:cat>
          <c:val>
            <c:numRef>
              <c:f>Pivot!$B$78:$B$83</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80FB-4B4D-8526-8F4D579A5600}"/>
            </c:ext>
          </c:extLst>
        </c:ser>
        <c:dLbls>
          <c:showLegendKey val="0"/>
          <c:showVal val="0"/>
          <c:showCatName val="0"/>
          <c:showSerName val="0"/>
          <c:showPercent val="0"/>
          <c:showBubbleSize val="0"/>
        </c:dLbls>
        <c:gapWidth val="10"/>
        <c:overlap val="-27"/>
        <c:axId val="1317909199"/>
        <c:axId val="1317908239"/>
      </c:barChart>
      <c:catAx>
        <c:axId val="1317909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908239"/>
        <c:crosses val="autoZero"/>
        <c:auto val="1"/>
        <c:lblAlgn val="ctr"/>
        <c:lblOffset val="100"/>
        <c:noMultiLvlLbl val="0"/>
      </c:catAx>
      <c:valAx>
        <c:axId val="13179082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909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4.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2.xml"/><Relationship Id="rId5" Type="http://schemas.openxmlformats.org/officeDocument/2006/relationships/image" Target="../media/image5.svg"/><Relationship Id="rId15" Type="http://schemas.openxmlformats.org/officeDocument/2006/relationships/chart" Target="../charts/chart6.xml"/><Relationship Id="rId10" Type="http://schemas.openxmlformats.org/officeDocument/2006/relationships/chart" Target="../charts/chart1.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chart" Target="../charts/chart5.xml"/></Relationships>
</file>

<file path=xl/drawings/_rels/drawing2.xml.rels><?xml version="1.0" encoding="UTF-8" standalone="yes"?>
<Relationships xmlns="http://schemas.openxmlformats.org/package/2006/relationships"><Relationship Id="rId8" Type="http://schemas.openxmlformats.org/officeDocument/2006/relationships/image" Target="../media/image17.svg"/><Relationship Id="rId13" Type="http://schemas.openxmlformats.org/officeDocument/2006/relationships/image" Target="../media/image22.jpeg"/><Relationship Id="rId3" Type="http://schemas.openxmlformats.org/officeDocument/2006/relationships/image" Target="../media/image12.png"/><Relationship Id="rId7" Type="http://schemas.openxmlformats.org/officeDocument/2006/relationships/image" Target="../media/image16.png"/><Relationship Id="rId12" Type="http://schemas.openxmlformats.org/officeDocument/2006/relationships/image" Target="../media/image21.svg"/><Relationship Id="rId2" Type="http://schemas.openxmlformats.org/officeDocument/2006/relationships/image" Target="../media/image11.svg"/><Relationship Id="rId1" Type="http://schemas.openxmlformats.org/officeDocument/2006/relationships/image" Target="../media/image10.png"/><Relationship Id="rId6" Type="http://schemas.openxmlformats.org/officeDocument/2006/relationships/image" Target="../media/image15.svg"/><Relationship Id="rId11" Type="http://schemas.openxmlformats.org/officeDocument/2006/relationships/image" Target="../media/image20.png"/><Relationship Id="rId5" Type="http://schemas.openxmlformats.org/officeDocument/2006/relationships/image" Target="../media/image14.png"/><Relationship Id="rId10" Type="http://schemas.openxmlformats.org/officeDocument/2006/relationships/image" Target="../media/image19.svg"/><Relationship Id="rId4" Type="http://schemas.openxmlformats.org/officeDocument/2006/relationships/image" Target="../media/image13.svg"/><Relationship Id="rId9" Type="http://schemas.openxmlformats.org/officeDocument/2006/relationships/image" Target="../media/image18.png"/><Relationship Id="rId14" Type="http://schemas.openxmlformats.org/officeDocument/2006/relationships/hyperlink" Target="https://www.pexels.com/photo/adult-beard-boy-casual-220453/" TargetMode="External"/></Relationships>
</file>

<file path=xl/drawings/drawing1.xml><?xml version="1.0" encoding="utf-8"?>
<xdr:wsDr xmlns:xdr="http://schemas.openxmlformats.org/drawingml/2006/spreadsheetDrawing" xmlns:a="http://schemas.openxmlformats.org/drawingml/2006/main">
  <xdr:twoCellAnchor editAs="oneCell">
    <xdr:from>
      <xdr:col>12</xdr:col>
      <xdr:colOff>220979</xdr:colOff>
      <xdr:row>16</xdr:row>
      <xdr:rowOff>119742</xdr:rowOff>
    </xdr:from>
    <xdr:to>
      <xdr:col>14</xdr:col>
      <xdr:colOff>533400</xdr:colOff>
      <xdr:row>28</xdr:row>
      <xdr:rowOff>10886</xdr:rowOff>
    </xdr:to>
    <mc:AlternateContent xmlns:mc="http://schemas.openxmlformats.org/markup-compatibility/2006">
      <mc:Choice xmlns:a14="http://schemas.microsoft.com/office/drawing/2010/main" Requires="a14">
        <xdr:graphicFrame macro="">
          <xdr:nvGraphicFramePr>
            <xdr:cNvPr id="39" name="Representative">
              <a:extLst>
                <a:ext uri="{FF2B5EF4-FFF2-40B4-BE49-F238E27FC236}">
                  <a16:creationId xmlns:a16="http://schemas.microsoft.com/office/drawing/2014/main" id="{675BB2B4-6D8E-4668-95B7-C4C9A4383FC6}"/>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937465" y="3374571"/>
              <a:ext cx="1662249" cy="22424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3</xdr:row>
      <xdr:rowOff>83820</xdr:rowOff>
    </xdr:from>
    <xdr:to>
      <xdr:col>4</xdr:col>
      <xdr:colOff>45720</xdr:colOff>
      <xdr:row>8</xdr:row>
      <xdr:rowOff>0</xdr:rowOff>
    </xdr:to>
    <xdr:sp macro="" textlink="Pivot!A4">
      <xdr:nvSpPr>
        <xdr:cNvPr id="2" name="Rectangle 1">
          <a:extLst>
            <a:ext uri="{FF2B5EF4-FFF2-40B4-BE49-F238E27FC236}">
              <a16:creationId xmlns:a16="http://schemas.microsoft.com/office/drawing/2014/main" id="{5A3A48E9-873F-47CB-B8A6-29E75CE93156}"/>
            </a:ext>
          </a:extLst>
        </xdr:cNvPr>
        <xdr:cNvSpPr/>
      </xdr:nvSpPr>
      <xdr:spPr>
        <a:xfrm>
          <a:off x="411480" y="632460"/>
          <a:ext cx="1386840" cy="830580"/>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F1B4406-CE21-4577-AEEC-7D81EC703C06}" type="TxLink">
            <a:rPr lang="en-US" sz="2400" b="0" i="0" u="none" strike="noStrike">
              <a:solidFill>
                <a:schemeClr val="bg1"/>
              </a:solidFill>
              <a:latin typeface="+mj-lt"/>
              <a:ea typeface="+mn-ea"/>
              <a:cs typeface="+mn-cs"/>
            </a:rPr>
            <a:pPr marL="0" indent="0" algn="ctr"/>
            <a:t>1,000</a:t>
          </a:fld>
          <a:endParaRPr lang="en-US" sz="2400" b="0" i="0" u="none" strike="noStrike">
            <a:solidFill>
              <a:schemeClr val="bg1"/>
            </a:solidFill>
            <a:latin typeface="+mj-lt"/>
            <a:ea typeface="+mn-ea"/>
            <a:cs typeface="+mn-cs"/>
          </a:endParaRPr>
        </a:p>
      </xdr:txBody>
    </xdr:sp>
    <xdr:clientData/>
  </xdr:twoCellAnchor>
  <xdr:twoCellAnchor>
    <xdr:from>
      <xdr:col>2</xdr:col>
      <xdr:colOff>213360</xdr:colOff>
      <xdr:row>3</xdr:row>
      <xdr:rowOff>83820</xdr:rowOff>
    </xdr:from>
    <xdr:to>
      <xdr:col>3</xdr:col>
      <xdr:colOff>563880</xdr:colOff>
      <xdr:row>4</xdr:row>
      <xdr:rowOff>137160</xdr:rowOff>
    </xdr:to>
    <xdr:sp macro="" textlink="">
      <xdr:nvSpPr>
        <xdr:cNvPr id="4" name="TextBox 3">
          <a:extLst>
            <a:ext uri="{FF2B5EF4-FFF2-40B4-BE49-F238E27FC236}">
              <a16:creationId xmlns:a16="http://schemas.microsoft.com/office/drawing/2014/main" id="{D8325EB4-0E2B-E9BD-DCBE-039BE9EB5F0E}"/>
            </a:ext>
          </a:extLst>
        </xdr:cNvPr>
        <xdr:cNvSpPr txBox="1"/>
      </xdr:nvSpPr>
      <xdr:spPr>
        <a:xfrm>
          <a:off x="624840" y="632460"/>
          <a:ext cx="10210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Calls</a:t>
          </a:r>
        </a:p>
      </xdr:txBody>
    </xdr:sp>
    <xdr:clientData/>
  </xdr:twoCellAnchor>
  <xdr:twoCellAnchor editAs="oneCell">
    <xdr:from>
      <xdr:col>2</xdr:col>
      <xdr:colOff>25510</xdr:colOff>
      <xdr:row>3</xdr:row>
      <xdr:rowOff>112277</xdr:rowOff>
    </xdr:from>
    <xdr:to>
      <xdr:col>2</xdr:col>
      <xdr:colOff>242001</xdr:colOff>
      <xdr:row>4</xdr:row>
      <xdr:rowOff>142657</xdr:rowOff>
    </xdr:to>
    <xdr:pic>
      <xdr:nvPicPr>
        <xdr:cNvPr id="6" name="Picture 5">
          <a:extLst>
            <a:ext uri="{FF2B5EF4-FFF2-40B4-BE49-F238E27FC236}">
              <a16:creationId xmlns:a16="http://schemas.microsoft.com/office/drawing/2014/main" id="{D24A0F3E-D49E-37A2-28CD-74239E8AF35F}"/>
            </a:ext>
          </a:extLst>
        </xdr:cNvPr>
        <xdr:cNvPicPr>
          <a:picLocks noChangeAspect="1"/>
        </xdr:cNvPicPr>
      </xdr:nvPicPr>
      <xdr:blipFill>
        <a:blip xmlns:r="http://schemas.openxmlformats.org/officeDocument/2006/relationships" r:embed="rId1">
          <a:duotone>
            <a:prstClr val="black"/>
            <a:schemeClr val="accent6">
              <a:lumMod val="50000"/>
              <a:tint val="45000"/>
              <a:satMod val="400000"/>
            </a:schemeClr>
          </a:duotone>
        </a:blip>
        <a:stretch>
          <a:fillRect/>
        </a:stretch>
      </xdr:blipFill>
      <xdr:spPr>
        <a:xfrm rot="641562">
          <a:off x="436990" y="660917"/>
          <a:ext cx="216491" cy="213260"/>
        </a:xfrm>
        <a:prstGeom prst="rect">
          <a:avLst/>
        </a:prstGeom>
      </xdr:spPr>
    </xdr:pic>
    <xdr:clientData/>
  </xdr:twoCellAnchor>
  <xdr:oneCellAnchor>
    <xdr:from>
      <xdr:col>2</xdr:col>
      <xdr:colOff>68580</xdr:colOff>
      <xdr:row>6</xdr:row>
      <xdr:rowOff>114300</xdr:rowOff>
    </xdr:from>
    <xdr:ext cx="1272540" cy="228600"/>
    <xdr:sp macro="" textlink="Pivot!A9">
      <xdr:nvSpPr>
        <xdr:cNvPr id="7" name="TextBox 6">
          <a:extLst>
            <a:ext uri="{FF2B5EF4-FFF2-40B4-BE49-F238E27FC236}">
              <a16:creationId xmlns:a16="http://schemas.microsoft.com/office/drawing/2014/main" id="{D282FE20-334C-1F8C-54E9-9087A6C20524}"/>
            </a:ext>
          </a:extLst>
        </xdr:cNvPr>
        <xdr:cNvSpPr txBox="1"/>
      </xdr:nvSpPr>
      <xdr:spPr>
        <a:xfrm>
          <a:off x="480060" y="1211580"/>
          <a:ext cx="1272540" cy="2286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B046CEC-AB20-4EAA-9659-5AE44AF3F0D8}" type="TxLink">
            <a:rPr lang="en-US" sz="1100" b="0" i="0" u="none" strike="noStrike">
              <a:solidFill>
                <a:schemeClr val="bg1"/>
              </a:solidFill>
              <a:latin typeface="Aptos"/>
            </a:rPr>
            <a:pPr algn="ctr"/>
            <a:t>218</a:t>
          </a:fld>
          <a:endParaRPr lang="en-US" sz="1100">
            <a:solidFill>
              <a:schemeClr val="bg1"/>
            </a:solidFill>
          </a:endParaRPr>
        </a:p>
      </xdr:txBody>
    </xdr:sp>
    <xdr:clientData/>
  </xdr:oneCellAnchor>
  <xdr:twoCellAnchor>
    <xdr:from>
      <xdr:col>2</xdr:col>
      <xdr:colOff>0</xdr:colOff>
      <xdr:row>9</xdr:row>
      <xdr:rowOff>0</xdr:rowOff>
    </xdr:from>
    <xdr:to>
      <xdr:col>4</xdr:col>
      <xdr:colOff>45720</xdr:colOff>
      <xdr:row>13</xdr:row>
      <xdr:rowOff>99060</xdr:rowOff>
    </xdr:to>
    <xdr:sp macro="" textlink="Pivot!B4">
      <xdr:nvSpPr>
        <xdr:cNvPr id="23" name="Rectangle 22">
          <a:extLst>
            <a:ext uri="{FF2B5EF4-FFF2-40B4-BE49-F238E27FC236}">
              <a16:creationId xmlns:a16="http://schemas.microsoft.com/office/drawing/2014/main" id="{AFDA8CCC-0AEA-4623-9C3C-9BCC967D88A6}"/>
            </a:ext>
          </a:extLst>
        </xdr:cNvPr>
        <xdr:cNvSpPr/>
      </xdr:nvSpPr>
      <xdr:spPr>
        <a:xfrm>
          <a:off x="411480" y="1645920"/>
          <a:ext cx="1386840" cy="830580"/>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20A58CF-4EFA-4E9D-9CB8-6190C3293016}" type="TxLink">
            <a:rPr lang="en-US" sz="2400" b="0" i="0" u="none" strike="noStrike">
              <a:solidFill>
                <a:schemeClr val="bg1"/>
              </a:solidFill>
              <a:latin typeface="+mj-lt"/>
              <a:ea typeface="+mn-ea"/>
              <a:cs typeface="+mn-cs"/>
            </a:rPr>
            <a:pPr marL="0" indent="0" algn="ctr"/>
            <a:t>$96,623</a:t>
          </a:fld>
          <a:endParaRPr lang="en-US" sz="2400" b="0" i="0" u="none" strike="noStrike">
            <a:solidFill>
              <a:schemeClr val="bg1"/>
            </a:solidFill>
            <a:latin typeface="+mj-lt"/>
            <a:ea typeface="+mn-ea"/>
            <a:cs typeface="+mn-cs"/>
          </a:endParaRPr>
        </a:p>
      </xdr:txBody>
    </xdr:sp>
    <xdr:clientData/>
  </xdr:twoCellAnchor>
  <xdr:twoCellAnchor>
    <xdr:from>
      <xdr:col>2</xdr:col>
      <xdr:colOff>228600</xdr:colOff>
      <xdr:row>9</xdr:row>
      <xdr:rowOff>30480</xdr:rowOff>
    </xdr:from>
    <xdr:to>
      <xdr:col>3</xdr:col>
      <xdr:colOff>518160</xdr:colOff>
      <xdr:row>10</xdr:row>
      <xdr:rowOff>30480</xdr:rowOff>
    </xdr:to>
    <xdr:sp macro="" textlink="">
      <xdr:nvSpPr>
        <xdr:cNvPr id="24" name="TextBox 23">
          <a:extLst>
            <a:ext uri="{FF2B5EF4-FFF2-40B4-BE49-F238E27FC236}">
              <a16:creationId xmlns:a16="http://schemas.microsoft.com/office/drawing/2014/main" id="{1304F638-5FFD-4763-B422-8F7F7AE48FF3}"/>
            </a:ext>
          </a:extLst>
        </xdr:cNvPr>
        <xdr:cNvSpPr txBox="1"/>
      </xdr:nvSpPr>
      <xdr:spPr>
        <a:xfrm>
          <a:off x="640080" y="1676400"/>
          <a:ext cx="9601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Amount</a:t>
          </a:r>
        </a:p>
      </xdr:txBody>
    </xdr:sp>
    <xdr:clientData/>
  </xdr:twoCellAnchor>
  <xdr:twoCellAnchor editAs="oneCell">
    <xdr:from>
      <xdr:col>2</xdr:col>
      <xdr:colOff>49985</xdr:colOff>
      <xdr:row>9</xdr:row>
      <xdr:rowOff>28457</xdr:rowOff>
    </xdr:from>
    <xdr:to>
      <xdr:col>2</xdr:col>
      <xdr:colOff>263245</xdr:colOff>
      <xdr:row>10</xdr:row>
      <xdr:rowOff>58837</xdr:rowOff>
    </xdr:to>
    <xdr:pic>
      <xdr:nvPicPr>
        <xdr:cNvPr id="25" name="Picture 24">
          <a:extLst>
            <a:ext uri="{FF2B5EF4-FFF2-40B4-BE49-F238E27FC236}">
              <a16:creationId xmlns:a16="http://schemas.microsoft.com/office/drawing/2014/main" id="{8B601F21-0B32-4076-92E8-7D8BD244AB61}"/>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rcRect/>
        <a:stretch/>
      </xdr:blipFill>
      <xdr:spPr>
        <a:xfrm>
          <a:off x="461465" y="1674377"/>
          <a:ext cx="213260" cy="213260"/>
        </a:xfrm>
        <a:prstGeom prst="rect">
          <a:avLst/>
        </a:prstGeom>
      </xdr:spPr>
    </xdr:pic>
    <xdr:clientData/>
  </xdr:twoCellAnchor>
  <xdr:oneCellAnchor>
    <xdr:from>
      <xdr:col>2</xdr:col>
      <xdr:colOff>198120</xdr:colOff>
      <xdr:row>12</xdr:row>
      <xdr:rowOff>60960</xdr:rowOff>
    </xdr:from>
    <xdr:ext cx="1028700" cy="175260"/>
    <xdr:sp macro="" textlink="Pivot!B9">
      <xdr:nvSpPr>
        <xdr:cNvPr id="26" name="TextBox 25">
          <a:extLst>
            <a:ext uri="{FF2B5EF4-FFF2-40B4-BE49-F238E27FC236}">
              <a16:creationId xmlns:a16="http://schemas.microsoft.com/office/drawing/2014/main" id="{1B0BCF18-9175-4212-A855-1308B4B756E1}"/>
            </a:ext>
          </a:extLst>
        </xdr:cNvPr>
        <xdr:cNvSpPr txBox="1"/>
      </xdr:nvSpPr>
      <xdr:spPr>
        <a:xfrm>
          <a:off x="609600" y="2255520"/>
          <a:ext cx="1028700" cy="1752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3CE644C8-BEF4-4338-AA36-6B29E9699E55}" type="TxLink">
            <a:rPr lang="en-US" sz="1100" b="0" i="0" u="none" strike="noStrike">
              <a:solidFill>
                <a:schemeClr val="bg1"/>
              </a:solidFill>
              <a:latin typeface="Aptos"/>
            </a:rPr>
            <a:pPr algn="ctr"/>
            <a:t>$20,581</a:t>
          </a:fld>
          <a:endParaRPr lang="en-US" sz="1100">
            <a:solidFill>
              <a:schemeClr val="bg1"/>
            </a:solidFill>
          </a:endParaRPr>
        </a:p>
      </xdr:txBody>
    </xdr:sp>
    <xdr:clientData/>
  </xdr:oneCellAnchor>
  <xdr:twoCellAnchor>
    <xdr:from>
      <xdr:col>2</xdr:col>
      <xdr:colOff>0</xdr:colOff>
      <xdr:row>15</xdr:row>
      <xdr:rowOff>0</xdr:rowOff>
    </xdr:from>
    <xdr:to>
      <xdr:col>4</xdr:col>
      <xdr:colOff>45720</xdr:colOff>
      <xdr:row>19</xdr:row>
      <xdr:rowOff>99060</xdr:rowOff>
    </xdr:to>
    <xdr:sp macro="" textlink="Pivot!C4">
      <xdr:nvSpPr>
        <xdr:cNvPr id="27" name="Rectangle 26">
          <a:extLst>
            <a:ext uri="{FF2B5EF4-FFF2-40B4-BE49-F238E27FC236}">
              <a16:creationId xmlns:a16="http://schemas.microsoft.com/office/drawing/2014/main" id="{C6A4C250-D231-4D8F-8193-B61098BE670B}"/>
            </a:ext>
          </a:extLst>
        </xdr:cNvPr>
        <xdr:cNvSpPr/>
      </xdr:nvSpPr>
      <xdr:spPr>
        <a:xfrm>
          <a:off x="411480" y="2743200"/>
          <a:ext cx="1386840" cy="830580"/>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6A0B987-20B5-4FE5-B8B0-6DFDD9C6F04C}"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clientData/>
  </xdr:twoCellAnchor>
  <xdr:twoCellAnchor>
    <xdr:from>
      <xdr:col>2</xdr:col>
      <xdr:colOff>228600</xdr:colOff>
      <xdr:row>15</xdr:row>
      <xdr:rowOff>30480</xdr:rowOff>
    </xdr:from>
    <xdr:to>
      <xdr:col>3</xdr:col>
      <xdr:colOff>518160</xdr:colOff>
      <xdr:row>16</xdr:row>
      <xdr:rowOff>30480</xdr:rowOff>
    </xdr:to>
    <xdr:sp macro="" textlink="">
      <xdr:nvSpPr>
        <xdr:cNvPr id="28" name="TextBox 27">
          <a:extLst>
            <a:ext uri="{FF2B5EF4-FFF2-40B4-BE49-F238E27FC236}">
              <a16:creationId xmlns:a16="http://schemas.microsoft.com/office/drawing/2014/main" id="{4737B46D-15C6-400A-9014-E8B1B989FD8F}"/>
            </a:ext>
          </a:extLst>
        </xdr:cNvPr>
        <xdr:cNvSpPr txBox="1"/>
      </xdr:nvSpPr>
      <xdr:spPr>
        <a:xfrm>
          <a:off x="640080" y="2773680"/>
          <a:ext cx="9601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Duration</a:t>
          </a:r>
        </a:p>
      </xdr:txBody>
    </xdr:sp>
    <xdr:clientData/>
  </xdr:twoCellAnchor>
  <xdr:twoCellAnchor editAs="oneCell">
    <xdr:from>
      <xdr:col>2</xdr:col>
      <xdr:colOff>49985</xdr:colOff>
      <xdr:row>15</xdr:row>
      <xdr:rowOff>28457</xdr:rowOff>
    </xdr:from>
    <xdr:to>
      <xdr:col>2</xdr:col>
      <xdr:colOff>263245</xdr:colOff>
      <xdr:row>16</xdr:row>
      <xdr:rowOff>58837</xdr:rowOff>
    </xdr:to>
    <xdr:pic>
      <xdr:nvPicPr>
        <xdr:cNvPr id="29" name="Picture 28">
          <a:extLst>
            <a:ext uri="{FF2B5EF4-FFF2-40B4-BE49-F238E27FC236}">
              <a16:creationId xmlns:a16="http://schemas.microsoft.com/office/drawing/2014/main" id="{E3AFCCB9-3525-4B5D-B255-1038A9352A54}"/>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461465" y="2771657"/>
          <a:ext cx="213260" cy="213260"/>
        </a:xfrm>
        <a:prstGeom prst="rect">
          <a:avLst/>
        </a:prstGeom>
      </xdr:spPr>
    </xdr:pic>
    <xdr:clientData/>
  </xdr:twoCellAnchor>
  <xdr:oneCellAnchor>
    <xdr:from>
      <xdr:col>2</xdr:col>
      <xdr:colOff>198120</xdr:colOff>
      <xdr:row>18</xdr:row>
      <xdr:rowOff>60960</xdr:rowOff>
    </xdr:from>
    <xdr:ext cx="1028700" cy="175260"/>
    <xdr:sp macro="" textlink="Pivot!C9">
      <xdr:nvSpPr>
        <xdr:cNvPr id="30" name="TextBox 29">
          <a:extLst>
            <a:ext uri="{FF2B5EF4-FFF2-40B4-BE49-F238E27FC236}">
              <a16:creationId xmlns:a16="http://schemas.microsoft.com/office/drawing/2014/main" id="{192A2593-CFE8-4F2F-A874-E7AFE8EB6C36}"/>
            </a:ext>
          </a:extLst>
        </xdr:cNvPr>
        <xdr:cNvSpPr txBox="1"/>
      </xdr:nvSpPr>
      <xdr:spPr>
        <a:xfrm>
          <a:off x="609600" y="3352800"/>
          <a:ext cx="1028700" cy="1752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66FD56F8-F5C7-4ECB-B126-1F2CCA3D7948}" type="TxLink">
            <a:rPr lang="en-US" sz="1100" b="0" i="0" u="none" strike="noStrike">
              <a:solidFill>
                <a:schemeClr val="bg1"/>
              </a:solidFill>
              <a:latin typeface="Aptos"/>
            </a:rPr>
            <a:pPr algn="ctr"/>
            <a:t>19,300</a:t>
          </a:fld>
          <a:endParaRPr lang="en-US" sz="1100">
            <a:solidFill>
              <a:schemeClr val="bg1"/>
            </a:solidFill>
          </a:endParaRPr>
        </a:p>
      </xdr:txBody>
    </xdr:sp>
    <xdr:clientData/>
  </xdr:oneCellAnchor>
  <xdr:twoCellAnchor>
    <xdr:from>
      <xdr:col>2</xdr:col>
      <xdr:colOff>0</xdr:colOff>
      <xdr:row>21</xdr:row>
      <xdr:rowOff>0</xdr:rowOff>
    </xdr:from>
    <xdr:to>
      <xdr:col>4</xdr:col>
      <xdr:colOff>45720</xdr:colOff>
      <xdr:row>25</xdr:row>
      <xdr:rowOff>99060</xdr:rowOff>
    </xdr:to>
    <xdr:sp macro="" textlink="Pivot!D4">
      <xdr:nvSpPr>
        <xdr:cNvPr id="31" name="Rectangle 30">
          <a:extLst>
            <a:ext uri="{FF2B5EF4-FFF2-40B4-BE49-F238E27FC236}">
              <a16:creationId xmlns:a16="http://schemas.microsoft.com/office/drawing/2014/main" id="{3C2331BA-850E-45D7-B8ED-561F9C881CB5}"/>
            </a:ext>
          </a:extLst>
        </xdr:cNvPr>
        <xdr:cNvSpPr/>
      </xdr:nvSpPr>
      <xdr:spPr>
        <a:xfrm>
          <a:off x="411480" y="3840480"/>
          <a:ext cx="1386840" cy="830580"/>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E795B91-5C67-42EC-8971-4DCF2347C912}" type="TxLink">
            <a:rPr lang="en-US" sz="2400" b="0" i="0" u="none" strike="noStrike">
              <a:solidFill>
                <a:schemeClr val="bg1"/>
              </a:solidFill>
              <a:latin typeface="+mj-lt"/>
              <a:ea typeface="+mn-ea"/>
              <a:cs typeface="+mn-cs"/>
            </a:rPr>
            <a:pPr marL="0" indent="0" algn="ctr"/>
            <a:t>3.9</a:t>
          </a:fld>
          <a:endParaRPr lang="en-US" sz="2400" b="0" i="0" u="none" strike="noStrike">
            <a:solidFill>
              <a:schemeClr val="bg1"/>
            </a:solidFill>
            <a:latin typeface="+mj-lt"/>
            <a:ea typeface="+mn-ea"/>
            <a:cs typeface="+mn-cs"/>
          </a:endParaRPr>
        </a:p>
      </xdr:txBody>
    </xdr:sp>
    <xdr:clientData/>
  </xdr:twoCellAnchor>
  <xdr:twoCellAnchor>
    <xdr:from>
      <xdr:col>2</xdr:col>
      <xdr:colOff>228600</xdr:colOff>
      <xdr:row>21</xdr:row>
      <xdr:rowOff>30480</xdr:rowOff>
    </xdr:from>
    <xdr:to>
      <xdr:col>3</xdr:col>
      <xdr:colOff>586740</xdr:colOff>
      <xdr:row>22</xdr:row>
      <xdr:rowOff>99060</xdr:rowOff>
    </xdr:to>
    <xdr:sp macro="" textlink="">
      <xdr:nvSpPr>
        <xdr:cNvPr id="32" name="TextBox 31">
          <a:extLst>
            <a:ext uri="{FF2B5EF4-FFF2-40B4-BE49-F238E27FC236}">
              <a16:creationId xmlns:a16="http://schemas.microsoft.com/office/drawing/2014/main" id="{A823F757-9EDF-401D-B5C1-A7577A98CBB4}"/>
            </a:ext>
          </a:extLst>
        </xdr:cNvPr>
        <xdr:cNvSpPr txBox="1"/>
      </xdr:nvSpPr>
      <xdr:spPr>
        <a:xfrm>
          <a:off x="640080" y="3870960"/>
          <a:ext cx="1028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Avg</a:t>
          </a:r>
          <a:r>
            <a:rPr lang="en-US" sz="1100" baseline="0">
              <a:solidFill>
                <a:schemeClr val="bg1"/>
              </a:solidFill>
              <a:latin typeface="+mj-lt"/>
            </a:rPr>
            <a:t> Rating</a:t>
          </a:r>
          <a:endParaRPr lang="en-US" sz="1100">
            <a:solidFill>
              <a:schemeClr val="bg1"/>
            </a:solidFill>
            <a:latin typeface="+mj-lt"/>
          </a:endParaRPr>
        </a:p>
      </xdr:txBody>
    </xdr:sp>
    <xdr:clientData/>
  </xdr:twoCellAnchor>
  <xdr:twoCellAnchor editAs="oneCell">
    <xdr:from>
      <xdr:col>2</xdr:col>
      <xdr:colOff>49985</xdr:colOff>
      <xdr:row>21</xdr:row>
      <xdr:rowOff>28457</xdr:rowOff>
    </xdr:from>
    <xdr:to>
      <xdr:col>2</xdr:col>
      <xdr:colOff>263245</xdr:colOff>
      <xdr:row>22</xdr:row>
      <xdr:rowOff>43597</xdr:rowOff>
    </xdr:to>
    <xdr:pic>
      <xdr:nvPicPr>
        <xdr:cNvPr id="33" name="Picture 32">
          <a:extLst>
            <a:ext uri="{FF2B5EF4-FFF2-40B4-BE49-F238E27FC236}">
              <a16:creationId xmlns:a16="http://schemas.microsoft.com/office/drawing/2014/main" id="{95046964-2C4B-4F01-AF52-ECE08C50C31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rot="641562">
          <a:off x="461465" y="3868937"/>
          <a:ext cx="213260" cy="213260"/>
        </a:xfrm>
        <a:prstGeom prst="rect">
          <a:avLst/>
        </a:prstGeom>
      </xdr:spPr>
    </xdr:pic>
    <xdr:clientData/>
  </xdr:twoCellAnchor>
  <xdr:oneCellAnchor>
    <xdr:from>
      <xdr:col>2</xdr:col>
      <xdr:colOff>198120</xdr:colOff>
      <xdr:row>24</xdr:row>
      <xdr:rowOff>60960</xdr:rowOff>
    </xdr:from>
    <xdr:ext cx="1028700" cy="175260"/>
    <xdr:sp macro="" textlink="Pivot!D9">
      <xdr:nvSpPr>
        <xdr:cNvPr id="34" name="TextBox 33">
          <a:extLst>
            <a:ext uri="{FF2B5EF4-FFF2-40B4-BE49-F238E27FC236}">
              <a16:creationId xmlns:a16="http://schemas.microsoft.com/office/drawing/2014/main" id="{431B8FB8-1147-4BFC-916C-5E9307832590}"/>
            </a:ext>
          </a:extLst>
        </xdr:cNvPr>
        <xdr:cNvSpPr txBox="1"/>
      </xdr:nvSpPr>
      <xdr:spPr>
        <a:xfrm>
          <a:off x="609600" y="4450080"/>
          <a:ext cx="1028700" cy="1752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21C2197C-3250-4192-B548-113F0235254C}" type="TxLink">
            <a:rPr lang="en-US" sz="1100" b="0" i="0" u="none" strike="noStrike">
              <a:solidFill>
                <a:schemeClr val="bg1"/>
              </a:solidFill>
              <a:latin typeface="Aptos"/>
            </a:rPr>
            <a:pPr algn="ctr"/>
            <a:t>3.9</a:t>
          </a:fld>
          <a:endParaRPr lang="en-US" sz="1100">
            <a:solidFill>
              <a:schemeClr val="bg1"/>
            </a:solidFill>
          </a:endParaRPr>
        </a:p>
      </xdr:txBody>
    </xdr:sp>
    <xdr:clientData/>
  </xdr:oneCellAnchor>
  <xdr:twoCellAnchor>
    <xdr:from>
      <xdr:col>2</xdr:col>
      <xdr:colOff>0</xdr:colOff>
      <xdr:row>27</xdr:row>
      <xdr:rowOff>0</xdr:rowOff>
    </xdr:from>
    <xdr:to>
      <xdr:col>4</xdr:col>
      <xdr:colOff>45720</xdr:colOff>
      <xdr:row>31</xdr:row>
      <xdr:rowOff>99060</xdr:rowOff>
    </xdr:to>
    <xdr:sp macro="" textlink="Pivot!E4">
      <xdr:nvSpPr>
        <xdr:cNvPr id="35" name="Rectangle 34">
          <a:extLst>
            <a:ext uri="{FF2B5EF4-FFF2-40B4-BE49-F238E27FC236}">
              <a16:creationId xmlns:a16="http://schemas.microsoft.com/office/drawing/2014/main" id="{4352FD5F-B5B0-4956-97D8-8548C14AF3F2}"/>
            </a:ext>
          </a:extLst>
        </xdr:cNvPr>
        <xdr:cNvSpPr/>
      </xdr:nvSpPr>
      <xdr:spPr>
        <a:xfrm>
          <a:off x="411480" y="4937760"/>
          <a:ext cx="1386840" cy="830580"/>
        </a:xfrm>
        <a:prstGeom prst="rect">
          <a:avLst/>
        </a:prstGeom>
        <a:solidFill>
          <a:schemeClr val="accent6"/>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9BAC950-B197-42C5-8158-59B7D9B3D566}" type="TxLink">
            <a:rPr lang="en-US" sz="2400" b="0" i="0" u="none" strike="noStrike">
              <a:solidFill>
                <a:schemeClr val="bg1"/>
              </a:solidFill>
              <a:latin typeface="+mj-lt"/>
              <a:ea typeface="+mn-ea"/>
              <a:cs typeface="+mn-cs"/>
            </a:rPr>
            <a:pPr marL="0" indent="0" algn="ctr"/>
            <a:t>307</a:t>
          </a:fld>
          <a:endParaRPr lang="en-US" sz="2400" b="0" i="0" u="none" strike="noStrike">
            <a:solidFill>
              <a:schemeClr val="bg1"/>
            </a:solidFill>
            <a:latin typeface="+mj-lt"/>
            <a:ea typeface="+mn-ea"/>
            <a:cs typeface="+mn-cs"/>
          </a:endParaRPr>
        </a:p>
      </xdr:txBody>
    </xdr:sp>
    <xdr:clientData/>
  </xdr:twoCellAnchor>
  <xdr:twoCellAnchor>
    <xdr:from>
      <xdr:col>2</xdr:col>
      <xdr:colOff>228600</xdr:colOff>
      <xdr:row>27</xdr:row>
      <xdr:rowOff>30480</xdr:rowOff>
    </xdr:from>
    <xdr:to>
      <xdr:col>3</xdr:col>
      <xdr:colOff>617220</xdr:colOff>
      <xdr:row>28</xdr:row>
      <xdr:rowOff>38100</xdr:rowOff>
    </xdr:to>
    <xdr:sp macro="" textlink="">
      <xdr:nvSpPr>
        <xdr:cNvPr id="36" name="TextBox 35">
          <a:extLst>
            <a:ext uri="{FF2B5EF4-FFF2-40B4-BE49-F238E27FC236}">
              <a16:creationId xmlns:a16="http://schemas.microsoft.com/office/drawing/2014/main" id="{D414889A-06DB-45AD-92A1-30AE2DDA480E}"/>
            </a:ext>
          </a:extLst>
        </xdr:cNvPr>
        <xdr:cNvSpPr txBox="1"/>
      </xdr:nvSpPr>
      <xdr:spPr>
        <a:xfrm>
          <a:off x="640080" y="4968240"/>
          <a:ext cx="10591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Happy Caller</a:t>
          </a:r>
        </a:p>
      </xdr:txBody>
    </xdr:sp>
    <xdr:clientData/>
  </xdr:twoCellAnchor>
  <xdr:twoCellAnchor editAs="oneCell">
    <xdr:from>
      <xdr:col>2</xdr:col>
      <xdr:colOff>49985</xdr:colOff>
      <xdr:row>27</xdr:row>
      <xdr:rowOff>28457</xdr:rowOff>
    </xdr:from>
    <xdr:to>
      <xdr:col>2</xdr:col>
      <xdr:colOff>263245</xdr:colOff>
      <xdr:row>28</xdr:row>
      <xdr:rowOff>43597</xdr:rowOff>
    </xdr:to>
    <xdr:pic>
      <xdr:nvPicPr>
        <xdr:cNvPr id="37" name="Picture 36">
          <a:extLst>
            <a:ext uri="{FF2B5EF4-FFF2-40B4-BE49-F238E27FC236}">
              <a16:creationId xmlns:a16="http://schemas.microsoft.com/office/drawing/2014/main" id="{DECCE389-20A5-47A5-90C9-676C35303201}"/>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rot="641562">
          <a:off x="461465" y="4966217"/>
          <a:ext cx="213260" cy="213260"/>
        </a:xfrm>
        <a:prstGeom prst="rect">
          <a:avLst/>
        </a:prstGeom>
      </xdr:spPr>
    </xdr:pic>
    <xdr:clientData/>
  </xdr:twoCellAnchor>
  <xdr:oneCellAnchor>
    <xdr:from>
      <xdr:col>2</xdr:col>
      <xdr:colOff>198120</xdr:colOff>
      <xdr:row>30</xdr:row>
      <xdr:rowOff>60960</xdr:rowOff>
    </xdr:from>
    <xdr:ext cx="1028700" cy="175260"/>
    <xdr:sp macro="" textlink="Pivot!E9">
      <xdr:nvSpPr>
        <xdr:cNvPr id="38" name="TextBox 37">
          <a:extLst>
            <a:ext uri="{FF2B5EF4-FFF2-40B4-BE49-F238E27FC236}">
              <a16:creationId xmlns:a16="http://schemas.microsoft.com/office/drawing/2014/main" id="{B4A48050-0A0A-4883-9747-B0724DEEDA79}"/>
            </a:ext>
          </a:extLst>
        </xdr:cNvPr>
        <xdr:cNvSpPr txBox="1"/>
      </xdr:nvSpPr>
      <xdr:spPr>
        <a:xfrm>
          <a:off x="609600" y="5547360"/>
          <a:ext cx="1028700" cy="1752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3A4A9FE9-EEFA-4A49-9F68-36C8AA73DA22}" type="TxLink">
            <a:rPr lang="en-US" sz="1100" b="0" i="0" u="none" strike="noStrike">
              <a:solidFill>
                <a:schemeClr val="bg1"/>
              </a:solidFill>
              <a:latin typeface="Aptos"/>
            </a:rPr>
            <a:pPr algn="ctr"/>
            <a:t>74</a:t>
          </a:fld>
          <a:endParaRPr lang="en-US" sz="1100">
            <a:solidFill>
              <a:schemeClr val="bg1"/>
            </a:solidFill>
          </a:endParaRPr>
        </a:p>
      </xdr:txBody>
    </xdr:sp>
    <xdr:clientData/>
  </xdr:oneCellAnchor>
  <xdr:twoCellAnchor>
    <xdr:from>
      <xdr:col>5</xdr:col>
      <xdr:colOff>91439</xdr:colOff>
      <xdr:row>3</xdr:row>
      <xdr:rowOff>91440</xdr:rowOff>
    </xdr:from>
    <xdr:to>
      <xdr:col>12</xdr:col>
      <xdr:colOff>228600</xdr:colOff>
      <xdr:row>14</xdr:row>
      <xdr:rowOff>54429</xdr:rowOff>
    </xdr:to>
    <xdr:graphicFrame macro="">
      <xdr:nvGraphicFramePr>
        <xdr:cNvPr id="3" name="Chart 2">
          <a:extLst>
            <a:ext uri="{FF2B5EF4-FFF2-40B4-BE49-F238E27FC236}">
              <a16:creationId xmlns:a16="http://schemas.microsoft.com/office/drawing/2014/main" id="{0D792552-E1E7-4C81-B037-6462BDA94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231865</xdr:colOff>
      <xdr:row>3</xdr:row>
      <xdr:rowOff>92529</xdr:rowOff>
    </xdr:from>
    <xdr:to>
      <xdr:col>14</xdr:col>
      <xdr:colOff>598714</xdr:colOff>
      <xdr:row>13</xdr:row>
      <xdr:rowOff>43544</xdr:rowOff>
    </xdr:to>
    <xdr:graphicFrame macro="">
      <xdr:nvGraphicFramePr>
        <xdr:cNvPr id="5" name="Chart 4">
          <a:extLst>
            <a:ext uri="{FF2B5EF4-FFF2-40B4-BE49-F238E27FC236}">
              <a16:creationId xmlns:a16="http://schemas.microsoft.com/office/drawing/2014/main" id="{522CB40C-70FD-4AEC-A3B7-ED330C774D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7620</xdr:colOff>
      <xdr:row>14</xdr:row>
      <xdr:rowOff>175260</xdr:rowOff>
    </xdr:from>
    <xdr:to>
      <xdr:col>12</xdr:col>
      <xdr:colOff>213360</xdr:colOff>
      <xdr:row>31</xdr:row>
      <xdr:rowOff>137160</xdr:rowOff>
    </xdr:to>
    <xdr:sp macro="" textlink="">
      <xdr:nvSpPr>
        <xdr:cNvPr id="10" name="Rectangle 9">
          <a:extLst>
            <a:ext uri="{FF2B5EF4-FFF2-40B4-BE49-F238E27FC236}">
              <a16:creationId xmlns:a16="http://schemas.microsoft.com/office/drawing/2014/main" id="{9238037D-BE95-F8E9-7515-2A503E734C28}"/>
            </a:ext>
          </a:extLst>
        </xdr:cNvPr>
        <xdr:cNvSpPr/>
      </xdr:nvSpPr>
      <xdr:spPr>
        <a:xfrm>
          <a:off x="1988820" y="2735580"/>
          <a:ext cx="4899660" cy="3070860"/>
        </a:xfrm>
        <a:prstGeom prst="rect">
          <a:avLst/>
        </a:prstGeom>
        <a:solidFill>
          <a:schemeClr val="bg1"/>
        </a:solidFill>
        <a:ln w="1270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438150</xdr:colOff>
      <xdr:row>15</xdr:row>
      <xdr:rowOff>7619</xdr:rowOff>
    </xdr:from>
    <xdr:to>
      <xdr:col>12</xdr:col>
      <xdr:colOff>198120</xdr:colOff>
      <xdr:row>31</xdr:row>
      <xdr:rowOff>129540</xdr:rowOff>
    </xdr:to>
    <xdr:graphicFrame macro="">
      <xdr:nvGraphicFramePr>
        <xdr:cNvPr id="8" name="Chart 7">
          <a:extLst>
            <a:ext uri="{FF2B5EF4-FFF2-40B4-BE49-F238E27FC236}">
              <a16:creationId xmlns:a16="http://schemas.microsoft.com/office/drawing/2014/main" id="{566781B4-2E4B-48BB-9664-AF9E329AB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0</xdr:colOff>
      <xdr:row>15</xdr:row>
      <xdr:rowOff>7620</xdr:rowOff>
    </xdr:from>
    <xdr:to>
      <xdr:col>8</xdr:col>
      <xdr:colOff>441960</xdr:colOff>
      <xdr:row>31</xdr:row>
      <xdr:rowOff>121920</xdr:rowOff>
    </xdr:to>
    <xdr:graphicFrame macro="">
      <xdr:nvGraphicFramePr>
        <xdr:cNvPr id="9" name="Chart 8">
          <a:extLst>
            <a:ext uri="{FF2B5EF4-FFF2-40B4-BE49-F238E27FC236}">
              <a16:creationId xmlns:a16="http://schemas.microsoft.com/office/drawing/2014/main" id="{D72578C2-8F9E-47B5-BC3E-EC979724C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632460</xdr:colOff>
      <xdr:row>3</xdr:row>
      <xdr:rowOff>152399</xdr:rowOff>
    </xdr:from>
    <xdr:to>
      <xdr:col>18</xdr:col>
      <xdr:colOff>435429</xdr:colOff>
      <xdr:row>14</xdr:row>
      <xdr:rowOff>108856</xdr:rowOff>
    </xdr:to>
    <xdr:graphicFrame macro="">
      <xdr:nvGraphicFramePr>
        <xdr:cNvPr id="11" name="Chart 10">
          <a:extLst>
            <a:ext uri="{FF2B5EF4-FFF2-40B4-BE49-F238E27FC236}">
              <a16:creationId xmlns:a16="http://schemas.microsoft.com/office/drawing/2014/main" id="{E18160DA-7870-4BCE-AA95-095B57D32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511629</xdr:colOff>
      <xdr:row>3</xdr:row>
      <xdr:rowOff>144779</xdr:rowOff>
    </xdr:from>
    <xdr:to>
      <xdr:col>21</xdr:col>
      <xdr:colOff>869768</xdr:colOff>
      <xdr:row>14</xdr:row>
      <xdr:rowOff>130628</xdr:rowOff>
    </xdr:to>
    <xdr:graphicFrame macro="">
      <xdr:nvGraphicFramePr>
        <xdr:cNvPr id="12" name="Chart 11">
          <a:extLst>
            <a:ext uri="{FF2B5EF4-FFF2-40B4-BE49-F238E27FC236}">
              <a16:creationId xmlns:a16="http://schemas.microsoft.com/office/drawing/2014/main" id="{65698CEE-0FDC-47E0-BD15-6AAF870B2F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4</xdr:row>
      <xdr:rowOff>502087</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5</xdr:col>
      <xdr:colOff>249421</xdr:colOff>
      <xdr:row>2</xdr:row>
      <xdr:rowOff>39755</xdr:rowOff>
    </xdr:from>
    <xdr:to>
      <xdr:col>5</xdr:col>
      <xdr:colOff>543339</xdr:colOff>
      <xdr:row>2</xdr:row>
      <xdr:rowOff>443696</xdr:rowOff>
    </xdr:to>
    <xdr:pic>
      <xdr:nvPicPr>
        <xdr:cNvPr id="22" name="Picture 21">
          <a:extLst>
            <a:ext uri="{FF2B5EF4-FFF2-40B4-BE49-F238E27FC236}">
              <a16:creationId xmlns:a16="http://schemas.microsoft.com/office/drawing/2014/main" id="{735E3E94-D404-6B3C-2A21-82F1AD7CC151}"/>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rcRect l="15692" t="8233" r="19576" b="32459"/>
        <a:stretch/>
      </xdr:blipFill>
      <xdr:spPr>
        <a:xfrm>
          <a:off x="3754621" y="410816"/>
          <a:ext cx="293918" cy="403941"/>
        </a:xfrm>
        <a:prstGeom prst="flowChartConnector">
          <a:avLst/>
        </a:prstGeom>
      </xdr:spPr>
    </xdr:pic>
    <xdr:clientData/>
  </xdr:twoCellAnchor>
  <xdr:twoCellAnchor editAs="oneCell">
    <xdr:from>
      <xdr:col>5</xdr:col>
      <xdr:colOff>218661</xdr:colOff>
      <xdr:row>3</xdr:row>
      <xdr:rowOff>0</xdr:rowOff>
    </xdr:from>
    <xdr:to>
      <xdr:col>5</xdr:col>
      <xdr:colOff>512579</xdr:colOff>
      <xdr:row>3</xdr:row>
      <xdr:rowOff>403941</xdr:rowOff>
    </xdr:to>
    <xdr:pic>
      <xdr:nvPicPr>
        <xdr:cNvPr id="23" name="Picture 22">
          <a:extLst>
            <a:ext uri="{FF2B5EF4-FFF2-40B4-BE49-F238E27FC236}">
              <a16:creationId xmlns:a16="http://schemas.microsoft.com/office/drawing/2014/main" id="{64A04503-117B-4E36-A7BD-2289D98E9FDE}"/>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rcRect l="15692" t="8233" r="19576" b="32459"/>
        <a:stretch/>
      </xdr:blipFill>
      <xdr:spPr>
        <a:xfrm>
          <a:off x="3723861" y="848139"/>
          <a:ext cx="293918" cy="403941"/>
        </a:xfrm>
        <a:prstGeom prst="flowChartConnector">
          <a:avLst/>
        </a:prstGeom>
      </xdr:spPr>
    </xdr:pic>
    <xdr:clientData/>
  </xdr:twoCellAnchor>
  <xdr:twoCellAnchor editAs="oneCell">
    <xdr:from>
      <xdr:col>5</xdr:col>
      <xdr:colOff>231913</xdr:colOff>
      <xdr:row>4</xdr:row>
      <xdr:rowOff>59635</xdr:rowOff>
    </xdr:from>
    <xdr:to>
      <xdr:col>5</xdr:col>
      <xdr:colOff>525831</xdr:colOff>
      <xdr:row>4</xdr:row>
      <xdr:rowOff>463576</xdr:rowOff>
    </xdr:to>
    <xdr:pic>
      <xdr:nvPicPr>
        <xdr:cNvPr id="24" name="Picture 23">
          <a:extLst>
            <a:ext uri="{FF2B5EF4-FFF2-40B4-BE49-F238E27FC236}">
              <a16:creationId xmlns:a16="http://schemas.microsoft.com/office/drawing/2014/main" id="{20384438-EB15-4EB1-830A-8A6AF30713D2}"/>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rcRect l="15692" t="8233" r="19576" b="32459"/>
        <a:stretch/>
      </xdr:blipFill>
      <xdr:spPr>
        <a:xfrm>
          <a:off x="3737113" y="1292087"/>
          <a:ext cx="293918" cy="403941"/>
        </a:xfrm>
        <a:prstGeom prst="flowChartConnector">
          <a:avLst/>
        </a:prstGeom>
      </xdr:spPr>
    </xdr:pic>
    <xdr:clientData/>
  </xdr:twoCellAnchor>
  <xdr:twoCellAnchor editAs="oneCell">
    <xdr:from>
      <xdr:col>5</xdr:col>
      <xdr:colOff>212035</xdr:colOff>
      <xdr:row>5</xdr:row>
      <xdr:rowOff>26505</xdr:rowOff>
    </xdr:from>
    <xdr:to>
      <xdr:col>5</xdr:col>
      <xdr:colOff>505953</xdr:colOff>
      <xdr:row>5</xdr:row>
      <xdr:rowOff>430446</xdr:rowOff>
    </xdr:to>
    <xdr:pic>
      <xdr:nvPicPr>
        <xdr:cNvPr id="25" name="Picture 24">
          <a:extLst>
            <a:ext uri="{FF2B5EF4-FFF2-40B4-BE49-F238E27FC236}">
              <a16:creationId xmlns:a16="http://schemas.microsoft.com/office/drawing/2014/main" id="{1C07F876-C3BF-4430-99B3-AABA48081337}"/>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rcRect l="15692" t="8233" r="19576" b="32459"/>
        <a:stretch/>
      </xdr:blipFill>
      <xdr:spPr>
        <a:xfrm>
          <a:off x="3717235" y="1848679"/>
          <a:ext cx="293918" cy="403941"/>
        </a:xfrm>
        <a:prstGeom prst="flowChartConnector">
          <a:avLst/>
        </a:prstGeom>
      </xdr:spPr>
    </xdr:pic>
    <xdr:clientData/>
  </xdr:twoCellAnchor>
  <xdr:twoCellAnchor editAs="oneCell">
    <xdr:from>
      <xdr:col>5</xdr:col>
      <xdr:colOff>192157</xdr:colOff>
      <xdr:row>6</xdr:row>
      <xdr:rowOff>6625</xdr:rowOff>
    </xdr:from>
    <xdr:to>
      <xdr:col>5</xdr:col>
      <xdr:colOff>486075</xdr:colOff>
      <xdr:row>6</xdr:row>
      <xdr:rowOff>410566</xdr:rowOff>
    </xdr:to>
    <xdr:pic>
      <xdr:nvPicPr>
        <xdr:cNvPr id="26" name="Picture 25">
          <a:extLst>
            <a:ext uri="{FF2B5EF4-FFF2-40B4-BE49-F238E27FC236}">
              <a16:creationId xmlns:a16="http://schemas.microsoft.com/office/drawing/2014/main" id="{80152539-5E96-4EC8-9674-7BFC7DAC0CAE}"/>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rcRect l="15692" t="8233" r="19576" b="32459"/>
        <a:stretch/>
      </xdr:blipFill>
      <xdr:spPr>
        <a:xfrm>
          <a:off x="3697357" y="2272747"/>
          <a:ext cx="293918" cy="403941"/>
        </a:xfrm>
        <a:prstGeom prst="flowChartConnector">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lrukshi" refreshedDate="45822.61771979167" backgroundQuery="1" createdVersion="8" refreshedVersion="8" minRefreshableVersion="3" recordCount="0" supportSubquery="1" supportAdvancedDrill="1" xr:uid="{B8C265A1-CC0D-4664-8AB6-B5D260FA42D4}">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lrukshi" refreshedDate="45822.32952511574" backgroundQuery="1" createdVersion="8" refreshedVersion="8" minRefreshableVersion="3" recordCount="0" supportSubquery="1" supportAdvancedDrill="1" xr:uid="{0841B304-3E83-4B50-A482-6CD924165EC7}">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lrukshi" refreshedDate="45822.376492592593" backgroundQuery="1" createdVersion="8" refreshedVersion="8" minRefreshableVersion="3" recordCount="0" supportSubquery="1" supportAdvancedDrill="1" xr:uid="{198F6CF6-C425-43B5-96EA-E362FE6CA092}">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lrukshi" refreshedDate="45822.65169097222" backgroundQuery="1" createdVersion="8" refreshedVersion="8" minRefreshableVersion="3" recordCount="0" supportSubquery="1" supportAdvancedDrill="1" xr:uid="{1674C055-934C-42CB-9BB1-D0A8715EF86E}">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lrukshi" refreshedDate="45828.421931249999" backgroundQuery="1" createdVersion="8" refreshedVersion="8" minRefreshableVersion="3" recordCount="0" supportSubquery="1" supportAdvancedDrill="1" xr:uid="{51EAB710-5F77-4C84-8508-77431E362875}">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lrukshi" refreshedDate="45828.421931597222" backgroundQuery="1" createdVersion="8" refreshedVersion="8" minRefreshableVersion="3" recordCount="0" supportSubquery="1" supportAdvancedDrill="1" xr:uid="{9F91F338-CD45-4D90-98AC-E66D80F09855}">
  <cacheSource type="external" connectionId="1"/>
  <cacheFields count="5">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3"/>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lrukshi" refreshedDate="45828.421932060184" backgroundQuery="1" createdVersion="8" refreshedVersion="8" minRefreshableVersion="3" recordCount="0" supportSubquery="1" supportAdvancedDrill="1" xr:uid="{3DAEB44B-C8B5-4E68-810E-62ECDA9117DC}">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lrukshi" refreshedDate="45828.421932407407" backgroundQuery="1" createdVersion="8" refreshedVersion="8" minRefreshableVersion="3" recordCount="0" supportSubquery="1" supportAdvancedDrill="1" xr:uid="{D6F607BD-CA3A-48FB-964C-85E4215021A4}">
  <cacheSource type="external" connectionId="1"/>
  <cacheFields count="1">
    <cacheField name="[calls].[Representative].[Representative]" caption="Representative" numFmtId="0" hierarchy="3" level="1">
      <sharedItems count="1">
        <s v="R02"/>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lrukshi" refreshedDate="45828.421932870369" backgroundQuery="1" createdVersion="8" refreshedVersion="8" minRefreshableVersion="3" recordCount="0" supportSubquery="1" supportAdvancedDrill="1" xr:uid="{E31CC735-51CC-4766-9AB1-1E6606D6D4D4}">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lrukshi" refreshedDate="45822.329521064814" backgroundQuery="1" createdVersion="3" refreshedVersion="8" minRefreshableVersion="3" recordCount="0" supportSubquery="1" supportAdvancedDrill="1" xr:uid="{CD58BDAF-F473-4179-85A8-928ADA2B7DD3}">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458082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6410D3-6B8D-458F-81E2-C5B45506997A}" name="rep amount" cacheId="3" applyNumberFormats="0" applyBorderFormats="0" applyFontFormats="0" applyPatternFormats="0" applyAlignmentFormats="0" applyWidthHeightFormats="1" dataCaption="Values" tag="b159f159-10a6-416e-9960-3155716eac48" updatedVersion="8" minRefreshableVersion="3" useAutoFormatting="1" subtotalHiddenItems="1" rowGrandTotals="0" itemPrintTitles="1" createdVersion="8" indent="0" outline="1" outlineData="1" multipleFieldFilters="0" chartFormat="13">
  <location ref="A87:G10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2E091E-0EBB-4A7D-866B-0B8D8754DD74}" name="rep satisfaction" cacheId="84" applyNumberFormats="0" applyBorderFormats="0" applyFontFormats="0" applyPatternFormats="0" applyAlignmentFormats="0" applyWidthHeightFormats="1" dataCaption="Values" tag="5e809d3e-92c6-4e22-b8fe-f3771518df85" updatedVersion="8" minRefreshableVersion="3" useAutoFormatting="1" subtotalHiddenItems="1" itemPrintTitles="1" createdVersion="8" indent="0" outline="1" outlineData="1" multipleFieldFilters="0" chartFormat="13">
  <location ref="A77:B83"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9"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D947EA-5737-4C0C-A409-C3A650065073}" name="Summary Pivot"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1E5DE0-CCB9-4B90-8256-6945D70B58E1}" name="Week Days Trend" cacheId="78" applyNumberFormats="0" applyBorderFormats="0" applyFontFormats="0" applyPatternFormats="0" applyAlignmentFormats="0" applyWidthHeightFormats="1" dataCaption="Values" tag="54833d94-14c6-493f-a90f-c9ef42b35eea" updatedVersion="8" minRefreshableVersion="3" useAutoFormatting="1" subtotalHiddenItems="1" itemPrintTitles="1" createdVersion="8" indent="0" multipleFieldFilters="0" chartFormat="38">
  <location ref="F24:G32" firstHeaderRow="1" firstDataRow="1" firstDataCol="1"/>
  <pivotFields count="3">
    <pivotField allDrilled="1" showAll="0" dataSourceSort="1" defaultAttributeDrillState="1"/>
    <pivotField axis="axisRow" allDrilled="1" showAll="0" sortType="ascending" defaultAttributeDrillState="1">
      <items count="8">
        <item x="3"/>
        <item x="1"/>
        <item x="5"/>
        <item x="6"/>
        <item x="4"/>
        <item x="0"/>
        <item x="2"/>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36"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CE87E2-FBFE-4EE9-A115-1CEC5D8F7072}" name="Monthly Trend" cacheId="75"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32">
  <location ref="A24:C37" firstHeaderRow="0" firstDataRow="1" firstDataCol="1"/>
  <pivotFields count="5">
    <pivotField dataField="1" showAll="0"/>
    <pivotField allDrilled="1" showAll="0" dataSourceSort="1" defaultAttributeDrillState="1"/>
    <pivotField axis="axisRow" allDrilled="1" showAll="0" dataSourceSort="1" defaultAttributeDrillState="1">
      <items count="1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3"/>
    <field x="2"/>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4" subtotal="count" baseField="0" baseItem="0">
      <extLst>
        <ext xmlns:x14="http://schemas.microsoft.com/office/spreadsheetml/2009/9/main" uri="{E15A36E0-9728-4e99-A89B-3F7291B0FE68}">
          <x14:dataField sourceField="0" uniqueName="[__Xl2].[Measures].[Call Count]"/>
        </ext>
      </extLst>
    </dataField>
  </dataFields>
  <chartFormats count="2">
    <chartFormat chart="30" format="4" series="1">
      <pivotArea type="data" outline="0" fieldPosition="0">
        <references count="1">
          <reference field="4294967294" count="1" selected="0">
            <x v="1"/>
          </reference>
        </references>
      </pivotArea>
    </chartFormat>
    <chartFormat chart="30"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C21BAC-ADF4-47DD-A4F7-05BAEF53FE75}" name="Rep Pivot" cacheId="7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8:E9"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F6984A-FBDE-479B-BD2F-1BB2F7BADA8B}" name="PivotTable1" cacheId="0" applyNumberFormats="0" applyBorderFormats="0" applyFontFormats="0" applyPatternFormats="0" applyAlignmentFormats="0" applyWidthHeightFormats="1" dataCaption="Values" tag="79639494-43ee-4c23-9d95-f60ae7452930" updatedVersion="8" minRefreshableVersion="3" useAutoFormatting="1" itemPrintTitles="1" createdVersion="8" indent="0" outline="1" outlineData="1" multipleFieldFilters="0" chartFormat="6">
  <location ref="A66:D7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48941CE-2E70-4B72-B890-FB1BF9397DEB}" name="reps pr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6:C5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EEDCA5-FC0B-4BE7-B256-6C516F63668B}" name="Selected rep privot" cacheId="8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58:A5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1.png"/><Relationship Id="rId1" Type="http://schemas.openxmlformats.org/officeDocument/2006/relationships/image" Target="../media/image100.png"/><Relationship Id="rId5" Type="http://schemas.openxmlformats.org/officeDocument/2006/relationships/image" Target="../media/image50.png"/><Relationship Id="rId4" Type="http://schemas.openxmlformats.org/officeDocument/2006/relationships/image" Target="../media/image40.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ABEAEF7-EB53-411C-BA43-A5647518F2A7}" sourceName="[calls].[Representative]">
  <pivotTables>
    <pivotTable tabId="6" name="Rep Pivot"/>
    <pivotTable tabId="6" name="Monthly Trend"/>
    <pivotTable tabId="6" name="Week Days Trend"/>
    <pivotTable tabId="6" name="Selected rep privot"/>
    <pivotTable tabId="6" name="rep satisfaction"/>
  </pivotTables>
  <data>
    <olap pivotCacheId="164580821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A06F8C6-70C8-44DF-A101-0860D90DE62A}" cache="Slicer_Representative" caption="Representative" level="1" style="SlicerStyleDark5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92D8-8E83-4212-8603-C372C2B32766}">
  <dimension ref="A3:J106"/>
  <sheetViews>
    <sheetView topLeftCell="A50" workbookViewId="0">
      <selection activeCell="G73" sqref="G73"/>
    </sheetView>
  </sheetViews>
  <sheetFormatPr defaultRowHeight="14.4" x14ac:dyDescent="0.3"/>
  <cols>
    <col min="1" max="1" width="12.19921875" bestFit="1" customWidth="1"/>
    <col min="2" max="2" width="9.5" bestFit="1" customWidth="1"/>
    <col min="3" max="3" width="10.5" bestFit="1" customWidth="1"/>
    <col min="4" max="4" width="13.09765625" bestFit="1" customWidth="1"/>
    <col min="5" max="5" width="7.296875" bestFit="1" customWidth="1"/>
    <col min="6" max="6" width="12.19921875" bestFit="1" customWidth="1"/>
    <col min="7" max="7" width="9.5" bestFit="1" customWidth="1"/>
    <col min="8" max="8" width="7.296875" bestFit="1" customWidth="1"/>
    <col min="9" max="9" width="10.796875" customWidth="1"/>
  </cols>
  <sheetData>
    <row r="3" spans="1:5" x14ac:dyDescent="0.3">
      <c r="A3" t="s">
        <v>1042</v>
      </c>
      <c r="B3" t="s">
        <v>1043</v>
      </c>
      <c r="C3" t="s">
        <v>1044</v>
      </c>
      <c r="D3" t="s">
        <v>1045</v>
      </c>
      <c r="E3" t="s">
        <v>1046</v>
      </c>
    </row>
    <row r="4" spans="1:5" x14ac:dyDescent="0.3">
      <c r="A4" s="21">
        <v>1000</v>
      </c>
      <c r="B4" s="22">
        <v>96623</v>
      </c>
      <c r="C4" s="21">
        <v>89850</v>
      </c>
      <c r="D4" s="23">
        <v>3.8854000000000033</v>
      </c>
      <c r="E4" s="21">
        <v>307</v>
      </c>
    </row>
    <row r="8" spans="1:5" x14ac:dyDescent="0.3">
      <c r="A8" t="s">
        <v>1042</v>
      </c>
      <c r="B8" t="s">
        <v>1043</v>
      </c>
      <c r="C8" t="s">
        <v>1044</v>
      </c>
      <c r="D8" t="s">
        <v>1045</v>
      </c>
      <c r="E8" t="s">
        <v>1046</v>
      </c>
    </row>
    <row r="9" spans="1:5" x14ac:dyDescent="0.3">
      <c r="A9" s="21">
        <v>218</v>
      </c>
      <c r="B9" s="22">
        <v>20581</v>
      </c>
      <c r="C9" s="21">
        <v>19300</v>
      </c>
      <c r="D9" s="23">
        <v>3.8706422018348627</v>
      </c>
      <c r="E9" s="21">
        <v>74</v>
      </c>
    </row>
    <row r="24" spans="1:7" x14ac:dyDescent="0.3">
      <c r="A24" s="24" t="s">
        <v>1047</v>
      </c>
      <c r="B24" t="s">
        <v>1042</v>
      </c>
      <c r="C24" t="s">
        <v>1061</v>
      </c>
      <c r="F24" s="24" t="s">
        <v>1047</v>
      </c>
      <c r="G24" t="s">
        <v>1042</v>
      </c>
    </row>
    <row r="25" spans="1:7" x14ac:dyDescent="0.3">
      <c r="A25" s="25" t="s">
        <v>1049</v>
      </c>
      <c r="B25" s="21">
        <v>19</v>
      </c>
      <c r="C25" s="21">
        <v>19</v>
      </c>
      <c r="F25" s="25" t="s">
        <v>1065</v>
      </c>
      <c r="G25" s="21">
        <v>28</v>
      </c>
    </row>
    <row r="26" spans="1:7" x14ac:dyDescent="0.3">
      <c r="A26" s="25" t="s">
        <v>1050</v>
      </c>
      <c r="B26" s="21">
        <v>10</v>
      </c>
      <c r="C26" s="21">
        <v>10</v>
      </c>
      <c r="F26" s="25" t="s">
        <v>1063</v>
      </c>
      <c r="G26" s="21">
        <v>24</v>
      </c>
    </row>
    <row r="27" spans="1:7" x14ac:dyDescent="0.3">
      <c r="A27" s="25" t="s">
        <v>1051</v>
      </c>
      <c r="B27" s="21">
        <v>40</v>
      </c>
      <c r="C27" s="21">
        <v>40</v>
      </c>
      <c r="F27" s="25" t="s">
        <v>1067</v>
      </c>
      <c r="G27" s="21">
        <v>44</v>
      </c>
    </row>
    <row r="28" spans="1:7" x14ac:dyDescent="0.3">
      <c r="A28" s="25" t="s">
        <v>1052</v>
      </c>
      <c r="B28" s="21">
        <v>40</v>
      </c>
      <c r="C28" s="21">
        <v>40</v>
      </c>
      <c r="F28" s="25" t="s">
        <v>1068</v>
      </c>
      <c r="G28" s="21">
        <v>36</v>
      </c>
    </row>
    <row r="29" spans="1:7" x14ac:dyDescent="0.3">
      <c r="A29" s="25" t="s">
        <v>1053</v>
      </c>
      <c r="B29" s="21">
        <v>13</v>
      </c>
      <c r="C29" s="21">
        <v>13</v>
      </c>
      <c r="F29" s="25" t="s">
        <v>1066</v>
      </c>
      <c r="G29" s="21">
        <v>33</v>
      </c>
    </row>
    <row r="30" spans="1:7" x14ac:dyDescent="0.3">
      <c r="A30" s="25" t="s">
        <v>1054</v>
      </c>
      <c r="B30" s="21">
        <v>12</v>
      </c>
      <c r="C30" s="21">
        <v>12</v>
      </c>
      <c r="F30" s="25" t="s">
        <v>1062</v>
      </c>
      <c r="G30" s="21">
        <v>29</v>
      </c>
    </row>
    <row r="31" spans="1:7" x14ac:dyDescent="0.3">
      <c r="A31" s="25" t="s">
        <v>1055</v>
      </c>
      <c r="B31" s="21">
        <v>9</v>
      </c>
      <c r="C31" s="21">
        <v>9</v>
      </c>
      <c r="F31" s="25" t="s">
        <v>1064</v>
      </c>
      <c r="G31" s="21">
        <v>24</v>
      </c>
    </row>
    <row r="32" spans="1:7" x14ac:dyDescent="0.3">
      <c r="A32" s="25" t="s">
        <v>1056</v>
      </c>
      <c r="B32" s="21">
        <v>13</v>
      </c>
      <c r="C32" s="21">
        <v>13</v>
      </c>
      <c r="F32" s="25" t="s">
        <v>1048</v>
      </c>
      <c r="G32" s="21">
        <v>218</v>
      </c>
    </row>
    <row r="33" spans="1:10" x14ac:dyDescent="0.3">
      <c r="A33" s="25" t="s">
        <v>1057</v>
      </c>
      <c r="B33" s="21">
        <v>18</v>
      </c>
      <c r="C33" s="21">
        <v>18</v>
      </c>
    </row>
    <row r="34" spans="1:10" x14ac:dyDescent="0.3">
      <c r="A34" s="25" t="s">
        <v>1058</v>
      </c>
      <c r="B34" s="21">
        <v>21</v>
      </c>
      <c r="C34" s="21">
        <v>21</v>
      </c>
    </row>
    <row r="35" spans="1:10" x14ac:dyDescent="0.3">
      <c r="A35" s="25" t="s">
        <v>1059</v>
      </c>
      <c r="B35" s="21">
        <v>14</v>
      </c>
      <c r="C35" s="21">
        <v>14</v>
      </c>
    </row>
    <row r="36" spans="1:10" x14ac:dyDescent="0.3">
      <c r="A36" s="25" t="s">
        <v>1060</v>
      </c>
      <c r="B36" s="21">
        <v>9</v>
      </c>
      <c r="C36" s="21">
        <v>9</v>
      </c>
    </row>
    <row r="37" spans="1:10" x14ac:dyDescent="0.3">
      <c r="A37" s="25" t="s">
        <v>1048</v>
      </c>
      <c r="B37" s="21">
        <v>218</v>
      </c>
      <c r="C37" s="21">
        <v>218</v>
      </c>
    </row>
    <row r="44" spans="1:10" x14ac:dyDescent="0.3">
      <c r="F44" t="s">
        <v>1069</v>
      </c>
      <c r="I44" t="s">
        <v>1075</v>
      </c>
      <c r="J44" t="str">
        <f>A59</f>
        <v>R02</v>
      </c>
    </row>
    <row r="46" spans="1:10" x14ac:dyDescent="0.3">
      <c r="A46" s="24" t="s">
        <v>1047</v>
      </c>
      <c r="B46" t="s">
        <v>1042</v>
      </c>
      <c r="C46" t="s">
        <v>1043</v>
      </c>
      <c r="F46" t="s">
        <v>1070</v>
      </c>
      <c r="G46" t="s">
        <v>1071</v>
      </c>
      <c r="H46" t="s">
        <v>1072</v>
      </c>
      <c r="I46" t="s">
        <v>1073</v>
      </c>
      <c r="J46" t="s">
        <v>1074</v>
      </c>
    </row>
    <row r="47" spans="1:10" x14ac:dyDescent="0.3">
      <c r="A47" s="25" t="s">
        <v>11</v>
      </c>
      <c r="B47" s="21">
        <v>189</v>
      </c>
      <c r="C47" s="22">
        <v>18415</v>
      </c>
      <c r="F47" t="str" cm="1">
        <f t="array" ref="F47:H51">A47:C51</f>
        <v>R01</v>
      </c>
      <c r="G47">
        <v>189</v>
      </c>
      <c r="H47" s="26">
        <v>18415</v>
      </c>
      <c r="I47" t="e">
        <f>IF(F47=$J$44,G47,NA())</f>
        <v>#N/A</v>
      </c>
      <c r="J47" t="e">
        <f>IF(F47=$J$44,H47,NA())</f>
        <v>#N/A</v>
      </c>
    </row>
    <row r="48" spans="1:10" x14ac:dyDescent="0.3">
      <c r="A48" s="25" t="s">
        <v>9</v>
      </c>
      <c r="B48" s="21">
        <v>218</v>
      </c>
      <c r="C48" s="22">
        <v>20581</v>
      </c>
      <c r="F48" t="str">
        <v>R02</v>
      </c>
      <c r="G48">
        <v>218</v>
      </c>
      <c r="H48" s="26">
        <v>20581</v>
      </c>
      <c r="I48">
        <f t="shared" ref="I48:I51" si="0">IF(F48=$J$44,G48,NA())</f>
        <v>218</v>
      </c>
      <c r="J48">
        <f t="shared" ref="J48:J51" si="1">IF(F48=$J$44,H48,NA())</f>
        <v>20581</v>
      </c>
    </row>
    <row r="49" spans="1:10" x14ac:dyDescent="0.3">
      <c r="A49" s="25" t="s">
        <v>6</v>
      </c>
      <c r="B49" s="21">
        <v>207</v>
      </c>
      <c r="C49" s="22">
        <v>20872</v>
      </c>
      <c r="F49" t="str">
        <v>R03</v>
      </c>
      <c r="G49">
        <v>207</v>
      </c>
      <c r="H49" s="26">
        <v>20872</v>
      </c>
      <c r="I49" t="e">
        <f t="shared" si="0"/>
        <v>#N/A</v>
      </c>
      <c r="J49" t="e">
        <f t="shared" si="1"/>
        <v>#N/A</v>
      </c>
    </row>
    <row r="50" spans="1:10" x14ac:dyDescent="0.3">
      <c r="A50" s="25" t="s">
        <v>13</v>
      </c>
      <c r="B50" s="21">
        <v>186</v>
      </c>
      <c r="C50" s="22">
        <v>16651</v>
      </c>
      <c r="F50" t="str">
        <v>R04</v>
      </c>
      <c r="G50">
        <v>186</v>
      </c>
      <c r="H50" s="26">
        <v>16651</v>
      </c>
      <c r="I50" t="e">
        <f t="shared" si="0"/>
        <v>#N/A</v>
      </c>
      <c r="J50" t="e">
        <f t="shared" si="1"/>
        <v>#N/A</v>
      </c>
    </row>
    <row r="51" spans="1:10" x14ac:dyDescent="0.3">
      <c r="A51" s="25" t="s">
        <v>10</v>
      </c>
      <c r="B51" s="21">
        <v>200</v>
      </c>
      <c r="C51" s="22">
        <v>20104</v>
      </c>
      <c r="F51" t="str">
        <v>R05</v>
      </c>
      <c r="G51">
        <v>200</v>
      </c>
      <c r="H51" s="26">
        <v>20104</v>
      </c>
      <c r="I51" t="e">
        <f t="shared" si="0"/>
        <v>#N/A</v>
      </c>
      <c r="J51" t="e">
        <f t="shared" si="1"/>
        <v>#N/A</v>
      </c>
    </row>
    <row r="52" spans="1:10" x14ac:dyDescent="0.3">
      <c r="A52" s="25" t="s">
        <v>1048</v>
      </c>
      <c r="B52" s="21">
        <v>1000</v>
      </c>
      <c r="C52" s="22">
        <v>96623</v>
      </c>
    </row>
    <row r="56" spans="1:10" x14ac:dyDescent="0.3">
      <c r="F56" s="14" t="s">
        <v>1078</v>
      </c>
    </row>
    <row r="58" spans="1:10" x14ac:dyDescent="0.3">
      <c r="A58" s="24" t="s">
        <v>1047</v>
      </c>
      <c r="F58" t="s">
        <v>1079</v>
      </c>
      <c r="G58" s="35">
        <f>A9/A4</f>
        <v>0.218</v>
      </c>
    </row>
    <row r="59" spans="1:10" x14ac:dyDescent="0.3">
      <c r="A59" s="27" t="s">
        <v>9</v>
      </c>
      <c r="F59" t="s">
        <v>1071</v>
      </c>
      <c r="G59">
        <f>_xlfn.XLOOKUP(A59,F47:F51,G47:G51)</f>
        <v>218</v>
      </c>
    </row>
    <row r="60" spans="1:10" x14ac:dyDescent="0.3">
      <c r="F60" t="s">
        <v>1072</v>
      </c>
      <c r="G60">
        <f>_xlfn.XLOOKUP(A59,F47:F51,H47:H51)</f>
        <v>20581</v>
      </c>
    </row>
    <row r="65" spans="1:7" x14ac:dyDescent="0.3">
      <c r="F65" t="s">
        <v>1080</v>
      </c>
      <c r="G65">
        <f>_xlfn.RANK.AVG(G59,G47:G51)</f>
        <v>1</v>
      </c>
    </row>
    <row r="66" spans="1:7" x14ac:dyDescent="0.3">
      <c r="A66" s="24" t="s">
        <v>1042</v>
      </c>
      <c r="B66" s="24" t="s">
        <v>1076</v>
      </c>
      <c r="F66" t="s">
        <v>1081</v>
      </c>
      <c r="G66">
        <f>_xlfn.RANK.AVG(G60,H47:H51)</f>
        <v>2</v>
      </c>
    </row>
    <row r="67" spans="1:7" x14ac:dyDescent="0.3">
      <c r="A67" s="24" t="s">
        <v>1047</v>
      </c>
      <c r="B67" t="s">
        <v>999</v>
      </c>
      <c r="C67" t="s">
        <v>998</v>
      </c>
      <c r="D67" t="s">
        <v>1048</v>
      </c>
    </row>
    <row r="68" spans="1:7" x14ac:dyDescent="0.3">
      <c r="A68" s="25" t="s">
        <v>1002</v>
      </c>
      <c r="B68" s="21">
        <v>144</v>
      </c>
      <c r="C68" s="21">
        <v>132</v>
      </c>
      <c r="D68" s="21">
        <v>276</v>
      </c>
      <c r="F68" t="s">
        <v>1082</v>
      </c>
    </row>
    <row r="69" spans="1:7" x14ac:dyDescent="0.3">
      <c r="A69" s="25" t="s">
        <v>1001</v>
      </c>
      <c r="B69" s="21">
        <v>326</v>
      </c>
      <c r="C69" s="21">
        <v>63</v>
      </c>
      <c r="D69" s="21">
        <v>389</v>
      </c>
      <c r="G69" t="str">
        <f>"%of calls:"&amp;TEXT(G58,"0%")</f>
        <v>%of calls:22%</v>
      </c>
    </row>
    <row r="70" spans="1:7" x14ac:dyDescent="0.3">
      <c r="A70" s="25" t="s">
        <v>1000</v>
      </c>
      <c r="B70" s="21">
        <v>129</v>
      </c>
      <c r="C70" s="21">
        <v>206</v>
      </c>
      <c r="D70" s="21">
        <v>335</v>
      </c>
      <c r="G70" t="str">
        <f>IF(COUNTA(A59:A63)&gt;1,"","Call rank:"&amp;G65)</f>
        <v>Call rank:1</v>
      </c>
    </row>
    <row r="71" spans="1:7" x14ac:dyDescent="0.3">
      <c r="A71" s="25" t="s">
        <v>1048</v>
      </c>
      <c r="B71" s="21">
        <v>599</v>
      </c>
      <c r="C71" s="21">
        <v>401</v>
      </c>
      <c r="D71" s="21">
        <v>1000</v>
      </c>
      <c r="G71" t="str">
        <f>IF(COUNTA(A59:A63)&gt;1,"","Amount rank:"&amp;G66)</f>
        <v>Amount rank:2</v>
      </c>
    </row>
    <row r="73" spans="1:7" x14ac:dyDescent="0.3">
      <c r="F73" t="s">
        <v>1083</v>
      </c>
      <c r="G73" t="e">
        <f>IF(COUNTA(A59:A63)&gt;1,"",_xlfn.XLOOKUP(A59,Assets!E3:E7,Assets!F4:F7))</f>
        <v>#VALUE!</v>
      </c>
    </row>
    <row r="77" spans="1:7" x14ac:dyDescent="0.3">
      <c r="A77" s="24" t="s">
        <v>1047</v>
      </c>
      <c r="B77" t="s">
        <v>1042</v>
      </c>
    </row>
    <row r="78" spans="1:7" x14ac:dyDescent="0.3">
      <c r="A78" s="25">
        <v>1</v>
      </c>
      <c r="B78" s="21">
        <v>3</v>
      </c>
    </row>
    <row r="79" spans="1:7" x14ac:dyDescent="0.3">
      <c r="A79" s="25">
        <v>2</v>
      </c>
      <c r="B79" s="21">
        <v>19</v>
      </c>
    </row>
    <row r="80" spans="1:7" x14ac:dyDescent="0.3">
      <c r="A80" s="25">
        <v>3</v>
      </c>
      <c r="B80" s="21">
        <v>35</v>
      </c>
    </row>
    <row r="81" spans="1:7" x14ac:dyDescent="0.3">
      <c r="A81" s="25">
        <v>4</v>
      </c>
      <c r="B81" s="21">
        <v>87</v>
      </c>
    </row>
    <row r="82" spans="1:7" x14ac:dyDescent="0.3">
      <c r="A82" s="25">
        <v>5</v>
      </c>
      <c r="B82" s="21">
        <v>74</v>
      </c>
    </row>
    <row r="83" spans="1:7" x14ac:dyDescent="0.3">
      <c r="A83" s="25" t="s">
        <v>1048</v>
      </c>
      <c r="B83" s="21">
        <v>218</v>
      </c>
    </row>
    <row r="87" spans="1:7" x14ac:dyDescent="0.3">
      <c r="A87" s="24" t="s">
        <v>1043</v>
      </c>
      <c r="B87" s="24" t="s">
        <v>1076</v>
      </c>
    </row>
    <row r="88" spans="1:7" x14ac:dyDescent="0.3">
      <c r="A88" s="24" t="s">
        <v>1047</v>
      </c>
      <c r="B88" t="s">
        <v>11</v>
      </c>
      <c r="C88" t="s">
        <v>9</v>
      </c>
      <c r="D88" t="s">
        <v>6</v>
      </c>
      <c r="E88" t="s">
        <v>13</v>
      </c>
      <c r="F88" t="s">
        <v>10</v>
      </c>
      <c r="G88" t="s">
        <v>1048</v>
      </c>
    </row>
    <row r="89" spans="1:7" x14ac:dyDescent="0.3">
      <c r="A89" s="25" t="s">
        <v>1002</v>
      </c>
    </row>
    <row r="90" spans="1:7" x14ac:dyDescent="0.3">
      <c r="A90" s="28" t="s">
        <v>20</v>
      </c>
      <c r="B90" s="22">
        <v>891</v>
      </c>
      <c r="C90" s="22">
        <v>1332</v>
      </c>
      <c r="D90" s="22">
        <v>1282</v>
      </c>
      <c r="E90" s="22">
        <v>739</v>
      </c>
      <c r="F90" s="22">
        <v>560</v>
      </c>
      <c r="G90" s="22">
        <v>4804</v>
      </c>
    </row>
    <row r="91" spans="1:7" x14ac:dyDescent="0.3">
      <c r="A91" s="28" t="s">
        <v>12</v>
      </c>
      <c r="B91" s="22">
        <v>1991</v>
      </c>
      <c r="C91" s="22">
        <v>1886</v>
      </c>
      <c r="D91" s="22">
        <v>1206</v>
      </c>
      <c r="E91" s="22">
        <v>884</v>
      </c>
      <c r="F91" s="22">
        <v>1722</v>
      </c>
      <c r="G91" s="22">
        <v>7689</v>
      </c>
    </row>
    <row r="92" spans="1:7" x14ac:dyDescent="0.3">
      <c r="A92" s="28" t="s">
        <v>8</v>
      </c>
      <c r="B92" s="22">
        <v>1163</v>
      </c>
      <c r="C92" s="22">
        <v>1180</v>
      </c>
      <c r="D92" s="22">
        <v>1616</v>
      </c>
      <c r="E92" s="22">
        <v>1043</v>
      </c>
      <c r="F92" s="22">
        <v>1747</v>
      </c>
      <c r="G92" s="22">
        <v>6749</v>
      </c>
    </row>
    <row r="93" spans="1:7" x14ac:dyDescent="0.3">
      <c r="A93" s="28" t="s">
        <v>16</v>
      </c>
      <c r="B93" s="22">
        <v>1438</v>
      </c>
      <c r="C93" s="22">
        <v>1616</v>
      </c>
      <c r="D93" s="22">
        <v>866</v>
      </c>
      <c r="E93" s="22">
        <v>829</v>
      </c>
      <c r="F93" s="22">
        <v>2070</v>
      </c>
      <c r="G93" s="22">
        <v>6819</v>
      </c>
    </row>
    <row r="94" spans="1:7" x14ac:dyDescent="0.3">
      <c r="A94" s="25" t="s">
        <v>1001</v>
      </c>
    </row>
    <row r="95" spans="1:7" x14ac:dyDescent="0.3">
      <c r="A95" s="28" t="s">
        <v>24</v>
      </c>
      <c r="B95" s="22">
        <v>1233</v>
      </c>
      <c r="C95" s="22">
        <v>223</v>
      </c>
      <c r="D95" s="22">
        <v>1680</v>
      </c>
      <c r="E95" s="22">
        <v>990</v>
      </c>
      <c r="F95" s="22">
        <v>1508</v>
      </c>
      <c r="G95" s="22">
        <v>5634</v>
      </c>
    </row>
    <row r="96" spans="1:7" x14ac:dyDescent="0.3">
      <c r="A96" s="28" t="s">
        <v>15</v>
      </c>
      <c r="B96" s="22">
        <v>1598</v>
      </c>
      <c r="C96" s="22">
        <v>1907</v>
      </c>
      <c r="D96" s="22">
        <v>869</v>
      </c>
      <c r="E96" s="22">
        <v>1426</v>
      </c>
      <c r="F96" s="22">
        <v>1416</v>
      </c>
      <c r="G96" s="22">
        <v>7216</v>
      </c>
    </row>
    <row r="97" spans="1:7" x14ac:dyDescent="0.3">
      <c r="A97" s="28" t="s">
        <v>5</v>
      </c>
      <c r="B97" s="22">
        <v>900</v>
      </c>
      <c r="C97" s="22">
        <v>1016</v>
      </c>
      <c r="D97" s="22">
        <v>960</v>
      </c>
      <c r="E97" s="22">
        <v>940</v>
      </c>
      <c r="F97" s="22">
        <v>1193</v>
      </c>
      <c r="G97" s="22">
        <v>5009</v>
      </c>
    </row>
    <row r="98" spans="1:7" x14ac:dyDescent="0.3">
      <c r="A98" s="28" t="s">
        <v>18</v>
      </c>
      <c r="B98" s="22">
        <v>900</v>
      </c>
      <c r="C98" s="22">
        <v>1470</v>
      </c>
      <c r="D98" s="22">
        <v>1617</v>
      </c>
      <c r="E98" s="22">
        <v>1314</v>
      </c>
      <c r="F98" s="22">
        <v>941</v>
      </c>
      <c r="G98" s="22">
        <v>6242</v>
      </c>
    </row>
    <row r="99" spans="1:7" x14ac:dyDescent="0.3">
      <c r="A99" s="28" t="s">
        <v>14</v>
      </c>
      <c r="B99" s="22">
        <v>1255</v>
      </c>
      <c r="C99" s="22">
        <v>516</v>
      </c>
      <c r="D99" s="22">
        <v>1874</v>
      </c>
      <c r="E99" s="22">
        <v>1863</v>
      </c>
      <c r="F99" s="22">
        <v>1722</v>
      </c>
      <c r="G99" s="22">
        <v>7230</v>
      </c>
    </row>
    <row r="100" spans="1:7" x14ac:dyDescent="0.3">
      <c r="A100" s="28" t="s">
        <v>19</v>
      </c>
      <c r="B100" s="22">
        <v>1138</v>
      </c>
      <c r="C100" s="22">
        <v>1898</v>
      </c>
      <c r="D100" s="22">
        <v>1482</v>
      </c>
      <c r="E100" s="22">
        <v>846</v>
      </c>
      <c r="F100" s="22">
        <v>1154</v>
      </c>
      <c r="G100" s="22">
        <v>6518</v>
      </c>
    </row>
    <row r="101" spans="1:7" x14ac:dyDescent="0.3">
      <c r="A101" s="25" t="s">
        <v>1000</v>
      </c>
    </row>
    <row r="102" spans="1:7" x14ac:dyDescent="0.3">
      <c r="A102" s="28" t="s">
        <v>17</v>
      </c>
      <c r="B102" s="22">
        <v>1655</v>
      </c>
      <c r="C102" s="22">
        <v>805</v>
      </c>
      <c r="D102" s="22">
        <v>2263</v>
      </c>
      <c r="E102" s="22">
        <v>987</v>
      </c>
      <c r="F102" s="22">
        <v>1075</v>
      </c>
      <c r="G102" s="22">
        <v>6785</v>
      </c>
    </row>
    <row r="103" spans="1:7" x14ac:dyDescent="0.3">
      <c r="A103" s="28" t="s">
        <v>23</v>
      </c>
      <c r="B103" s="22">
        <v>1104</v>
      </c>
      <c r="C103" s="22">
        <v>2280</v>
      </c>
      <c r="D103" s="22">
        <v>1445</v>
      </c>
      <c r="E103" s="22">
        <v>1722</v>
      </c>
      <c r="F103" s="22">
        <v>1196</v>
      </c>
      <c r="G103" s="22">
        <v>7747</v>
      </c>
    </row>
    <row r="104" spans="1:7" x14ac:dyDescent="0.3">
      <c r="A104" s="28" t="s">
        <v>7</v>
      </c>
      <c r="B104" s="22">
        <v>372</v>
      </c>
      <c r="C104" s="22">
        <v>1818</v>
      </c>
      <c r="D104" s="22">
        <v>1346</v>
      </c>
      <c r="E104" s="22">
        <v>1156</v>
      </c>
      <c r="F104" s="22">
        <v>1484</v>
      </c>
      <c r="G104" s="22">
        <v>6176</v>
      </c>
    </row>
    <row r="105" spans="1:7" x14ac:dyDescent="0.3">
      <c r="A105" s="28" t="s">
        <v>22</v>
      </c>
      <c r="B105" s="22">
        <v>1415</v>
      </c>
      <c r="C105" s="22">
        <v>1271</v>
      </c>
      <c r="D105" s="22">
        <v>1214</v>
      </c>
      <c r="E105" s="22">
        <v>1135</v>
      </c>
      <c r="F105" s="22">
        <v>1566</v>
      </c>
      <c r="G105" s="22">
        <v>6601</v>
      </c>
    </row>
    <row r="106" spans="1:7" x14ac:dyDescent="0.3">
      <c r="A106" s="28" t="s">
        <v>21</v>
      </c>
      <c r="B106" s="22">
        <v>1362</v>
      </c>
      <c r="C106" s="22">
        <v>1363</v>
      </c>
      <c r="D106" s="22">
        <v>1152</v>
      </c>
      <c r="E106" s="22">
        <v>777</v>
      </c>
      <c r="F106" s="22">
        <v>750</v>
      </c>
      <c r="G106" s="22">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H8" sqref="H8"/>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36B56-B012-478E-ACEE-E2F9A2554960}">
  <dimension ref="A1:Z299"/>
  <sheetViews>
    <sheetView tabSelected="1" zoomScale="70" zoomScaleNormal="70" workbookViewId="0">
      <selection activeCell="X43" sqref="X43"/>
    </sheetView>
  </sheetViews>
  <sheetFormatPr defaultRowHeight="14.4" x14ac:dyDescent="0.3"/>
  <cols>
    <col min="1" max="2" width="2.69921875" style="20" customWidth="1"/>
    <col min="3" max="4" width="8.796875" style="20"/>
    <col min="5" max="5" width="3" style="20" customWidth="1"/>
    <col min="6" max="15" width="8.796875" style="20"/>
    <col min="16" max="16" width="12.296875" style="20" customWidth="1"/>
    <col min="17" max="17" width="15.59765625" style="20" customWidth="1"/>
    <col min="18" max="18" width="15.796875" style="20" customWidth="1"/>
    <col min="19" max="19" width="13.5" style="20" customWidth="1"/>
    <col min="20" max="20" width="13.09765625" style="20" customWidth="1"/>
    <col min="21" max="21" width="13.19921875" style="20" customWidth="1"/>
    <col min="22" max="22" width="11.796875" style="20" customWidth="1"/>
    <col min="23" max="16384" width="8.796875" style="20"/>
  </cols>
  <sheetData>
    <row r="1" spans="1:26" ht="37.799999999999997" customHeight="1" x14ac:dyDescent="0.3">
      <c r="A1" s="36"/>
      <c r="B1" s="36"/>
      <c r="C1" s="37" t="s">
        <v>1084</v>
      </c>
      <c r="D1" s="38"/>
      <c r="E1" s="38"/>
      <c r="F1" s="38"/>
      <c r="G1" s="38"/>
      <c r="H1" s="38"/>
      <c r="I1" s="38"/>
      <c r="J1" s="39"/>
      <c r="K1" s="40"/>
      <c r="L1" s="41"/>
      <c r="M1" s="41"/>
      <c r="N1" s="41"/>
      <c r="O1" s="41"/>
      <c r="P1" s="41"/>
      <c r="Q1" s="41"/>
      <c r="R1" s="41"/>
      <c r="S1" s="41"/>
      <c r="T1" s="41"/>
      <c r="U1" s="41"/>
      <c r="V1" s="41"/>
      <c r="W1" s="36"/>
      <c r="X1" s="36"/>
      <c r="Y1" s="36"/>
      <c r="Z1" s="36"/>
    </row>
    <row r="2" spans="1:26" x14ac:dyDescent="0.3">
      <c r="A2" s="36"/>
      <c r="B2" s="36"/>
      <c r="C2" s="36"/>
      <c r="D2" s="36"/>
      <c r="E2" s="36"/>
      <c r="F2" s="36"/>
      <c r="G2" s="36"/>
      <c r="H2" s="36"/>
      <c r="I2" s="36"/>
      <c r="J2" s="36"/>
      <c r="K2" s="36"/>
      <c r="L2" s="36"/>
      <c r="M2" s="36"/>
      <c r="N2" s="36"/>
      <c r="O2" s="36"/>
      <c r="P2" s="36"/>
      <c r="Q2" s="36"/>
      <c r="R2" s="36"/>
      <c r="S2" s="36"/>
      <c r="T2" s="36"/>
      <c r="U2" s="36"/>
      <c r="V2" s="36"/>
      <c r="W2" s="36"/>
      <c r="X2" s="36"/>
      <c r="Y2" s="36"/>
      <c r="Z2" s="36"/>
    </row>
    <row r="3" spans="1:26" x14ac:dyDescent="0.3">
      <c r="A3" s="36"/>
      <c r="B3" s="36"/>
      <c r="C3" s="36"/>
      <c r="D3" s="36"/>
      <c r="E3" s="36"/>
      <c r="F3" s="36"/>
      <c r="G3" s="36"/>
      <c r="H3" s="36"/>
      <c r="I3" s="36"/>
      <c r="J3" s="36"/>
      <c r="K3" s="36"/>
      <c r="L3" s="36"/>
      <c r="M3" s="36"/>
      <c r="N3" s="36"/>
      <c r="O3" s="36"/>
      <c r="P3" s="36"/>
      <c r="Q3" s="36"/>
      <c r="R3" s="36"/>
      <c r="S3" s="36"/>
      <c r="T3" s="36"/>
      <c r="U3" s="36"/>
      <c r="V3" s="36"/>
      <c r="W3" s="36"/>
      <c r="X3" s="36"/>
      <c r="Y3" s="36"/>
      <c r="Z3" s="36"/>
    </row>
    <row r="4" spans="1:26" x14ac:dyDescent="0.3">
      <c r="A4" s="36"/>
      <c r="B4" s="36"/>
      <c r="C4" s="36"/>
      <c r="D4" s="36"/>
      <c r="E4" s="36"/>
      <c r="F4" s="36"/>
      <c r="G4" s="36"/>
      <c r="H4" s="36"/>
      <c r="I4" s="36"/>
      <c r="J4" s="36"/>
      <c r="K4" s="36"/>
      <c r="L4" s="36"/>
      <c r="M4" s="36"/>
      <c r="N4" s="36"/>
      <c r="O4" s="36"/>
      <c r="P4" s="36"/>
      <c r="Q4" s="36"/>
      <c r="R4" s="36"/>
      <c r="S4" s="36"/>
      <c r="T4" s="36"/>
      <c r="U4" s="36"/>
      <c r="V4" s="36"/>
      <c r="W4" s="36"/>
      <c r="X4" s="36"/>
      <c r="Y4" s="36"/>
      <c r="Z4" s="36"/>
    </row>
    <row r="5" spans="1:26" x14ac:dyDescent="0.3">
      <c r="A5" s="36"/>
      <c r="B5" s="36"/>
      <c r="C5" s="36"/>
      <c r="D5" s="36"/>
      <c r="E5" s="36"/>
      <c r="F5" s="36"/>
      <c r="G5" s="36"/>
      <c r="H5" s="36"/>
      <c r="I5" s="36"/>
      <c r="J5" s="36"/>
      <c r="K5" s="36"/>
      <c r="L5" s="36"/>
      <c r="M5" s="36"/>
      <c r="N5" s="36"/>
      <c r="O5" s="36"/>
      <c r="P5" s="36"/>
      <c r="Q5" s="36"/>
      <c r="R5" s="36"/>
      <c r="S5" s="36"/>
      <c r="T5" s="36"/>
      <c r="U5" s="36"/>
      <c r="V5" s="36"/>
      <c r="W5" s="36"/>
      <c r="X5" s="36"/>
      <c r="Y5" s="36"/>
      <c r="Z5" s="36"/>
    </row>
    <row r="6" spans="1:26" x14ac:dyDescent="0.3">
      <c r="A6" s="36"/>
      <c r="B6" s="36"/>
      <c r="C6" s="36"/>
      <c r="D6" s="36"/>
      <c r="E6" s="36"/>
      <c r="F6" s="36"/>
      <c r="G6" s="36"/>
      <c r="H6" s="36"/>
      <c r="I6" s="36"/>
      <c r="J6" s="36"/>
      <c r="K6" s="36"/>
      <c r="L6" s="36"/>
      <c r="M6" s="36"/>
      <c r="N6" s="36"/>
      <c r="O6" s="36"/>
      <c r="P6" s="36"/>
      <c r="Q6" s="36"/>
      <c r="R6" s="36"/>
      <c r="S6" s="36"/>
      <c r="T6" s="36"/>
      <c r="U6" s="36"/>
      <c r="V6" s="36"/>
      <c r="W6" s="36"/>
      <c r="X6" s="36"/>
      <c r="Y6" s="36"/>
      <c r="Z6" s="36"/>
    </row>
    <row r="7" spans="1:26" x14ac:dyDescent="0.3">
      <c r="A7" s="36"/>
      <c r="B7" s="36"/>
      <c r="C7" s="36"/>
      <c r="D7" s="36"/>
      <c r="E7" s="36"/>
      <c r="F7" s="36"/>
      <c r="G7" s="36"/>
      <c r="H7" s="36"/>
      <c r="I7" s="36"/>
      <c r="J7" s="36"/>
      <c r="K7" s="36"/>
      <c r="L7" s="36"/>
      <c r="M7" s="36"/>
      <c r="N7" s="36"/>
      <c r="O7" s="36"/>
      <c r="P7" s="36"/>
      <c r="Q7" s="36"/>
      <c r="R7" s="36"/>
      <c r="S7" s="36"/>
      <c r="T7" s="36"/>
      <c r="U7" s="36"/>
      <c r="V7" s="36"/>
      <c r="W7" s="36"/>
      <c r="X7" s="36"/>
      <c r="Y7" s="36"/>
      <c r="Z7" s="36"/>
    </row>
    <row r="8" spans="1:26" x14ac:dyDescent="0.3">
      <c r="A8" s="36"/>
      <c r="B8" s="36"/>
      <c r="C8" s="36"/>
      <c r="D8" s="36"/>
      <c r="E8" s="36"/>
      <c r="F8" s="36"/>
      <c r="G8" s="36"/>
      <c r="H8" s="36"/>
      <c r="I8" s="36"/>
      <c r="J8" s="36"/>
      <c r="K8" s="36"/>
      <c r="L8" s="36"/>
      <c r="M8" s="36"/>
      <c r="N8" s="36"/>
      <c r="O8" s="36"/>
      <c r="P8" s="36"/>
      <c r="Q8" s="36"/>
      <c r="R8" s="36"/>
      <c r="S8" s="36"/>
      <c r="T8" s="36"/>
      <c r="U8" s="36"/>
      <c r="V8" s="36"/>
      <c r="W8" s="36"/>
      <c r="X8" s="36"/>
      <c r="Y8" s="36"/>
      <c r="Z8" s="36"/>
    </row>
    <row r="9" spans="1:26" x14ac:dyDescent="0.3">
      <c r="A9" s="36"/>
      <c r="B9" s="36"/>
      <c r="C9" s="36"/>
      <c r="D9" s="36"/>
      <c r="E9" s="36"/>
      <c r="F9" s="36"/>
      <c r="G9" s="36"/>
      <c r="H9" s="36"/>
      <c r="I9" s="36"/>
      <c r="J9" s="36"/>
      <c r="K9" s="36"/>
      <c r="L9" s="36"/>
      <c r="M9" s="36"/>
      <c r="N9" s="36"/>
      <c r="O9" s="36"/>
      <c r="P9" s="36"/>
      <c r="Q9" s="36"/>
      <c r="R9" s="36"/>
      <c r="S9" s="36"/>
      <c r="T9" s="36"/>
      <c r="U9" s="36"/>
      <c r="V9" s="36"/>
      <c r="W9" s="36"/>
      <c r="X9" s="36"/>
      <c r="Y9" s="36"/>
      <c r="Z9" s="36"/>
    </row>
    <row r="10" spans="1:26" x14ac:dyDescent="0.3">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spans="1:26" x14ac:dyDescent="0.3">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x14ac:dyDescent="0.3">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spans="1:26" x14ac:dyDescent="0.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spans="1:26" x14ac:dyDescent="0.3">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spans="1:26" x14ac:dyDescent="0.3">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spans="1:26" x14ac:dyDescent="0.3">
      <c r="A16" s="36"/>
      <c r="B16" s="36"/>
      <c r="C16" s="36"/>
      <c r="D16" s="36"/>
      <c r="E16" s="36"/>
      <c r="F16" s="36"/>
      <c r="G16" s="36"/>
      <c r="H16" s="36"/>
      <c r="I16" s="36"/>
      <c r="J16" s="36"/>
      <c r="K16" s="36"/>
      <c r="L16" s="36"/>
      <c r="M16" s="36"/>
      <c r="N16" s="36"/>
      <c r="O16" s="36"/>
      <c r="P16" s="29"/>
      <c r="Q16" s="33" t="str" cm="1">
        <f t="array" ref="Q16:U16">Pivot!B88:F88</f>
        <v>R01</v>
      </c>
      <c r="R16" s="33" t="str">
        <v>R02</v>
      </c>
      <c r="S16" s="33" t="str">
        <v>R03</v>
      </c>
      <c r="T16" s="33" t="str">
        <v>R04</v>
      </c>
      <c r="U16" s="33" t="str">
        <v>R05</v>
      </c>
      <c r="V16" s="33" t="s">
        <v>1077</v>
      </c>
      <c r="W16" s="36"/>
      <c r="X16" s="36"/>
      <c r="Y16" s="36"/>
      <c r="Z16" s="36"/>
    </row>
    <row r="17" spans="1:26" ht="15.6" x14ac:dyDescent="0.3">
      <c r="A17" s="36"/>
      <c r="B17" s="36"/>
      <c r="C17" s="36"/>
      <c r="D17" s="36"/>
      <c r="E17" s="36"/>
      <c r="F17" s="36"/>
      <c r="G17" s="36"/>
      <c r="H17" s="36"/>
      <c r="I17" s="36"/>
      <c r="J17" s="36"/>
      <c r="K17" s="36"/>
      <c r="L17" s="36"/>
      <c r="M17" s="36"/>
      <c r="N17" s="36"/>
      <c r="O17" s="36"/>
      <c r="P17" s="34" t="str" cm="1">
        <f t="array" ref="P17:V34">IF(Pivot!A89:G106="","",Pivot!A89:G106)</f>
        <v>Cincinnati</v>
      </c>
      <c r="Q17" s="30" t="str">
        <v/>
      </c>
      <c r="R17" s="30" t="str">
        <v/>
      </c>
      <c r="S17" s="30" t="str">
        <v/>
      </c>
      <c r="T17" s="30" t="str">
        <v/>
      </c>
      <c r="U17" s="30" t="str">
        <v/>
      </c>
      <c r="V17" s="30" t="str">
        <v/>
      </c>
      <c r="W17" s="36"/>
      <c r="X17" s="36"/>
      <c r="Y17" s="36"/>
      <c r="Z17" s="36"/>
    </row>
    <row r="18" spans="1:26" ht="15.6" x14ac:dyDescent="0.3">
      <c r="A18" s="36"/>
      <c r="B18" s="36"/>
      <c r="C18" s="36"/>
      <c r="D18" s="36"/>
      <c r="E18" s="36"/>
      <c r="F18" s="36"/>
      <c r="G18" s="36"/>
      <c r="H18" s="36"/>
      <c r="I18" s="36"/>
      <c r="J18" s="36"/>
      <c r="K18" s="36"/>
      <c r="L18" s="36"/>
      <c r="M18" s="36"/>
      <c r="N18" s="36"/>
      <c r="O18" s="36"/>
      <c r="P18" s="31" t="str">
        <v>C0003</v>
      </c>
      <c r="Q18" s="32">
        <v>891</v>
      </c>
      <c r="R18" s="32">
        <v>1332</v>
      </c>
      <c r="S18" s="32">
        <v>1282</v>
      </c>
      <c r="T18" s="32">
        <v>739</v>
      </c>
      <c r="U18" s="32">
        <v>560</v>
      </c>
      <c r="V18" s="32">
        <v>4804</v>
      </c>
      <c r="W18" s="36"/>
      <c r="X18" s="36"/>
      <c r="Y18" s="36"/>
      <c r="Z18" s="36"/>
    </row>
    <row r="19" spans="1:26" ht="15.6" x14ac:dyDescent="0.3">
      <c r="A19" s="36"/>
      <c r="B19" s="36"/>
      <c r="C19" s="36"/>
      <c r="D19" s="36"/>
      <c r="E19" s="36"/>
      <c r="F19" s="36"/>
      <c r="G19" s="36"/>
      <c r="H19" s="36"/>
      <c r="I19" s="36"/>
      <c r="J19" s="36"/>
      <c r="K19" s="36"/>
      <c r="L19" s="36"/>
      <c r="M19" s="36"/>
      <c r="N19" s="36"/>
      <c r="O19" s="36"/>
      <c r="P19" s="31" t="str">
        <v>C0004</v>
      </c>
      <c r="Q19" s="32">
        <v>1991</v>
      </c>
      <c r="R19" s="32">
        <v>1886</v>
      </c>
      <c r="S19" s="32">
        <v>1206</v>
      </c>
      <c r="T19" s="32">
        <v>884</v>
      </c>
      <c r="U19" s="32">
        <v>1722</v>
      </c>
      <c r="V19" s="32">
        <v>7689</v>
      </c>
      <c r="W19" s="36"/>
      <c r="X19" s="36"/>
      <c r="Y19" s="36"/>
      <c r="Z19" s="36"/>
    </row>
    <row r="20" spans="1:26" ht="15.6" x14ac:dyDescent="0.3">
      <c r="A20" s="36"/>
      <c r="B20" s="36"/>
      <c r="C20" s="36"/>
      <c r="D20" s="36"/>
      <c r="E20" s="36"/>
      <c r="F20" s="36"/>
      <c r="G20" s="36"/>
      <c r="H20" s="36"/>
      <c r="I20" s="36"/>
      <c r="J20" s="36"/>
      <c r="K20" s="36"/>
      <c r="L20" s="36"/>
      <c r="M20" s="36"/>
      <c r="N20" s="36"/>
      <c r="O20" s="36"/>
      <c r="P20" s="31" t="str">
        <v>C0011</v>
      </c>
      <c r="Q20" s="32">
        <v>1163</v>
      </c>
      <c r="R20" s="32">
        <v>1180</v>
      </c>
      <c r="S20" s="32">
        <v>1616</v>
      </c>
      <c r="T20" s="32">
        <v>1043</v>
      </c>
      <c r="U20" s="32">
        <v>1747</v>
      </c>
      <c r="V20" s="32">
        <v>6749</v>
      </c>
      <c r="W20" s="36"/>
      <c r="X20" s="36"/>
      <c r="Y20" s="36"/>
      <c r="Z20" s="36"/>
    </row>
    <row r="21" spans="1:26" ht="15.6" x14ac:dyDescent="0.3">
      <c r="A21" s="36"/>
      <c r="B21" s="36"/>
      <c r="C21" s="36"/>
      <c r="D21" s="36"/>
      <c r="E21" s="36"/>
      <c r="F21" s="36"/>
      <c r="G21" s="36"/>
      <c r="H21" s="36"/>
      <c r="I21" s="36"/>
      <c r="J21" s="36"/>
      <c r="K21" s="36"/>
      <c r="L21" s="36"/>
      <c r="M21" s="36"/>
      <c r="N21" s="36"/>
      <c r="O21" s="36"/>
      <c r="P21" s="31" t="str">
        <v>C0012</v>
      </c>
      <c r="Q21" s="32">
        <v>1438</v>
      </c>
      <c r="R21" s="32">
        <v>1616</v>
      </c>
      <c r="S21" s="32">
        <v>866</v>
      </c>
      <c r="T21" s="32">
        <v>829</v>
      </c>
      <c r="U21" s="32">
        <v>2070</v>
      </c>
      <c r="V21" s="32">
        <v>6819</v>
      </c>
      <c r="W21" s="36"/>
      <c r="X21" s="36"/>
      <c r="Y21" s="36"/>
      <c r="Z21" s="36"/>
    </row>
    <row r="22" spans="1:26" ht="15.6" x14ac:dyDescent="0.3">
      <c r="A22" s="36"/>
      <c r="B22" s="36"/>
      <c r="C22" s="36"/>
      <c r="D22" s="36"/>
      <c r="E22" s="36"/>
      <c r="F22" s="36"/>
      <c r="G22" s="36"/>
      <c r="H22" s="36"/>
      <c r="I22" s="36"/>
      <c r="J22" s="36"/>
      <c r="K22" s="36"/>
      <c r="L22" s="36"/>
      <c r="M22" s="36"/>
      <c r="N22" s="36"/>
      <c r="O22" s="36"/>
      <c r="P22" s="34" t="str">
        <v>Cleveland</v>
      </c>
      <c r="Q22" s="32" t="str">
        <v/>
      </c>
      <c r="R22" s="32" t="str">
        <v/>
      </c>
      <c r="S22" s="32" t="str">
        <v/>
      </c>
      <c r="T22" s="32" t="str">
        <v/>
      </c>
      <c r="U22" s="32" t="str">
        <v/>
      </c>
      <c r="V22" s="32" t="str">
        <v/>
      </c>
      <c r="W22" s="36"/>
      <c r="X22" s="36"/>
      <c r="Y22" s="36"/>
      <c r="Z22" s="36"/>
    </row>
    <row r="23" spans="1:26" ht="15.6" x14ac:dyDescent="0.3">
      <c r="A23" s="36"/>
      <c r="B23" s="36"/>
      <c r="C23" s="36"/>
      <c r="D23" s="36"/>
      <c r="E23" s="36"/>
      <c r="F23" s="36"/>
      <c r="G23" s="36"/>
      <c r="H23" s="36"/>
      <c r="I23" s="36"/>
      <c r="J23" s="36"/>
      <c r="K23" s="36"/>
      <c r="L23" s="36"/>
      <c r="M23" s="36"/>
      <c r="N23" s="36"/>
      <c r="O23" s="36"/>
      <c r="P23" s="31" t="str">
        <v>C0002</v>
      </c>
      <c r="Q23" s="32">
        <v>1233</v>
      </c>
      <c r="R23" s="32">
        <v>223</v>
      </c>
      <c r="S23" s="32">
        <v>1680</v>
      </c>
      <c r="T23" s="32">
        <v>990</v>
      </c>
      <c r="U23" s="32">
        <v>1508</v>
      </c>
      <c r="V23" s="32">
        <v>5634</v>
      </c>
      <c r="W23" s="36"/>
      <c r="X23" s="36"/>
      <c r="Y23" s="36"/>
      <c r="Z23" s="36"/>
    </row>
    <row r="24" spans="1:26" ht="15.6" x14ac:dyDescent="0.3">
      <c r="A24" s="36"/>
      <c r="B24" s="36"/>
      <c r="C24" s="36"/>
      <c r="D24" s="36"/>
      <c r="E24" s="36"/>
      <c r="F24" s="36"/>
      <c r="G24" s="36"/>
      <c r="H24" s="36"/>
      <c r="I24" s="36"/>
      <c r="J24" s="36"/>
      <c r="K24" s="36"/>
      <c r="L24" s="36"/>
      <c r="M24" s="36"/>
      <c r="N24" s="36"/>
      <c r="O24" s="36"/>
      <c r="P24" s="31" t="str">
        <v>C0007</v>
      </c>
      <c r="Q24" s="32">
        <v>1598</v>
      </c>
      <c r="R24" s="32">
        <v>1907</v>
      </c>
      <c r="S24" s="32">
        <v>869</v>
      </c>
      <c r="T24" s="32">
        <v>1426</v>
      </c>
      <c r="U24" s="32">
        <v>1416</v>
      </c>
      <c r="V24" s="32">
        <v>7216</v>
      </c>
      <c r="W24" s="36"/>
      <c r="X24" s="36"/>
      <c r="Y24" s="36"/>
      <c r="Z24" s="36"/>
    </row>
    <row r="25" spans="1:26" ht="15.6" x14ac:dyDescent="0.3">
      <c r="A25" s="36"/>
      <c r="B25" s="36"/>
      <c r="C25" s="36"/>
      <c r="D25" s="36"/>
      <c r="E25" s="36"/>
      <c r="F25" s="36"/>
      <c r="G25" s="36"/>
      <c r="H25" s="36"/>
      <c r="I25" s="36"/>
      <c r="J25" s="36"/>
      <c r="K25" s="36"/>
      <c r="L25" s="36"/>
      <c r="M25" s="36"/>
      <c r="N25" s="36"/>
      <c r="O25" s="36"/>
      <c r="P25" s="31" t="str">
        <v>C0008</v>
      </c>
      <c r="Q25" s="32">
        <v>900</v>
      </c>
      <c r="R25" s="32">
        <v>1016</v>
      </c>
      <c r="S25" s="32">
        <v>960</v>
      </c>
      <c r="T25" s="32">
        <v>940</v>
      </c>
      <c r="U25" s="32">
        <v>1193</v>
      </c>
      <c r="V25" s="32">
        <v>5009</v>
      </c>
      <c r="W25" s="36"/>
      <c r="X25" s="36"/>
      <c r="Y25" s="36"/>
      <c r="Z25" s="36"/>
    </row>
    <row r="26" spans="1:26" ht="15.6" x14ac:dyDescent="0.3">
      <c r="A26" s="36"/>
      <c r="B26" s="36"/>
      <c r="C26" s="36"/>
      <c r="D26" s="36"/>
      <c r="E26" s="36"/>
      <c r="F26" s="36"/>
      <c r="G26" s="36"/>
      <c r="H26" s="36"/>
      <c r="I26" s="36"/>
      <c r="J26" s="36"/>
      <c r="K26" s="36"/>
      <c r="L26" s="36"/>
      <c r="M26" s="36"/>
      <c r="N26" s="36"/>
      <c r="O26" s="36"/>
      <c r="P26" s="31" t="str">
        <v>C0010</v>
      </c>
      <c r="Q26" s="32">
        <v>900</v>
      </c>
      <c r="R26" s="32">
        <v>1470</v>
      </c>
      <c r="S26" s="32">
        <v>1617</v>
      </c>
      <c r="T26" s="32">
        <v>1314</v>
      </c>
      <c r="U26" s="32">
        <v>941</v>
      </c>
      <c r="V26" s="32">
        <v>6242</v>
      </c>
      <c r="W26" s="36"/>
      <c r="X26" s="36"/>
      <c r="Y26" s="36"/>
      <c r="Z26" s="36"/>
    </row>
    <row r="27" spans="1:26" ht="15.6" x14ac:dyDescent="0.3">
      <c r="A27" s="36"/>
      <c r="B27" s="36"/>
      <c r="C27" s="36"/>
      <c r="D27" s="36"/>
      <c r="E27" s="36"/>
      <c r="F27" s="36"/>
      <c r="G27" s="36"/>
      <c r="H27" s="36"/>
      <c r="I27" s="36"/>
      <c r="J27" s="36"/>
      <c r="K27" s="36"/>
      <c r="L27" s="36"/>
      <c r="M27" s="36"/>
      <c r="N27" s="36"/>
      <c r="O27" s="36"/>
      <c r="P27" s="31" t="str">
        <v>C0013</v>
      </c>
      <c r="Q27" s="32">
        <v>1255</v>
      </c>
      <c r="R27" s="32">
        <v>516</v>
      </c>
      <c r="S27" s="32">
        <v>1874</v>
      </c>
      <c r="T27" s="32">
        <v>1863</v>
      </c>
      <c r="U27" s="32">
        <v>1722</v>
      </c>
      <c r="V27" s="32">
        <v>7230</v>
      </c>
      <c r="W27" s="36"/>
      <c r="X27" s="36"/>
      <c r="Y27" s="36"/>
      <c r="Z27" s="36"/>
    </row>
    <row r="28" spans="1:26" ht="15.6" x14ac:dyDescent="0.3">
      <c r="A28" s="36"/>
      <c r="B28" s="36"/>
      <c r="C28" s="36"/>
      <c r="D28" s="36"/>
      <c r="E28" s="36"/>
      <c r="F28" s="36"/>
      <c r="G28" s="36"/>
      <c r="H28" s="36"/>
      <c r="I28" s="36"/>
      <c r="J28" s="36"/>
      <c r="K28" s="36"/>
      <c r="L28" s="36"/>
      <c r="M28" s="36"/>
      <c r="N28" s="36"/>
      <c r="O28" s="36"/>
      <c r="P28" s="31" t="str">
        <v>C0015</v>
      </c>
      <c r="Q28" s="32">
        <v>1138</v>
      </c>
      <c r="R28" s="32">
        <v>1898</v>
      </c>
      <c r="S28" s="32">
        <v>1482</v>
      </c>
      <c r="T28" s="32">
        <v>846</v>
      </c>
      <c r="U28" s="32">
        <v>1154</v>
      </c>
      <c r="V28" s="32">
        <v>6518</v>
      </c>
      <c r="W28" s="36"/>
      <c r="X28" s="36"/>
      <c r="Y28" s="36"/>
      <c r="Z28" s="36"/>
    </row>
    <row r="29" spans="1:26" ht="15.6" x14ac:dyDescent="0.3">
      <c r="A29" s="36"/>
      <c r="B29" s="36"/>
      <c r="C29" s="36"/>
      <c r="D29" s="36"/>
      <c r="E29" s="36"/>
      <c r="F29" s="36"/>
      <c r="G29" s="36"/>
      <c r="H29" s="36"/>
      <c r="I29" s="36"/>
      <c r="J29" s="36"/>
      <c r="K29" s="36"/>
      <c r="L29" s="36"/>
      <c r="M29" s="36"/>
      <c r="N29" s="36"/>
      <c r="O29" s="36"/>
      <c r="P29" s="34" t="str">
        <v>Columbus</v>
      </c>
      <c r="Q29" s="32" t="str">
        <v/>
      </c>
      <c r="R29" s="32" t="str">
        <v/>
      </c>
      <c r="S29" s="32" t="str">
        <v/>
      </c>
      <c r="T29" s="32" t="str">
        <v/>
      </c>
      <c r="U29" s="32" t="str">
        <v/>
      </c>
      <c r="V29" s="32" t="str">
        <v/>
      </c>
      <c r="W29" s="36"/>
      <c r="X29" s="36"/>
      <c r="Y29" s="36"/>
      <c r="Z29" s="36"/>
    </row>
    <row r="30" spans="1:26" ht="15.6" x14ac:dyDescent="0.3">
      <c r="A30" s="36"/>
      <c r="B30" s="36"/>
      <c r="C30" s="36"/>
      <c r="D30" s="36"/>
      <c r="E30" s="36"/>
      <c r="F30" s="36"/>
      <c r="G30" s="36"/>
      <c r="H30" s="36"/>
      <c r="I30" s="36"/>
      <c r="J30" s="36"/>
      <c r="K30" s="36"/>
      <c r="L30" s="36"/>
      <c r="M30" s="36"/>
      <c r="N30" s="36"/>
      <c r="O30" s="36"/>
      <c r="P30" s="31" t="str">
        <v>C0001</v>
      </c>
      <c r="Q30" s="32">
        <v>1655</v>
      </c>
      <c r="R30" s="32">
        <v>805</v>
      </c>
      <c r="S30" s="32">
        <v>2263</v>
      </c>
      <c r="T30" s="32">
        <v>987</v>
      </c>
      <c r="U30" s="32">
        <v>1075</v>
      </c>
      <c r="V30" s="32">
        <v>6785</v>
      </c>
      <c r="W30" s="36"/>
      <c r="X30" s="36"/>
      <c r="Y30" s="36"/>
      <c r="Z30" s="36"/>
    </row>
    <row r="31" spans="1:26" ht="15.6" x14ac:dyDescent="0.3">
      <c r="A31" s="36"/>
      <c r="B31" s="36"/>
      <c r="C31" s="36"/>
      <c r="D31" s="36"/>
      <c r="E31" s="36"/>
      <c r="F31" s="36"/>
      <c r="G31" s="36"/>
      <c r="H31" s="36"/>
      <c r="I31" s="36"/>
      <c r="J31" s="36"/>
      <c r="K31" s="36"/>
      <c r="L31" s="36"/>
      <c r="M31" s="36"/>
      <c r="N31" s="36"/>
      <c r="O31" s="36"/>
      <c r="P31" s="31" t="str">
        <v>C0005</v>
      </c>
      <c r="Q31" s="32">
        <v>1104</v>
      </c>
      <c r="R31" s="32">
        <v>2280</v>
      </c>
      <c r="S31" s="32">
        <v>1445</v>
      </c>
      <c r="T31" s="32">
        <v>1722</v>
      </c>
      <c r="U31" s="32">
        <v>1196</v>
      </c>
      <c r="V31" s="32">
        <v>7747</v>
      </c>
      <c r="W31" s="36"/>
      <c r="X31" s="36"/>
      <c r="Y31" s="36"/>
      <c r="Z31" s="36"/>
    </row>
    <row r="32" spans="1:26" ht="15.6" x14ac:dyDescent="0.3">
      <c r="A32" s="36"/>
      <c r="B32" s="36"/>
      <c r="C32" s="36"/>
      <c r="D32" s="36"/>
      <c r="E32" s="36"/>
      <c r="F32" s="36"/>
      <c r="G32" s="36"/>
      <c r="H32" s="36"/>
      <c r="I32" s="36"/>
      <c r="J32" s="36"/>
      <c r="K32" s="36"/>
      <c r="L32" s="36"/>
      <c r="M32" s="36"/>
      <c r="N32" s="36"/>
      <c r="O32" s="36"/>
      <c r="P32" s="31" t="str">
        <v>C0006</v>
      </c>
      <c r="Q32" s="32">
        <v>372</v>
      </c>
      <c r="R32" s="32">
        <v>1818</v>
      </c>
      <c r="S32" s="32">
        <v>1346</v>
      </c>
      <c r="T32" s="32">
        <v>1156</v>
      </c>
      <c r="U32" s="32">
        <v>1484</v>
      </c>
      <c r="V32" s="32">
        <v>6176</v>
      </c>
      <c r="W32" s="36"/>
      <c r="X32" s="36"/>
      <c r="Y32" s="36"/>
      <c r="Z32" s="36"/>
    </row>
    <row r="33" spans="1:26" ht="15.6" x14ac:dyDescent="0.3">
      <c r="A33" s="36"/>
      <c r="B33" s="36"/>
      <c r="C33" s="36"/>
      <c r="D33" s="36"/>
      <c r="E33" s="36"/>
      <c r="F33" s="36"/>
      <c r="G33" s="36"/>
      <c r="H33" s="36"/>
      <c r="I33" s="36"/>
      <c r="J33" s="36"/>
      <c r="K33" s="36"/>
      <c r="L33" s="36"/>
      <c r="M33" s="36"/>
      <c r="N33" s="36"/>
      <c r="O33" s="36"/>
      <c r="P33" s="31" t="str">
        <v>C0009</v>
      </c>
      <c r="Q33" s="32">
        <v>1415</v>
      </c>
      <c r="R33" s="32">
        <v>1271</v>
      </c>
      <c r="S33" s="32">
        <v>1214</v>
      </c>
      <c r="T33" s="32">
        <v>1135</v>
      </c>
      <c r="U33" s="32">
        <v>1566</v>
      </c>
      <c r="V33" s="32">
        <v>6601</v>
      </c>
      <c r="W33" s="36"/>
      <c r="X33" s="36"/>
      <c r="Y33" s="36"/>
      <c r="Z33" s="36"/>
    </row>
    <row r="34" spans="1:26" ht="15.6" x14ac:dyDescent="0.3">
      <c r="A34" s="36"/>
      <c r="B34" s="36"/>
      <c r="C34" s="36"/>
      <c r="D34" s="36"/>
      <c r="E34" s="36"/>
      <c r="F34" s="36"/>
      <c r="G34" s="36"/>
      <c r="H34" s="36"/>
      <c r="I34" s="36"/>
      <c r="J34" s="36"/>
      <c r="K34" s="36"/>
      <c r="L34" s="36"/>
      <c r="M34" s="36"/>
      <c r="N34" s="36"/>
      <c r="O34" s="36"/>
      <c r="P34" s="31" t="str">
        <v>C0014</v>
      </c>
      <c r="Q34" s="32">
        <v>1362</v>
      </c>
      <c r="R34" s="32">
        <v>1363</v>
      </c>
      <c r="S34" s="32">
        <v>1152</v>
      </c>
      <c r="T34" s="32">
        <v>777</v>
      </c>
      <c r="U34" s="32">
        <v>750</v>
      </c>
      <c r="V34" s="32">
        <v>5404</v>
      </c>
      <c r="W34" s="36"/>
      <c r="X34" s="36"/>
      <c r="Y34" s="36"/>
      <c r="Z34" s="36"/>
    </row>
    <row r="35" spans="1:26" x14ac:dyDescent="0.3">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x14ac:dyDescent="0.3">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x14ac:dyDescent="0.3">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x14ac:dyDescent="0.3">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x14ac:dyDescent="0.3">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spans="1:26" x14ac:dyDescent="0.3">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x14ac:dyDescent="0.3">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x14ac:dyDescent="0.3">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x14ac:dyDescent="0.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x14ac:dyDescent="0.3">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x14ac:dyDescent="0.3">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spans="1:26" x14ac:dyDescent="0.3">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1:26" x14ac:dyDescent="0.3">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1:26" x14ac:dyDescent="0.3">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x14ac:dyDescent="0.3">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x14ac:dyDescent="0.3">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x14ac:dyDescent="0.3">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x14ac:dyDescent="0.3">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x14ac:dyDescent="0.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x14ac:dyDescent="0.3">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x14ac:dyDescent="0.3">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x14ac:dyDescent="0.3">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x14ac:dyDescent="0.3">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x14ac:dyDescent="0.3">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x14ac:dyDescent="0.3">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x14ac:dyDescent="0.3">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x14ac:dyDescent="0.3">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x14ac:dyDescent="0.3">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x14ac:dyDescent="0.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x14ac:dyDescent="0.3">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x14ac:dyDescent="0.3">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x14ac:dyDescent="0.3">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x14ac:dyDescent="0.3">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x14ac:dyDescent="0.3">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x14ac:dyDescent="0.3">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x14ac:dyDescent="0.3">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x14ac:dyDescent="0.3">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x14ac:dyDescent="0.3">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x14ac:dyDescent="0.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x14ac:dyDescent="0.3">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x14ac:dyDescent="0.3">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x14ac:dyDescent="0.3">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x14ac:dyDescent="0.3">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x14ac:dyDescent="0.3">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x14ac:dyDescent="0.3">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x14ac:dyDescent="0.3">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x14ac:dyDescent="0.3">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x14ac:dyDescent="0.3">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x14ac:dyDescent="0.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x14ac:dyDescent="0.3">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x14ac:dyDescent="0.3">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x14ac:dyDescent="0.3">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x14ac:dyDescent="0.3">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x14ac:dyDescent="0.3">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x14ac:dyDescent="0.3">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x14ac:dyDescent="0.3">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x14ac:dyDescent="0.3">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x14ac:dyDescent="0.3">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x14ac:dyDescent="0.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x14ac:dyDescent="0.3">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x14ac:dyDescent="0.3">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x14ac:dyDescent="0.3">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x14ac:dyDescent="0.3">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x14ac:dyDescent="0.3">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x14ac:dyDescent="0.3">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x14ac:dyDescent="0.3">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x14ac:dyDescent="0.3">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x14ac:dyDescent="0.3">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x14ac:dyDescent="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x14ac:dyDescent="0.3">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x14ac:dyDescent="0.3">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x14ac:dyDescent="0.3">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x14ac:dyDescent="0.3">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x14ac:dyDescent="0.3">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x14ac:dyDescent="0.3">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x14ac:dyDescent="0.3">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x14ac:dyDescent="0.3">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x14ac:dyDescent="0.3">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x14ac:dyDescent="0.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x14ac:dyDescent="0.3">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x14ac:dyDescent="0.3">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x14ac:dyDescent="0.3">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x14ac:dyDescent="0.3">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x14ac:dyDescent="0.3">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x14ac:dyDescent="0.3">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x14ac:dyDescent="0.3">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x14ac:dyDescent="0.3">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x14ac:dyDescent="0.3">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x14ac:dyDescent="0.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x14ac:dyDescent="0.3">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x14ac:dyDescent="0.3">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x14ac:dyDescent="0.3">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x14ac:dyDescent="0.3">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x14ac:dyDescent="0.3">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x14ac:dyDescent="0.3">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x14ac:dyDescent="0.3">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x14ac:dyDescent="0.3">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x14ac:dyDescent="0.3">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x14ac:dyDescent="0.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x14ac:dyDescent="0.3">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x14ac:dyDescent="0.3">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x14ac:dyDescent="0.3">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x14ac:dyDescent="0.3">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x14ac:dyDescent="0.3">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x14ac:dyDescent="0.3">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x14ac:dyDescent="0.3">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x14ac:dyDescent="0.3">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x14ac:dyDescent="0.3">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x14ac:dyDescent="0.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x14ac:dyDescent="0.3">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x14ac:dyDescent="0.3">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x14ac:dyDescent="0.3">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x14ac:dyDescent="0.3">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x14ac:dyDescent="0.3">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x14ac:dyDescent="0.3">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x14ac:dyDescent="0.3">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x14ac:dyDescent="0.3">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x14ac:dyDescent="0.3">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x14ac:dyDescent="0.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x14ac:dyDescent="0.3">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x14ac:dyDescent="0.3">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x14ac:dyDescent="0.3">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x14ac:dyDescent="0.3">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x14ac:dyDescent="0.3">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x14ac:dyDescent="0.3">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x14ac:dyDescent="0.3">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x14ac:dyDescent="0.3">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x14ac:dyDescent="0.3">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x14ac:dyDescent="0.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x14ac:dyDescent="0.3">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x14ac:dyDescent="0.3">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x14ac:dyDescent="0.3">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x14ac:dyDescent="0.3">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x14ac:dyDescent="0.3">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x14ac:dyDescent="0.3">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x14ac:dyDescent="0.3">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x14ac:dyDescent="0.3">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x14ac:dyDescent="0.3">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x14ac:dyDescent="0.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x14ac:dyDescent="0.3">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x14ac:dyDescent="0.3">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x14ac:dyDescent="0.3">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x14ac:dyDescent="0.3">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x14ac:dyDescent="0.3">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x14ac:dyDescent="0.3">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x14ac:dyDescent="0.3">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x14ac:dyDescent="0.3">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x14ac:dyDescent="0.3">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x14ac:dyDescent="0.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x14ac:dyDescent="0.3">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x14ac:dyDescent="0.3">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x14ac:dyDescent="0.3">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x14ac:dyDescent="0.3">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x14ac:dyDescent="0.3">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x14ac:dyDescent="0.3">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x14ac:dyDescent="0.3">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x14ac:dyDescent="0.3">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x14ac:dyDescent="0.3">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x14ac:dyDescent="0.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x14ac:dyDescent="0.3">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x14ac:dyDescent="0.3">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x14ac:dyDescent="0.3">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x14ac:dyDescent="0.3">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x14ac:dyDescent="0.3">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x14ac:dyDescent="0.3">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x14ac:dyDescent="0.3">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x14ac:dyDescent="0.3">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x14ac:dyDescent="0.3">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x14ac:dyDescent="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x14ac:dyDescent="0.3">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x14ac:dyDescent="0.3">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x14ac:dyDescent="0.3">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x14ac:dyDescent="0.3">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x14ac:dyDescent="0.3">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x14ac:dyDescent="0.3">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x14ac:dyDescent="0.3">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x14ac:dyDescent="0.3">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x14ac:dyDescent="0.3">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x14ac:dyDescent="0.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x14ac:dyDescent="0.3">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x14ac:dyDescent="0.3">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x14ac:dyDescent="0.3">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x14ac:dyDescent="0.3">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x14ac:dyDescent="0.3">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x14ac:dyDescent="0.3">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x14ac:dyDescent="0.3">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x14ac:dyDescent="0.3">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x14ac:dyDescent="0.3">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x14ac:dyDescent="0.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x14ac:dyDescent="0.3">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x14ac:dyDescent="0.3">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x14ac:dyDescent="0.3">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x14ac:dyDescent="0.3">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x14ac:dyDescent="0.3">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x14ac:dyDescent="0.3">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x14ac:dyDescent="0.3">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x14ac:dyDescent="0.3">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x14ac:dyDescent="0.3">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x14ac:dyDescent="0.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x14ac:dyDescent="0.3">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x14ac:dyDescent="0.3">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x14ac:dyDescent="0.3">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x14ac:dyDescent="0.3">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x14ac:dyDescent="0.3">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x14ac:dyDescent="0.3">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x14ac:dyDescent="0.3">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x14ac:dyDescent="0.3">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x14ac:dyDescent="0.3">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x14ac:dyDescent="0.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x14ac:dyDescent="0.3">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x14ac:dyDescent="0.3">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x14ac:dyDescent="0.3">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x14ac:dyDescent="0.3">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x14ac:dyDescent="0.3">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x14ac:dyDescent="0.3">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x14ac:dyDescent="0.3">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x14ac:dyDescent="0.3">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x14ac:dyDescent="0.3">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x14ac:dyDescent="0.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x14ac:dyDescent="0.3">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x14ac:dyDescent="0.3">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x14ac:dyDescent="0.3">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x14ac:dyDescent="0.3">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x14ac:dyDescent="0.3">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x14ac:dyDescent="0.3">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x14ac:dyDescent="0.3">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x14ac:dyDescent="0.3">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x14ac:dyDescent="0.3">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x14ac:dyDescent="0.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x14ac:dyDescent="0.3">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x14ac:dyDescent="0.3">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x14ac:dyDescent="0.3">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x14ac:dyDescent="0.3">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x14ac:dyDescent="0.3">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x14ac:dyDescent="0.3">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x14ac:dyDescent="0.3">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x14ac:dyDescent="0.3">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x14ac:dyDescent="0.3">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x14ac:dyDescent="0.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x14ac:dyDescent="0.3">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x14ac:dyDescent="0.3">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x14ac:dyDescent="0.3">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x14ac:dyDescent="0.3">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x14ac:dyDescent="0.3">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x14ac:dyDescent="0.3">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x14ac:dyDescent="0.3">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x14ac:dyDescent="0.3">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x14ac:dyDescent="0.3">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x14ac:dyDescent="0.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x14ac:dyDescent="0.3">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x14ac:dyDescent="0.3">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x14ac:dyDescent="0.3">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x14ac:dyDescent="0.3">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x14ac:dyDescent="0.3">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x14ac:dyDescent="0.3">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x14ac:dyDescent="0.3">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x14ac:dyDescent="0.3">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x14ac:dyDescent="0.3">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x14ac:dyDescent="0.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x14ac:dyDescent="0.3">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x14ac:dyDescent="0.3">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x14ac:dyDescent="0.3">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x14ac:dyDescent="0.3">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x14ac:dyDescent="0.3">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x14ac:dyDescent="0.3">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sheetData>
  <phoneticPr fontId="2" type="noConversion"/>
  <conditionalFormatting sqref="Q17:U34">
    <cfRule type="dataBar" priority="2">
      <dataBar>
        <cfvo type="num" val="0"/>
        <cfvo type="formula" val="MAX($Q$17:$U$34)*2"/>
        <color theme="1" tint="0.14999847407452621"/>
      </dataBar>
      <extLst>
        <ext xmlns:x14="http://schemas.microsoft.com/office/spreadsheetml/2009/9/main" uri="{B025F937-C7B1-47D3-B67F-A62EFF666E3E}">
          <x14:id>{59DD8730-08DE-4693-A41B-7B47CE73D3F8}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3" id="{923DC084-710A-42F1-BED4-E087F1BDCFFC}">
            <xm:f>Q$16=Pivot!$A$59</xm:f>
            <x14:dxf>
              <fill>
                <patternFill>
                  <bgColor theme="8" tint="0.39994506668294322"/>
                </patternFill>
              </fill>
              <border>
                <left style="thin">
                  <color theme="1" tint="0.14996795556505021"/>
                </left>
                <right style="thin">
                  <color theme="1" tint="0.14996795556505021"/>
                </right>
                <vertical/>
                <horizontal/>
              </border>
            </x14:dxf>
          </x14:cfRule>
          <xm:sqref>Q16:U34</xm:sqref>
        </x14:conditionalFormatting>
        <x14:conditionalFormatting xmlns:xm="http://schemas.microsoft.com/office/excel/2006/main">
          <x14:cfRule type="dataBar" id="{59DD8730-08DE-4693-A41B-7B47CE73D3F8}">
            <x14:dataBar minLength="0" maxLength="100" gradient="0">
              <x14:cfvo type="num">
                <xm:f>0</xm:f>
              </x14:cfvo>
              <x14:cfvo type="formula">
                <xm:f>MAX($Q$17:$U$34)*2</xm:f>
              </x14:cfvo>
              <x14:negativeFillColor rgb="FFFF0000"/>
              <x14:axisColor rgb="FF000000"/>
            </x14:dataBar>
          </x14:cfRule>
          <xm:sqref>Q17:U34</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B2" zoomScale="115" zoomScaleNormal="115" workbookViewId="0">
      <selection activeCell="F3" sqref="F3"/>
    </sheetView>
  </sheetViews>
  <sheetFormatPr defaultRowHeight="14.4" x14ac:dyDescent="0.3"/>
  <cols>
    <col min="5" max="5" width="10.8984375" customWidth="1"/>
    <col min="6" max="6" width="9.8984375" customWidth="1"/>
  </cols>
  <sheetData>
    <row r="2" spans="5:6" x14ac:dyDescent="0.3">
      <c r="E2" t="s">
        <v>1040</v>
      </c>
      <c r="F2" t="s">
        <v>1041</v>
      </c>
    </row>
    <row r="3" spans="5:6" ht="39.6" customHeight="1" x14ac:dyDescent="0.3">
      <c r="E3" t="s">
        <v>11</v>
      </c>
    </row>
    <row r="4" spans="5:6" ht="33.6" customHeight="1" x14ac:dyDescent="0.3">
      <c r="E4" t="s">
        <v>9</v>
      </c>
    </row>
    <row r="5" spans="5:6" ht="41.4" customHeight="1" x14ac:dyDescent="0.3">
      <c r="E5" t="s">
        <v>6</v>
      </c>
    </row>
    <row r="6" spans="5:6" ht="34.799999999999997" customHeight="1" x14ac:dyDescent="0.3">
      <c r="E6" t="s">
        <v>13</v>
      </c>
    </row>
    <row r="7" spans="5:6" ht="32.4" customHeight="1" x14ac:dyDescent="0.3">
      <c r="E7" t="s">
        <v>10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DF50E29B-3667-4371-A302-B68FBCE08810}">
  <ds:schemaRefs/>
</ds:datastoreItem>
</file>

<file path=customXml/itemProps2.xml><?xml version="1.0" encoding="utf-8"?>
<ds:datastoreItem xmlns:ds="http://schemas.openxmlformats.org/officeDocument/2006/customXml" ds:itemID="{986A9B15-0AC0-438A-BE49-BCA635119A62}">
  <ds:schemaRefs/>
</ds:datastoreItem>
</file>

<file path=customXml/itemProps3.xml><?xml version="1.0" encoding="utf-8"?>
<ds:datastoreItem xmlns:ds="http://schemas.openxmlformats.org/officeDocument/2006/customXml" ds:itemID="{E7F49C9B-88A2-48A5-8DEF-3DFD22728817}">
  <ds:schemaRefs/>
</ds:datastoreItem>
</file>

<file path=customXml/itemProps4.xml><?xml version="1.0" encoding="utf-8"?>
<ds:datastoreItem xmlns:ds="http://schemas.openxmlformats.org/officeDocument/2006/customXml" ds:itemID="{83D676FF-5135-431E-8A66-24E6D24CBD10}">
  <ds:schemaRefs/>
</ds:datastoreItem>
</file>

<file path=customXml/itemProps5.xml><?xml version="1.0" encoding="utf-8"?>
<ds:datastoreItem xmlns:ds="http://schemas.openxmlformats.org/officeDocument/2006/customXml" ds:itemID="{ED066C80-9F9A-4322-91AD-9BAE0BB89F13}">
  <ds:schemaRefs/>
</ds:datastoreItem>
</file>

<file path=customXml/itemProps6.xml><?xml version="1.0" encoding="utf-8"?>
<ds:datastoreItem xmlns:ds="http://schemas.openxmlformats.org/officeDocument/2006/customXml" ds:itemID="{BB760CA8-C38F-4F0A-8232-558E490C1C16}">
  <ds:schemaRefs/>
</ds:datastoreItem>
</file>

<file path=customXml/itemProps7.xml><?xml version="1.0" encoding="utf-8"?>
<ds:datastoreItem xmlns:ds="http://schemas.openxmlformats.org/officeDocument/2006/customXml" ds:itemID="{21863E33-7491-48A8-9961-3C299E9CB8E4}">
  <ds:schemaRefs/>
</ds:datastoreItem>
</file>

<file path=customXml/itemProps8.xml><?xml version="1.0" encoding="utf-8"?>
<ds:datastoreItem xmlns:ds="http://schemas.openxmlformats.org/officeDocument/2006/customXml" ds:itemID="{27AAD4DB-276F-47CA-A498-3925D33414E5}">
  <ds:schemaRefs/>
</ds:datastoreItem>
</file>

<file path=customXml/itemProps9.xml><?xml version="1.0" encoding="utf-8"?>
<ds:datastoreItem xmlns:ds="http://schemas.openxmlformats.org/officeDocument/2006/customXml" ds:itemID="{67FAFF6E-FE45-44BD-A654-C0A5F3064056}">
  <ds:schemaRefs/>
</ds:datastoreItem>
</file>

<file path=customXml/itemProps10.xml><?xml version="1.0" encoding="utf-8"?>
<ds:datastoreItem xmlns:ds="http://schemas.openxmlformats.org/officeDocument/2006/customXml" ds:itemID="{CDAA36B9-7439-4148-8A38-D70A906169D1}">
  <ds:schemaRefs/>
</ds:datastoreItem>
</file>

<file path=customXml/itemProps11.xml><?xml version="1.0" encoding="utf-8"?>
<ds:datastoreItem xmlns:ds="http://schemas.openxmlformats.org/officeDocument/2006/customXml" ds:itemID="{54F71833-A6A3-4301-896F-A64D4AD5D4AC}">
  <ds:schemaRefs/>
</ds:datastoreItem>
</file>

<file path=customXml/itemProps12.xml><?xml version="1.0" encoding="utf-8"?>
<ds:datastoreItem xmlns:ds="http://schemas.openxmlformats.org/officeDocument/2006/customXml" ds:itemID="{4407D42E-67F5-4D1D-B31F-5B03626C7348}">
  <ds:schemaRefs/>
</ds:datastoreItem>
</file>

<file path=customXml/itemProps13.xml><?xml version="1.0" encoding="utf-8"?>
<ds:datastoreItem xmlns:ds="http://schemas.openxmlformats.org/officeDocument/2006/customXml" ds:itemID="{AB4D24C4-980C-48E2-9607-F341A9CD3273}">
  <ds:schemaRefs/>
</ds:datastoreItem>
</file>

<file path=customXml/itemProps14.xml><?xml version="1.0" encoding="utf-8"?>
<ds:datastoreItem xmlns:ds="http://schemas.openxmlformats.org/officeDocument/2006/customXml" ds:itemID="{2345162B-48BB-42F7-8A95-2B40E48BC954}">
  <ds:schemaRefs/>
</ds:datastoreItem>
</file>

<file path=customXml/itemProps15.xml><?xml version="1.0" encoding="utf-8"?>
<ds:datastoreItem xmlns:ds="http://schemas.openxmlformats.org/officeDocument/2006/customXml" ds:itemID="{D77422EF-F1E2-457C-A2A0-7D7913BFA1AB}">
  <ds:schemaRefs/>
</ds:datastoreItem>
</file>

<file path=customXml/itemProps16.xml><?xml version="1.0" encoding="utf-8"?>
<ds:datastoreItem xmlns:ds="http://schemas.openxmlformats.org/officeDocument/2006/customXml" ds:itemID="{B9803BBD-564B-4A2D-8E50-A52047146B84}">
  <ds:schemaRefs/>
</ds:datastoreItem>
</file>

<file path=customXml/itemProps17.xml><?xml version="1.0" encoding="utf-8"?>
<ds:datastoreItem xmlns:ds="http://schemas.openxmlformats.org/officeDocument/2006/customXml" ds:itemID="{50105F26-4C58-473A-A19C-AC043AA791E8}">
  <ds:schemaRefs/>
</ds:datastoreItem>
</file>

<file path=customXml/itemProps18.xml><?xml version="1.0" encoding="utf-8"?>
<ds:datastoreItem xmlns:ds="http://schemas.openxmlformats.org/officeDocument/2006/customXml" ds:itemID="{BCB8D848-0DF7-4B89-B608-968621452076}">
  <ds:schemaRefs/>
</ds:datastoreItem>
</file>

<file path=customXml/itemProps19.xml><?xml version="1.0" encoding="utf-8"?>
<ds:datastoreItem xmlns:ds="http://schemas.openxmlformats.org/officeDocument/2006/customXml" ds:itemID="{BD553BD2-0F7C-452B-B717-1B3CB2F42C1D}">
  <ds:schemaRefs/>
</ds:datastoreItem>
</file>

<file path=customXml/itemProps20.xml><?xml version="1.0" encoding="utf-8"?>
<ds:datastoreItem xmlns:ds="http://schemas.openxmlformats.org/officeDocument/2006/customXml" ds:itemID="{7F091264-FFC7-4888-AA0D-8F03B7A55F5F}">
  <ds:schemaRefs/>
</ds:datastoreItem>
</file>

<file path=customXml/itemProps21.xml><?xml version="1.0" encoding="utf-8"?>
<ds:datastoreItem xmlns:ds="http://schemas.openxmlformats.org/officeDocument/2006/customXml" ds:itemID="{A18E73DF-5581-4BAC-9E57-F069FDA7A98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Data</vt:lpstr>
      <vt:lpstr>Customer Center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ITBIN-2211-0189 G.A.E Ganhewage</cp:lastModifiedBy>
  <dcterms:created xsi:type="dcterms:W3CDTF">2021-03-14T20:21:32Z</dcterms:created>
  <dcterms:modified xsi:type="dcterms:W3CDTF">2025-06-20T04:40:46Z</dcterms:modified>
</cp:coreProperties>
</file>