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BA49E389-3143-47A9-B76B-D24C28D8E89C}" xr6:coauthVersionLast="47" xr6:coauthVersionMax="47" xr10:uidLastSave="{00000000-0000-0000-0000-000000000000}"/>
  <bookViews>
    <workbookView xWindow="-108" yWindow="-108" windowWidth="23256" windowHeight="12456" tabRatio="840" activeTab="1" xr2:uid="{C035C6BF-3FDC-44E6-AA6C-A985AF24F10D}"/>
  </bookViews>
  <sheets>
    <sheet name="Clienti" sheetId="2" r:id="rId1"/>
    <sheet name="Angajati" sheetId="3" r:id="rId2"/>
    <sheet name="Posturi" sheetId="5" r:id="rId3"/>
    <sheet name="Comenzi" sheetId="4" r:id="rId4"/>
    <sheet name="Produse" sheetId="6" r:id="rId5"/>
    <sheet name="Branduri" sheetId="12" r:id="rId6"/>
    <sheet name="Venituri Branduri" sheetId="13" r:id="rId7"/>
    <sheet name="Date financiare" sheetId="7" r:id="rId8"/>
    <sheet name="Total_Comenzi" sheetId="11" r:id="rId9"/>
    <sheet name="Functiile angajatilor" sheetId="10" r:id="rId10"/>
    <sheet name="Comenzi&gt;30" sheetId="9" r:id="rId11"/>
    <sheet name="Comenzi luna iunie" sheetId="8" r:id="rId12"/>
    <sheet name="Sheet1" sheetId="14" r:id="rId13"/>
  </sheets>
  <definedNames>
    <definedName name="ExternalData_1" localSheetId="1" hidden="1">Angajati!$A$1:$I$51</definedName>
    <definedName name="ExternalData_1" localSheetId="0" hidden="1">'Clienti'!$A$1:$G$31</definedName>
    <definedName name="ExternalData_1" localSheetId="3" hidden="1">'Comenzi'!$A$1:$E$61</definedName>
    <definedName name="ExternalData_1" localSheetId="7" hidden="1">'Date financiare'!$A$1:$H$11</definedName>
    <definedName name="ExternalData_1" localSheetId="2" hidden="1">Posturi!$A$1:$E$51</definedName>
    <definedName name="ExternalData_2" localSheetId="5" hidden="1">Branduri!$A$1:$C$12</definedName>
    <definedName name="ExternalData_2" localSheetId="11" hidden="1">'Comenzi luna iunie'!$A$1:$C$7</definedName>
    <definedName name="ExternalData_2" localSheetId="4" hidden="1">Produse!$A$1:$D$21</definedName>
    <definedName name="ExternalData_3" localSheetId="10" hidden="1">'Comenzi&gt;30'!$A$1:$C$21</definedName>
    <definedName name="ExternalData_4" localSheetId="9" hidden="1">'Functiile angajatilor'!$A$1:$D$51</definedName>
    <definedName name="ExternalData_5" localSheetId="8" hidden="1">Total_Comenzi!$A$1:$C$28</definedName>
  </definedNames>
  <calcPr calcId="191029" concurrentCalc="0" concurrentManualCount="4"/>
  <pivotCaches>
    <pivotCache cacheId="0" r:id="rId14"/>
    <pivotCache cacheId="1" r:id="rId15"/>
    <pivotCache cacheId="2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3" l="1"/>
  <c r="F3" i="13"/>
  <c r="D4" i="13"/>
  <c r="F4" i="13"/>
  <c r="D5" i="13"/>
  <c r="F5" i="13"/>
  <c r="D6" i="13"/>
  <c r="F6" i="13"/>
  <c r="D7" i="13"/>
  <c r="F7" i="13"/>
  <c r="D8" i="13"/>
  <c r="F8" i="13"/>
  <c r="D9" i="13"/>
  <c r="F9" i="13"/>
  <c r="D10" i="13"/>
  <c r="F10" i="13"/>
  <c r="D11" i="13"/>
  <c r="F11" i="13"/>
  <c r="D12" i="13"/>
  <c r="F12" i="13"/>
  <c r="D13" i="13"/>
  <c r="F13" i="13"/>
  <c r="D14" i="13"/>
  <c r="F14" i="13"/>
  <c r="D15" i="13"/>
  <c r="F15" i="13"/>
  <c r="D16" i="13"/>
  <c r="F16" i="13"/>
  <c r="D17" i="13"/>
  <c r="F17" i="13"/>
  <c r="D18" i="13"/>
  <c r="F18" i="13"/>
  <c r="D19" i="13"/>
  <c r="F19" i="13"/>
  <c r="D20" i="13"/>
  <c r="F20" i="13"/>
  <c r="D21" i="13"/>
  <c r="F21" i="13"/>
  <c r="D22" i="13"/>
  <c r="F22" i="13"/>
  <c r="D23" i="13"/>
  <c r="F23" i="13"/>
  <c r="D24" i="13"/>
  <c r="F24" i="13"/>
  <c r="D25" i="13"/>
  <c r="F25" i="13"/>
  <c r="D26" i="13"/>
  <c r="F26" i="13"/>
  <c r="D27" i="13"/>
  <c r="F27" i="13"/>
  <c r="D28" i="13"/>
  <c r="F28" i="13"/>
  <c r="D29" i="13"/>
  <c r="F29" i="13"/>
  <c r="D30" i="13"/>
  <c r="F30" i="13"/>
  <c r="D31" i="13"/>
  <c r="F31" i="13"/>
  <c r="D32" i="13"/>
  <c r="F32" i="13"/>
  <c r="D33" i="13"/>
  <c r="F33" i="13"/>
  <c r="D34" i="13"/>
  <c r="F34" i="13"/>
  <c r="D35" i="13"/>
  <c r="F35" i="13"/>
  <c r="D36" i="13"/>
  <c r="F36" i="13"/>
  <c r="D37" i="13"/>
  <c r="F37" i="13"/>
  <c r="D38" i="13"/>
  <c r="F38" i="13"/>
  <c r="D39" i="13"/>
  <c r="F39" i="13"/>
  <c r="D40" i="13"/>
  <c r="F40" i="13"/>
  <c r="D41" i="13"/>
  <c r="F41" i="13"/>
  <c r="D42" i="13"/>
  <c r="F42" i="13"/>
  <c r="D43" i="13"/>
  <c r="F43" i="13"/>
  <c r="D44" i="13"/>
  <c r="F44" i="13"/>
  <c r="D45" i="13"/>
  <c r="F45" i="13"/>
  <c r="D46" i="13"/>
  <c r="F46" i="13"/>
  <c r="D47" i="13"/>
  <c r="F47" i="13"/>
  <c r="D48" i="13"/>
  <c r="F48" i="13"/>
  <c r="D49" i="13"/>
  <c r="F49" i="13"/>
  <c r="D50" i="13"/>
  <c r="F50" i="13"/>
  <c r="D51" i="13"/>
  <c r="F51" i="13"/>
  <c r="D52" i="13"/>
  <c r="F52" i="13"/>
  <c r="D53" i="13"/>
  <c r="F53" i="13"/>
  <c r="D54" i="13"/>
  <c r="F54" i="13"/>
  <c r="D55" i="13"/>
  <c r="F55" i="13"/>
  <c r="D56" i="13"/>
  <c r="F56" i="13"/>
  <c r="D57" i="13"/>
  <c r="F57" i="13"/>
  <c r="D58" i="13"/>
  <c r="F58" i="13"/>
  <c r="D59" i="13"/>
  <c r="F59" i="13"/>
  <c r="D60" i="13"/>
  <c r="F60" i="13"/>
  <c r="D61" i="13"/>
  <c r="F61" i="13"/>
  <c r="D2" i="13"/>
  <c r="F2" i="1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G4" i="4"/>
  <c r="G11" i="4"/>
  <c r="G7" i="4"/>
  <c r="G47" i="4"/>
  <c r="G32" i="4"/>
  <c r="G26" i="4"/>
  <c r="G6" i="4"/>
  <c r="G61" i="4"/>
  <c r="G42" i="4"/>
  <c r="G17" i="4"/>
  <c r="G25" i="4"/>
  <c r="G33" i="4"/>
  <c r="G24" i="4"/>
  <c r="G60" i="4"/>
  <c r="G46" i="4"/>
  <c r="G19" i="4"/>
  <c r="G44" i="4"/>
  <c r="G53" i="4"/>
  <c r="G29" i="4"/>
  <c r="G12" i="4"/>
  <c r="G51" i="4"/>
  <c r="G31" i="4"/>
  <c r="G36" i="4"/>
  <c r="G41" i="4"/>
  <c r="G9" i="4"/>
  <c r="G16" i="4"/>
  <c r="G22" i="4"/>
  <c r="G45" i="4"/>
  <c r="G35" i="4"/>
  <c r="G27" i="4"/>
  <c r="G30" i="4"/>
  <c r="G52" i="4"/>
  <c r="G34" i="4"/>
  <c r="G59" i="4"/>
  <c r="G14" i="4"/>
  <c r="G18" i="4"/>
  <c r="G20" i="4"/>
  <c r="G55" i="4"/>
  <c r="G48" i="4"/>
  <c r="G58" i="4"/>
  <c r="G50" i="4"/>
  <c r="G13" i="4"/>
  <c r="G57" i="4"/>
  <c r="G3" i="4"/>
  <c r="G28" i="4"/>
  <c r="G8" i="4"/>
  <c r="G43" i="4"/>
  <c r="G54" i="4"/>
  <c r="G49" i="4"/>
  <c r="G39" i="4"/>
  <c r="G5" i="4"/>
  <c r="G23" i="4"/>
  <c r="G38" i="4"/>
  <c r="G15" i="4"/>
  <c r="G10" i="4"/>
  <c r="G56" i="4"/>
  <c r="G40" i="4"/>
  <c r="G37" i="4"/>
  <c r="G21" i="4"/>
  <c r="G2" i="4"/>
  <c r="F4" i="4"/>
  <c r="F11" i="4"/>
  <c r="F7" i="4"/>
  <c r="F47" i="4"/>
  <c r="F32" i="4"/>
  <c r="F26" i="4"/>
  <c r="F6" i="4"/>
  <c r="F61" i="4"/>
  <c r="F42" i="4"/>
  <c r="F17" i="4"/>
  <c r="F25" i="4"/>
  <c r="F33" i="4"/>
  <c r="F24" i="4"/>
  <c r="F60" i="4"/>
  <c r="F46" i="4"/>
  <c r="F19" i="4"/>
  <c r="F44" i="4"/>
  <c r="F53" i="4"/>
  <c r="F29" i="4"/>
  <c r="F12" i="4"/>
  <c r="F51" i="4"/>
  <c r="F31" i="4"/>
  <c r="F36" i="4"/>
  <c r="F41" i="4"/>
  <c r="F9" i="4"/>
  <c r="F16" i="4"/>
  <c r="F22" i="4"/>
  <c r="F45" i="4"/>
  <c r="F35" i="4"/>
  <c r="F27" i="4"/>
  <c r="F30" i="4"/>
  <c r="F52" i="4"/>
  <c r="F34" i="4"/>
  <c r="F59" i="4"/>
  <c r="F14" i="4"/>
  <c r="F18" i="4"/>
  <c r="F20" i="4"/>
  <c r="F55" i="4"/>
  <c r="F48" i="4"/>
  <c r="F58" i="4"/>
  <c r="F50" i="4"/>
  <c r="F13" i="4"/>
  <c r="F57" i="4"/>
  <c r="F3" i="4"/>
  <c r="F28" i="4"/>
  <c r="F8" i="4"/>
  <c r="F43" i="4"/>
  <c r="F54" i="4"/>
  <c r="F49" i="4"/>
  <c r="F39" i="4"/>
  <c r="F5" i="4"/>
  <c r="F23" i="4"/>
  <c r="F38" i="4"/>
  <c r="F15" i="4"/>
  <c r="F10" i="4"/>
  <c r="F56" i="4"/>
  <c r="F40" i="4"/>
  <c r="F37" i="4"/>
  <c r="F21" i="4"/>
  <c r="F2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B3" i="13"/>
  <c r="E3" i="13"/>
  <c r="B4" i="13"/>
  <c r="E4" i="13"/>
  <c r="B5" i="13"/>
  <c r="E5" i="13"/>
  <c r="B6" i="13"/>
  <c r="E6" i="13"/>
  <c r="B7" i="13"/>
  <c r="E7" i="13"/>
  <c r="B8" i="13"/>
  <c r="E8" i="13"/>
  <c r="B9" i="13"/>
  <c r="E9" i="13"/>
  <c r="B10" i="13"/>
  <c r="E10" i="13"/>
  <c r="B11" i="13"/>
  <c r="E11" i="13"/>
  <c r="B12" i="13"/>
  <c r="E12" i="13"/>
  <c r="B13" i="13"/>
  <c r="E13" i="13"/>
  <c r="B14" i="13"/>
  <c r="E14" i="13"/>
  <c r="B15" i="13"/>
  <c r="E15" i="13"/>
  <c r="B16" i="13"/>
  <c r="E16" i="13"/>
  <c r="B17" i="13"/>
  <c r="E17" i="13"/>
  <c r="B18" i="13"/>
  <c r="E18" i="13"/>
  <c r="B19" i="13"/>
  <c r="E19" i="13"/>
  <c r="B20" i="13"/>
  <c r="E20" i="13"/>
  <c r="B21" i="13"/>
  <c r="E21" i="13"/>
  <c r="B22" i="13"/>
  <c r="E22" i="13"/>
  <c r="B23" i="13"/>
  <c r="E23" i="13"/>
  <c r="B24" i="13"/>
  <c r="E24" i="13"/>
  <c r="B25" i="13"/>
  <c r="E25" i="13"/>
  <c r="B26" i="13"/>
  <c r="E26" i="13"/>
  <c r="B27" i="13"/>
  <c r="E27" i="13"/>
  <c r="B28" i="13"/>
  <c r="E28" i="13"/>
  <c r="B29" i="13"/>
  <c r="E29" i="13"/>
  <c r="B30" i="13"/>
  <c r="E30" i="13"/>
  <c r="B31" i="13"/>
  <c r="E31" i="13"/>
  <c r="B32" i="13"/>
  <c r="E32" i="13"/>
  <c r="B33" i="13"/>
  <c r="E33" i="13"/>
  <c r="B34" i="13"/>
  <c r="E34" i="13"/>
  <c r="B35" i="13"/>
  <c r="E35" i="13"/>
  <c r="B36" i="13"/>
  <c r="E36" i="13"/>
  <c r="B37" i="13"/>
  <c r="E37" i="13"/>
  <c r="B38" i="13"/>
  <c r="E38" i="13"/>
  <c r="B39" i="13"/>
  <c r="E39" i="13"/>
  <c r="B40" i="13"/>
  <c r="E40" i="13"/>
  <c r="B41" i="13"/>
  <c r="E41" i="13"/>
  <c r="B42" i="13"/>
  <c r="E42" i="13"/>
  <c r="B43" i="13"/>
  <c r="E43" i="13"/>
  <c r="B44" i="13"/>
  <c r="E44" i="13"/>
  <c r="B45" i="13"/>
  <c r="E45" i="13"/>
  <c r="B46" i="13"/>
  <c r="E46" i="13"/>
  <c r="B47" i="13"/>
  <c r="E47" i="13"/>
  <c r="B48" i="13"/>
  <c r="E48" i="13"/>
  <c r="B49" i="13"/>
  <c r="E49" i="13"/>
  <c r="B50" i="13"/>
  <c r="E50" i="13"/>
  <c r="B51" i="13"/>
  <c r="E51" i="13"/>
  <c r="B52" i="13"/>
  <c r="E52" i="13"/>
  <c r="B53" i="13"/>
  <c r="E53" i="13"/>
  <c r="B54" i="13"/>
  <c r="E54" i="13"/>
  <c r="B55" i="13"/>
  <c r="E55" i="13"/>
  <c r="B56" i="13"/>
  <c r="E56" i="13"/>
  <c r="B57" i="13"/>
  <c r="E57" i="13"/>
  <c r="B58" i="13"/>
  <c r="E58" i="13"/>
  <c r="B59" i="13"/>
  <c r="E59" i="13"/>
  <c r="B60" i="13"/>
  <c r="E60" i="13"/>
  <c r="B61" i="13"/>
  <c r="E61" i="13"/>
  <c r="B2" i="13"/>
  <c r="E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80CE8A-78C4-423A-8DDF-629E88B8BA91}" keepAlive="1" name="Query - Angajati" description="Connection to the 'Angajati' query in the workbook." type="5" refreshedVersion="8" background="1" saveData="1">
    <dbPr connection="Provider=Microsoft.Mashup.OleDb.1;Data Source=$Workbook$;Location=Angajati;Extended Properties=&quot;&quot;" command="SELECT * FROM [Angajati]"/>
  </connection>
  <connection id="2" xr16:uid="{CDD947D6-DBA3-4F1E-8F50-C914EDC79990}" keepAlive="1" name="Query - Branduri" description="Connection to the 'Branduri' query in the workbook." type="5" refreshedVersion="8" background="1" saveData="1">
    <dbPr connection="Provider=Microsoft.Mashup.OleDb.1;Data Source=$Workbook$;Location=Branduri;Extended Properties=&quot;&quot;" command="SELECT * FROM [Branduri]"/>
  </connection>
  <connection id="3" xr16:uid="{F6BE51D4-2D9C-497D-A646-1A2FF5193969}" keepAlive="1" name="Query - Clienti" description="Connection to the 'Clienti' query in the workbook." type="5" refreshedVersion="8" background="1" saveData="1">
    <dbPr connection="Provider=Microsoft.Mashup.OleDb.1;Data Source=$Workbook$;Location=Clienti;Extended Properties=&quot;&quot;" command="SELECT * FROM [Clienti]"/>
  </connection>
  <connection id="4" xr16:uid="{000F2DFE-B937-4248-9EFD-4787A19DE1A0}" keepAlive="1" name="Query - Comenzi" description="Connection to the 'Comenzi' query in the workbook." type="5" refreshedVersion="8" background="1" saveData="1">
    <dbPr connection="Provider=Microsoft.Mashup.OleDb.1;Data Source=$Workbook$;Location=Comenzi;Extended Properties=&quot;&quot;" command="SELECT * FROM [Comenzi]"/>
  </connection>
  <connection id="5" xr16:uid="{6CDD1400-A838-47D5-B242-DB1373E5C864}" keepAlive="1" name="Query - Comenzi luna iunie" description="Connection to the 'Comenzi luna iunie' query in the workbook." type="5" refreshedVersion="8" background="1" saveData="1">
    <dbPr connection="Provider=Microsoft.Mashup.OleDb.1;Data Source=$Workbook$;Location=&quot;Comenzi luna iunie&quot;;Extended Properties=&quot;&quot;" command="SELECT * FROM [Comenzi luna iunie]"/>
  </connection>
  <connection id="6" xr16:uid="{68658948-5A52-4D7F-8144-2F971AD026C1}" keepAlive="1" name="Query - Comenzi&gt;30" description="Connection to the 'Comenzi&gt;30' query in the workbook." type="5" refreshedVersion="8" background="1" saveData="1">
    <dbPr connection="Provider=Microsoft.Mashup.OleDb.1;Data Source=$Workbook$;Location=Comenzi&gt;30;Extended Properties=&quot;&quot;" command="SELECT * FROM [Comenzi&gt;30]"/>
  </connection>
  <connection id="7" xr16:uid="{201FF692-BB8C-473F-B1DD-7B55A631A1B0}" keepAlive="1" name="Query - Date financiare" description="Connection to the 'Date financiare' query in the workbook." type="5" refreshedVersion="8" background="1" saveData="1">
    <dbPr connection="Provider=Microsoft.Mashup.OleDb.1;Data Source=$Workbook$;Location=&quot;Date financiare&quot;;Extended Properties=&quot;&quot;" command="SELECT * FROM [Date financiare]"/>
  </connection>
  <connection id="8" xr16:uid="{495B3235-BB3C-4557-90AD-23E84ED4E60E}" keepAlive="1" name="Query - Functiile angajatilor" description="Connection to the 'Functiile angajatilor' query in the workbook." type="5" refreshedVersion="8" background="1" saveData="1">
    <dbPr connection="Provider=Microsoft.Mashup.OleDb.1;Data Source=$Workbook$;Location=&quot;Functiile angajatilor&quot;;Extended Properties=&quot;&quot;" command="SELECT * FROM [Functiile angajatilor]"/>
  </connection>
  <connection id="9" xr16:uid="{3ED2E4BA-069D-4271-93CA-35A959876B32}" keepAlive="1" name="Query - Posturi" description="Connection to the 'Posturi' query in the workbook." type="5" refreshedVersion="8" background="1" saveData="1">
    <dbPr connection="Provider=Microsoft.Mashup.OleDb.1;Data Source=$Workbook$;Location=Posturi;Extended Properties=&quot;&quot;" command="SELECT * FROM [Posturi]"/>
  </connection>
  <connection id="10" xr16:uid="{E8325BCE-DC8F-48E1-BC21-9D2E7E86D54B}" keepAlive="1" name="Query - Produse" description="Connection to the 'Produse' query in the workbook." type="5" refreshedVersion="8" background="1" saveData="1">
    <dbPr connection="Provider=Microsoft.Mashup.OleDb.1;Data Source=$Workbook$;Location=Produse;Extended Properties=&quot;&quot;" command="SELECT * FROM [Produse]"/>
  </connection>
  <connection id="11" xr16:uid="{8C333228-B120-42F5-8EB1-2F2F09FBFDE0}" keepAlive="1" name="Query - Total_Comenzi" description="Connection to the 'Total_Comenzi' query in the workbook." type="5" refreshedVersion="8" background="1" saveData="1">
    <dbPr connection="Provider=Microsoft.Mashup.OleDb.1;Data Source=$Workbook$;Location=Total_Comenzi;Extended Properties=&quot;&quot;" command="SELECT * FROM [Total_Comenzi]"/>
  </connection>
</connections>
</file>

<file path=xl/sharedStrings.xml><?xml version="1.0" encoding="utf-8"?>
<sst xmlns="http://schemas.openxmlformats.org/spreadsheetml/2006/main" count="868" uniqueCount="384">
  <si>
    <t>ID_Client</t>
  </si>
  <si>
    <t>Nume</t>
  </si>
  <si>
    <t>Prenume</t>
  </si>
  <si>
    <t>CNP</t>
  </si>
  <si>
    <t>Nr_Telefon</t>
  </si>
  <si>
    <t>Adresa_Email</t>
  </si>
  <si>
    <t>Aanei</t>
  </si>
  <si>
    <t>Alexandrina</t>
  </si>
  <si>
    <t>+40 76 654 268</t>
  </si>
  <si>
    <t>alina.ioniță@gmail.com</t>
  </si>
  <si>
    <t>Ababei</t>
  </si>
  <si>
    <t>Rozalia</t>
  </si>
  <si>
    <t>+40 72 521 988</t>
  </si>
  <si>
    <t>andreea.stănescu@gmail.com</t>
  </si>
  <si>
    <t>Diaconescu</t>
  </si>
  <si>
    <t>Emilian</t>
  </si>
  <si>
    <t>+40 76 814 196</t>
  </si>
  <si>
    <t>adam.ioniță@gmail.com</t>
  </si>
  <si>
    <t>Florea</t>
  </si>
  <si>
    <t>Roxelana</t>
  </si>
  <si>
    <t>+40 76 348 178</t>
  </si>
  <si>
    <t>cosmina.nistor@gmail.com</t>
  </si>
  <si>
    <t>Mocanu</t>
  </si>
  <si>
    <t>Camelia</t>
  </si>
  <si>
    <t>+40 78 626 743</t>
  </si>
  <si>
    <t>marcela.stoica@gmail.com</t>
  </si>
  <si>
    <t>Oprea</t>
  </si>
  <si>
    <t>Crenguța</t>
  </si>
  <si>
    <t>+40 75 657 581</t>
  </si>
  <si>
    <t>gicu.diaconu@gmail.com</t>
  </si>
  <si>
    <t>Stănescu</t>
  </si>
  <si>
    <t>Adrian</t>
  </si>
  <si>
    <t>+40 72 914 898</t>
  </si>
  <si>
    <t>ștefan.dochioiu@gmail.com</t>
  </si>
  <si>
    <t>Dinu</t>
  </si>
  <si>
    <t>Celia</t>
  </si>
  <si>
    <t>+40 70 630 432</t>
  </si>
  <si>
    <t>eugenia.tomescu@gmail.com</t>
  </si>
  <si>
    <t>Manole</t>
  </si>
  <si>
    <t>Viorica</t>
  </si>
  <si>
    <t>+40 75 336 576</t>
  </si>
  <si>
    <t>răzvan.mocanu@gmail.com</t>
  </si>
  <si>
    <t>Nemeș</t>
  </si>
  <si>
    <t>Nicodim</t>
  </si>
  <si>
    <t>+40 76 680 875</t>
  </si>
  <si>
    <t>marioara.dobre@gmail.com</t>
  </si>
  <si>
    <t>Gheorghiu</t>
  </si>
  <si>
    <t>Romulus</t>
  </si>
  <si>
    <t>+40 73 568 458</t>
  </si>
  <si>
    <t>geanina.preda@gmail.com</t>
  </si>
  <si>
    <t>Zamfira</t>
  </si>
  <si>
    <t>+40 78 285 682</t>
  </si>
  <si>
    <t>elena.dochioiu@gmail.com</t>
  </si>
  <si>
    <t>Traian</t>
  </si>
  <si>
    <t>+40 75 898 356</t>
  </si>
  <si>
    <t>flaviu.nistor@gmail.com</t>
  </si>
  <si>
    <t>Dima</t>
  </si>
  <si>
    <t>Andra</t>
  </si>
  <si>
    <t>+40 76 149 799</t>
  </si>
  <si>
    <t>oana.cristea@gmail.com</t>
  </si>
  <si>
    <t>Popa</t>
  </si>
  <si>
    <t>Ilarion</t>
  </si>
  <si>
    <t>+40 75 522 895</t>
  </si>
  <si>
    <t>arian.florea@gmail.com</t>
  </si>
  <si>
    <t>Antim</t>
  </si>
  <si>
    <t>+40 70 147 655</t>
  </si>
  <si>
    <t>aurică.stoica@gmail.com</t>
  </si>
  <si>
    <t>Tabacu</t>
  </si>
  <si>
    <t>Speranța</t>
  </si>
  <si>
    <t>+40 71 890 710</t>
  </si>
  <si>
    <t>ozana.manole@gmail.com</t>
  </si>
  <si>
    <t>Remus</t>
  </si>
  <si>
    <t>+40 72 705 178</t>
  </si>
  <si>
    <t>ludovica.dochioiu@gmail.com</t>
  </si>
  <si>
    <t>Suciu</t>
  </si>
  <si>
    <t>Valeriu</t>
  </si>
  <si>
    <t>+40 75 882 869</t>
  </si>
  <si>
    <t>roberta.ionescu@gmail.com</t>
  </si>
  <si>
    <t>Ana</t>
  </si>
  <si>
    <t>+40 75 120 697</t>
  </si>
  <si>
    <t>anghel.mazilescu@gmail.com</t>
  </si>
  <si>
    <t>Marin</t>
  </si>
  <si>
    <t>Sorana</t>
  </si>
  <si>
    <t>+40 73 143 163</t>
  </si>
  <si>
    <t>speranța.gheorghiu@gmail.com</t>
  </si>
  <si>
    <t>Zaraza</t>
  </si>
  <si>
    <t>+40 75 550 684</t>
  </si>
  <si>
    <t>vera.georgescu@gmail.com</t>
  </si>
  <si>
    <t>Jeana</t>
  </si>
  <si>
    <t>+40 75 604 295</t>
  </si>
  <si>
    <t>mitruț.marin@gmail.com</t>
  </si>
  <si>
    <t>Preda</t>
  </si>
  <si>
    <t>Otilia</t>
  </si>
  <si>
    <t>+40 71 547 421</t>
  </si>
  <si>
    <t>safta.stănescu@gmail.com</t>
  </si>
  <si>
    <t>Ene</t>
  </si>
  <si>
    <t>Nicoară</t>
  </si>
  <si>
    <t>+40 71 438 508</t>
  </si>
  <si>
    <t>cristina.tudor@gmail.com</t>
  </si>
  <si>
    <t>Grațian</t>
  </si>
  <si>
    <t>+40 72 970 685</t>
  </si>
  <si>
    <t>voichița.aanei@gmail.com</t>
  </si>
  <si>
    <t>Eftimie</t>
  </si>
  <si>
    <t>Toma</t>
  </si>
  <si>
    <t>+40 72 707 204</t>
  </si>
  <si>
    <t>toma.suciu@gmail.com</t>
  </si>
  <si>
    <t>Albu</t>
  </si>
  <si>
    <t>Rica</t>
  </si>
  <si>
    <t>+40 72 176 334</t>
  </si>
  <si>
    <t>mădălina.dinu@gmail.com</t>
  </si>
  <si>
    <t>Ghenadie</t>
  </si>
  <si>
    <t>+40 76 462 830</t>
  </si>
  <si>
    <t>lucențiu.ababei@gmail.com</t>
  </si>
  <si>
    <t>Niță</t>
  </si>
  <si>
    <t>Nechifor</t>
  </si>
  <si>
    <t>+40 77 891 690</t>
  </si>
  <si>
    <t>ariana.mocanu@gmail.com</t>
  </si>
  <si>
    <t>ID_Angajat</t>
  </si>
  <si>
    <t>ID_Filiala</t>
  </si>
  <si>
    <t>Tudor</t>
  </si>
  <si>
    <t>Viorel</t>
  </si>
  <si>
    <t>+40 74 613 189</t>
  </si>
  <si>
    <t>codruț.ababei@gmail.com</t>
  </si>
  <si>
    <t>Pușcașu</t>
  </si>
  <si>
    <t>Geta</t>
  </si>
  <si>
    <t>+40 78 466 348</t>
  </si>
  <si>
    <t>amza.mazilescu@gmail.com</t>
  </si>
  <si>
    <t>+40 70 221 403</t>
  </si>
  <si>
    <t>floarea.diaconu@gmail.com</t>
  </si>
  <si>
    <t>Visarion</t>
  </si>
  <si>
    <t>+40 74 306 442</t>
  </si>
  <si>
    <t>tudosia.toma@gmail.com</t>
  </si>
  <si>
    <t>Laurențiu</t>
  </si>
  <si>
    <t>+40 76 537 656</t>
  </si>
  <si>
    <t>maximilian.diaconescu@gmail.com</t>
  </si>
  <si>
    <t>Daria</t>
  </si>
  <si>
    <t>+40 74 384 715</t>
  </si>
  <si>
    <t>ionela.popescu@gmail.com</t>
  </si>
  <si>
    <t>Stoica</t>
  </si>
  <si>
    <t>Ecaterina</t>
  </si>
  <si>
    <t>+40 75 631 177</t>
  </si>
  <si>
    <t>violeta.dochioiu@gmail.com</t>
  </si>
  <si>
    <t>Dumitrescu</t>
  </si>
  <si>
    <t>Aristița</t>
  </si>
  <si>
    <t>+40 71 453 932</t>
  </si>
  <si>
    <t>viorel.voinea@gmail.com</t>
  </si>
  <si>
    <t>Lelia</t>
  </si>
  <si>
    <t>+40 75 881 107</t>
  </si>
  <si>
    <t>tiberiu.marin@gmail.com</t>
  </si>
  <si>
    <t>Dimitrina</t>
  </si>
  <si>
    <t>+40 72 766 584</t>
  </si>
  <si>
    <t>gherghina.manole@gmail.com</t>
  </si>
  <si>
    <t>Teohari</t>
  </si>
  <si>
    <t>+40 73 324 808</t>
  </si>
  <si>
    <t>olimpia.tabacu@gmail.com</t>
  </si>
  <si>
    <t>Alin</t>
  </si>
  <si>
    <t>+40 74 810 363</t>
  </si>
  <si>
    <t>nora.marin@gmail.com</t>
  </si>
  <si>
    <t>Nistor</t>
  </si>
  <si>
    <t>Romanița</t>
  </si>
  <si>
    <t>+40 71 569 552</t>
  </si>
  <si>
    <t>sabina.tudor@gmail.com</t>
  </si>
  <si>
    <t>Dobre</t>
  </si>
  <si>
    <t>Arian</t>
  </si>
  <si>
    <t>+40 74 431 238</t>
  </si>
  <si>
    <t>cleopatra.preda@gmail.com</t>
  </si>
  <si>
    <t>Petruț</t>
  </si>
  <si>
    <t>+40 77 846 446</t>
  </si>
  <si>
    <t>silvian.stoica@gmail.com</t>
  </si>
  <si>
    <t>Adonis</t>
  </si>
  <si>
    <t>+40 79 589 705</t>
  </si>
  <si>
    <t>vlaicu.toma@gmail.com</t>
  </si>
  <si>
    <t>Ardelean</t>
  </si>
  <si>
    <t>Nadia</t>
  </si>
  <si>
    <t>+40 74 367 194</t>
  </si>
  <si>
    <t>jeana.pop@gmail.com</t>
  </si>
  <si>
    <t>Codruț</t>
  </si>
  <si>
    <t>+40 72 386 285</t>
  </si>
  <si>
    <t>ducu.stan@gmail.com</t>
  </si>
  <si>
    <t>Marcu</t>
  </si>
  <si>
    <t>+40 75 848 382</t>
  </si>
  <si>
    <t>petruț.marin@gmail.com</t>
  </si>
  <si>
    <t>Maximilian</t>
  </si>
  <si>
    <t>+40 76 992 673</t>
  </si>
  <si>
    <t>svetlana.stan@gmail.com</t>
  </si>
  <si>
    <t>Diaconu</t>
  </si>
  <si>
    <t>Lucia</t>
  </si>
  <si>
    <t>+40 75 101 612</t>
  </si>
  <si>
    <t>iustinian.niță@gmail.com</t>
  </si>
  <si>
    <t>Haralamb</t>
  </si>
  <si>
    <t>+40 74 343 720</t>
  </si>
  <si>
    <t>camil.stancu@gmail.com</t>
  </si>
  <si>
    <t>Frederic</t>
  </si>
  <si>
    <t>+40 70 167 485</t>
  </si>
  <si>
    <t>rozalia.tudor@gmail.com</t>
  </si>
  <si>
    <t>Mihnea</t>
  </si>
  <si>
    <t>+40 77 272 900</t>
  </si>
  <si>
    <t>stana.stancu@gmail.com</t>
  </si>
  <si>
    <t>Stanca</t>
  </si>
  <si>
    <t>+40 73 332 305</t>
  </si>
  <si>
    <t>carmina.mocanu@gmail.com</t>
  </si>
  <si>
    <t>Stancu</t>
  </si>
  <si>
    <t>+40 78 798 304</t>
  </si>
  <si>
    <t>gherghina.dochioiu@gmail.com</t>
  </si>
  <si>
    <t>Clementina</t>
  </si>
  <si>
    <t>+40 79 101 108</t>
  </si>
  <si>
    <t>lucian.eftimie@gmail.com</t>
  </si>
  <si>
    <t>Barbu</t>
  </si>
  <si>
    <t>Octavia</t>
  </si>
  <si>
    <t>+40 79 546 472</t>
  </si>
  <si>
    <t>gică.eftimie@gmail.com</t>
  </si>
  <si>
    <t>Saveta</t>
  </si>
  <si>
    <t>+40 74 435 151</t>
  </si>
  <si>
    <t>cornel.albu@gmail.com</t>
  </si>
  <si>
    <t>Tania</t>
  </si>
  <si>
    <t>+40 71 105 850</t>
  </si>
  <si>
    <t>sonia.manole@gmail.com</t>
  </si>
  <si>
    <t>Pop</t>
  </si>
  <si>
    <t>Dochia</t>
  </si>
  <si>
    <t>+40 71 320 812</t>
  </si>
  <si>
    <t>axenia.suciu@gmail.com</t>
  </si>
  <si>
    <t>Cornel</t>
  </si>
  <si>
    <t>+40 77 691 586</t>
  </si>
  <si>
    <t>tinca.florea@gmail.com</t>
  </si>
  <si>
    <t>Andrian</t>
  </si>
  <si>
    <t>+40 71 695 390</t>
  </si>
  <si>
    <t>casandra.albu@gmail.com</t>
  </si>
  <si>
    <t>Luana</t>
  </si>
  <si>
    <t>+40 75 780 990</t>
  </si>
  <si>
    <t>mirela.stancu@gmail.com</t>
  </si>
  <si>
    <t>Emanoil</t>
  </si>
  <si>
    <t>+40 72 559 329</t>
  </si>
  <si>
    <t>decebal.manole@gmail.com</t>
  </si>
  <si>
    <t>Semenica</t>
  </si>
  <si>
    <t>+40 77 776 237</t>
  </si>
  <si>
    <t>alma.tomescu@gmail.com</t>
  </si>
  <si>
    <t>Panait</t>
  </si>
  <si>
    <t>+40 79 403 250</t>
  </si>
  <si>
    <t>varvara.stancu@gmail.com</t>
  </si>
  <si>
    <t>Sanda</t>
  </si>
  <si>
    <t>+40 79 859 857</t>
  </si>
  <si>
    <t>leonard.ionescu@gmail.com</t>
  </si>
  <si>
    <t>Adelina</t>
  </si>
  <si>
    <t>+40 76 500 787</t>
  </si>
  <si>
    <t>alexandru.ababei@gmail.com</t>
  </si>
  <si>
    <t>Bebe</t>
  </si>
  <si>
    <t>+40 71 696 401</t>
  </si>
  <si>
    <t>lucia.toma@gmail.com</t>
  </si>
  <si>
    <t>Antonie</t>
  </si>
  <si>
    <t>+40 76 414 578</t>
  </si>
  <si>
    <t>crina.diaconu@gmail.com</t>
  </si>
  <si>
    <t>Florin</t>
  </si>
  <si>
    <t>+40 70 579 925</t>
  </si>
  <si>
    <t>anca.tudor@gmail.com</t>
  </si>
  <si>
    <t>Georgescu</t>
  </si>
  <si>
    <t>Mihai</t>
  </si>
  <si>
    <t>+40 70 821 839</t>
  </si>
  <si>
    <t>clara.diaconescu@gmail.com</t>
  </si>
  <si>
    <t>Alistar</t>
  </si>
  <si>
    <t>+40 79 716 780</t>
  </si>
  <si>
    <t>oliviu.preda@gmail.com</t>
  </si>
  <si>
    <t>Leopoldina</t>
  </si>
  <si>
    <t>+40 76 144 861</t>
  </si>
  <si>
    <t>atena.ardelean@gmail.com</t>
  </si>
  <si>
    <t>Ina</t>
  </si>
  <si>
    <t>+40 71 835 741</t>
  </si>
  <si>
    <t>anaida.stoica@gmail.com</t>
  </si>
  <si>
    <t>Georgia</t>
  </si>
  <si>
    <t>+40 70 326 482</t>
  </si>
  <si>
    <t>nicodim.dochioiu@gmail.com</t>
  </si>
  <si>
    <t>+40 71 327 513</t>
  </si>
  <si>
    <t>jana.dinu@gmail.com</t>
  </si>
  <si>
    <t>Cristea</t>
  </si>
  <si>
    <t>Teea</t>
  </si>
  <si>
    <t>+40 74 230 358</t>
  </si>
  <si>
    <t>codruța.mazilescu@gmail.com</t>
  </si>
  <si>
    <t>+40 78 530 909</t>
  </si>
  <si>
    <t>ramona.suciu@gmail.com</t>
  </si>
  <si>
    <t>ID_Comanda</t>
  </si>
  <si>
    <t>ID_Produs</t>
  </si>
  <si>
    <t>Cantitate</t>
  </si>
  <si>
    <t>Data_Comanda</t>
  </si>
  <si>
    <t>ID_Post</t>
  </si>
  <si>
    <t>ID_Functie</t>
  </si>
  <si>
    <t>Denumire_Functie</t>
  </si>
  <si>
    <t>Nivel</t>
  </si>
  <si>
    <t>Casier</t>
  </si>
  <si>
    <t>Entry-level</t>
  </si>
  <si>
    <t>Reprezentant Vanzari</t>
  </si>
  <si>
    <t>Asistent Manager</t>
  </si>
  <si>
    <t>Middle</t>
  </si>
  <si>
    <t>Manager Magazin</t>
  </si>
  <si>
    <t>Senior</t>
  </si>
  <si>
    <t>Manager Regional</t>
  </si>
  <si>
    <t>Specialist Marketing</t>
  </si>
  <si>
    <t>Specialist Achizitii</t>
  </si>
  <si>
    <t>Specialist HR</t>
  </si>
  <si>
    <t>Sofer Distributie</t>
  </si>
  <si>
    <t>Manger Logistica</t>
  </si>
  <si>
    <t>Denumire_Produs</t>
  </si>
  <si>
    <t>Pret_Unitar</t>
  </si>
  <si>
    <t>ID_Brand</t>
  </si>
  <si>
    <t>Chipsuri Lay's Classic</t>
  </si>
  <si>
    <t>Pepsi Max 0.5L</t>
  </si>
  <si>
    <t>Kinder Bueno</t>
  </si>
  <si>
    <t>Milka Ciocolată cu Alune</t>
  </si>
  <si>
    <t>Ceai Verde Lipton</t>
  </si>
  <si>
    <t>Detergent Ariel Gel</t>
  </si>
  <si>
    <t>Chipsuri Lay's BBQ</t>
  </si>
  <si>
    <t>Pepsi Twist 0.5L</t>
  </si>
  <si>
    <t>Heineken 0.5L</t>
  </si>
  <si>
    <t>Kinder Joy</t>
  </si>
  <si>
    <t>Ceai de Fructe Lipton</t>
  </si>
  <si>
    <t>Iaurt Danone Fără Lactoză</t>
  </si>
  <si>
    <t>Heineken 0.33L</t>
  </si>
  <si>
    <t>Nescafe 3 în 1</t>
  </si>
  <si>
    <t>Coca-Cola Original 1L</t>
  </si>
  <si>
    <t>Milka cu Căpșuni</t>
  </si>
  <si>
    <t>Iaurt Danone Natural</t>
  </si>
  <si>
    <t>Nescafe Gold</t>
  </si>
  <si>
    <t>Coca-Cola Zero 0.5L</t>
  </si>
  <si>
    <t>ID_Date</t>
  </si>
  <si>
    <t>Perioada</t>
  </si>
  <si>
    <t>Cifra de Afaceri - Ron</t>
  </si>
  <si>
    <t>Venituri Totale - Ron</t>
  </si>
  <si>
    <t>Cheltuieli Totale - Ron</t>
  </si>
  <si>
    <t>Profit/Pierdere Brut - Ron</t>
  </si>
  <si>
    <t>Profit/Pierdere Net - Ron</t>
  </si>
  <si>
    <t>Salariati</t>
  </si>
  <si>
    <t>Valoare_Totala</t>
  </si>
  <si>
    <t>Total_Comenzi</t>
  </si>
  <si>
    <t>Nume_Brand</t>
  </si>
  <si>
    <t>Categorie</t>
  </si>
  <si>
    <t>Lay's</t>
  </si>
  <si>
    <t>Alimente</t>
  </si>
  <si>
    <t>Coca-Cola</t>
  </si>
  <si>
    <t>Băuturi</t>
  </si>
  <si>
    <t>Pepsi</t>
  </si>
  <si>
    <t>Heineken</t>
  </si>
  <si>
    <t>Kinder</t>
  </si>
  <si>
    <t>Dulciuri</t>
  </si>
  <si>
    <t>Milka</t>
  </si>
  <si>
    <t>Ciocolată</t>
  </si>
  <si>
    <t>Lipton</t>
  </si>
  <si>
    <t>Ceai</t>
  </si>
  <si>
    <t>Nescafe</t>
  </si>
  <si>
    <t>Cafea</t>
  </si>
  <si>
    <t>Danone</t>
  </si>
  <si>
    <t>Iaurt</t>
  </si>
  <si>
    <t>Ariel</t>
  </si>
  <si>
    <t>Detergenți</t>
  </si>
  <si>
    <t>Verif CNP</t>
  </si>
  <si>
    <t>stoica</t>
  </si>
  <si>
    <t>cornel</t>
  </si>
  <si>
    <t>Nume Complet</t>
  </si>
  <si>
    <t>Nume corectat</t>
  </si>
  <si>
    <t>ecaterina</t>
  </si>
  <si>
    <t>dobre</t>
  </si>
  <si>
    <t>ina</t>
  </si>
  <si>
    <t>Bin</t>
  </si>
  <si>
    <t>More</t>
  </si>
  <si>
    <t>Frequency</t>
  </si>
  <si>
    <t>Hochland Cașcaval</t>
  </si>
  <si>
    <t>Hochland</t>
  </si>
  <si>
    <t>Cașcaval</t>
  </si>
  <si>
    <t>Row Labels</t>
  </si>
  <si>
    <t>Grand Total</t>
  </si>
  <si>
    <t>Sum of Cantitate</t>
  </si>
  <si>
    <t>Val_totala</t>
  </si>
  <si>
    <t>Nr Functii</t>
  </si>
  <si>
    <t>Ziua Saptamanii</t>
  </si>
  <si>
    <t>Luna</t>
  </si>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</sst>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22" fontId="0" fillId="0" borderId="0" xfId="0" applyNumberFormat="1"/>
    <xf numFmtId="0" fontId="0" fillId="4" borderId="0" xfId="0" applyFill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32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[MegaImage.xlsx]Comenzi!PivotTable17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Vanzari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'Comenzi'!$K$4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'Comenzi'!$J$5:$J$17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'Comenzi'!$K$5:$K$17</c:f>
              <c:numCache>
                <c:formatCode>General</c:formatCode>
                <c:ptCount val="12"/>
                <c:pt idx="0">
                  <c:v>22</c:v>
                </c:pt>
                <c:pt idx="1">
                  <c:v>17</c:v>
                </c:pt>
                <c:pt idx="2">
                  <c:v>4</c:v>
                </c:pt>
                <c:pt idx="3">
                  <c:v>13</c:v>
                </c:pt>
                <c:pt idx="4">
                  <c:v>10</c:v>
                </c:pt>
                <c:pt idx="5">
                  <c:v>23</c:v>
                </c:pt>
                <c:pt idx="6">
                  <c:v>10</c:v>
                </c:pt>
                <c:pt idx="7">
                  <c:v>11</c:v>
                </c:pt>
                <c:pt idx="8">
                  <c:v>17</c:v>
                </c:pt>
                <c:pt idx="9">
                  <c:v>26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D-45A7-8F66-1F17CCBC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053983"/>
        <c:axId val="252054463"/>
      </c:lineChart>
      <c:catAx>
        <c:axId val="25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52054463"/>
        <c:crosses val="autoZero"/>
        <c:auto val="1"/>
        <c:lblAlgn val="ctr"/>
        <c:lblOffset val="100"/>
        <c:noMultiLvlLbl val="0"/>
      </c:catAx>
      <c:valAx>
        <c:axId val="2520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5205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'Date financiare'!$C$21:$C$24</c:f>
              <c:strCache>
                <c:ptCount val="4"/>
                <c:pt idx="0">
                  <c:v>2815815264</c:v>
                </c:pt>
                <c:pt idx="1">
                  <c:v>5171701614</c:v>
                </c:pt>
                <c:pt idx="2">
                  <c:v>7527587964</c:v>
                </c:pt>
                <c:pt idx="3">
                  <c:v>More</c:v>
                </c:pt>
              </c:strCache>
            </c:strRef>
          </c:cat>
          <c:val>
            <c:numRef>
              <c:f>'Date financiare'!$D$21:$D$24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6-49DB-934B-CEEFABC5C3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9904127"/>
        <c:axId val="369902687"/>
      </c:barChart>
      <c:catAx>
        <c:axId val="36990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69902687"/>
        <c:crosses val="autoZero"/>
        <c:auto val="1"/>
        <c:lblAlgn val="ctr"/>
        <c:lblOffset val="100"/>
        <c:noMultiLvlLbl val="0"/>
      </c:catAx>
      <c:valAx>
        <c:axId val="3699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6990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148045</xdr:colOff>
      <xdr:row>17</xdr:row>
      <xdr:rowOff>177982</xdr:rowOff>
    </xdr:from>
    <xdr:to>
      <xdr:col>15</xdr:col>
      <xdr:colOff>457199</xdr:colOff>
      <xdr:row>37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9A6C8-E909-976E-0A21-46E4E9B79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14</xdr:row>
      <xdr:rowOff>175260</xdr:rowOff>
    </xdr:from>
    <xdr:to>
      <xdr:col>10</xdr:col>
      <xdr:colOff>502920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3FB5B-FB07-5607-8DD0-8483D73B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51.712884953704" createdVersion="8" refreshedVersion="8" minRefreshableVersion="3" recordCount="60" xr:uid="{D66462C6-58C2-4529-9A3C-8B053C4902DF}">
  <cacheSource type="worksheet">
    <worksheetSource ref="C1:E61" sheet="Venituri Branduri"/>
  </cacheSource>
  <cacheFields count="4">
    <cacheField name="Cantitate" numFmtId="0">
      <sharedItems containsSemiMixedTypes="0" containsString="0" containsNumber="1" containsInteger="1" minValue="1" maxValue="5"/>
    </cacheField>
    <cacheField name="Pret_Unitar" numFmtId="0">
      <sharedItems containsSemiMixedTypes="0" containsString="0" containsNumber="1" minValue="3.85" maxValue="30.2"/>
    </cacheField>
    <cacheField name="Nume_Brand" numFmtId="0">
      <sharedItems count="11">
        <s v="Nescafe"/>
        <s v="Coca-Cola"/>
        <s v="Pepsi"/>
        <s v="Danone"/>
        <s v="Kinder"/>
        <s v="Heineken"/>
        <s v="Milka"/>
        <s v="Hochland"/>
        <s v="Lipton"/>
        <s v="Lay's"/>
        <s v="Ariel"/>
      </sharedItems>
    </cacheField>
    <cacheField name="Valoare_Totala" numFmtId="0" formula="Cantitate*Pret_Unita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51.723459375004" createdVersion="8" refreshedVersion="8" minRefreshableVersion="3" recordCount="50" xr:uid="{B5B42589-41A1-4B76-ADAF-85660EC132F9}">
  <cacheSource type="worksheet">
    <worksheetSource name="Posturi"/>
  </cacheSource>
  <cacheFields count="5">
    <cacheField name="ID_Post" numFmtId="0">
      <sharedItems containsSemiMixedTypes="0" containsString="0" containsNumber="1" containsInteger="1" minValue="1" maxValue="50"/>
    </cacheField>
    <cacheField name="ID_Functie" numFmtId="0">
      <sharedItems containsSemiMixedTypes="0" containsString="0" containsNumber="1" containsInteger="1" minValue="1" maxValue="10" count="10">
        <n v="1"/>
        <n v="2"/>
        <n v="9"/>
        <n v="3"/>
        <n v="6"/>
        <n v="7"/>
        <n v="8"/>
        <n v="4"/>
        <n v="5"/>
        <n v="10"/>
      </sharedItems>
    </cacheField>
    <cacheField name="ID_Angajat" numFmtId="0">
      <sharedItems containsSemiMixedTypes="0" containsString="0" containsNumber="1" containsInteger="1" minValue="1" maxValue="50"/>
    </cacheField>
    <cacheField name="Denumire_Functie" numFmtId="0">
      <sharedItems/>
    </cacheField>
    <cacheField name="Nivel" numFmtId="0">
      <sharedItems count="3">
        <s v="Entry-level"/>
        <s v="Middle"/>
        <s v="Seni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53.725152083331" createdVersion="8" refreshedVersion="8" minRefreshableVersion="3" recordCount="60" xr:uid="{D42B60B1-F749-452C-8DAF-510A5E204B3A}">
  <cacheSource type="worksheet">
    <worksheetSource ref="I1:I61" sheet="Comenzi"/>
  </cacheSource>
  <cacheFields count="2">
    <cacheField name="Cantitate" numFmtId="0">
      <sharedItems containsSemiMixedTypes="0" containsString="0" containsNumber="1" containsInteger="1" minValue="1" maxValue="5" count="5">
        <n v="5"/>
        <n v="3"/>
        <n v="4"/>
        <n v="1"/>
        <n v="2"/>
      </sharedItems>
    </cacheField>
    <cacheField name="Luna" numFmtId="0">
      <sharedItems count="12">
        <s v="ianuarie"/>
        <s v="februarie"/>
        <s v="martie"/>
        <s v="aprilie"/>
        <s v="mai"/>
        <s v="iunie"/>
        <s v="iulie"/>
        <s v="august"/>
        <s v="septembrie"/>
        <s v="octombrie"/>
        <s v="noiembrie"/>
        <s v="decembri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3"/>
    <n v="9.19"/>
    <x v="0"/>
  </r>
  <r>
    <n v="4"/>
    <n v="13.35"/>
    <x v="1"/>
  </r>
  <r>
    <n v="1"/>
    <n v="14.91"/>
    <x v="1"/>
  </r>
  <r>
    <n v="2"/>
    <n v="11.83"/>
    <x v="2"/>
  </r>
  <r>
    <n v="3"/>
    <n v="13.35"/>
    <x v="1"/>
  </r>
  <r>
    <n v="3"/>
    <n v="6.11"/>
    <x v="3"/>
  </r>
  <r>
    <n v="5"/>
    <n v="10.220000000000001"/>
    <x v="4"/>
  </r>
  <r>
    <n v="1"/>
    <n v="7.67"/>
    <x v="5"/>
  </r>
  <r>
    <n v="5"/>
    <n v="14.91"/>
    <x v="1"/>
  </r>
  <r>
    <n v="5"/>
    <n v="8.58"/>
    <x v="6"/>
  </r>
  <r>
    <n v="1"/>
    <n v="30.2"/>
    <x v="7"/>
  </r>
  <r>
    <n v="1"/>
    <n v="14.91"/>
    <x v="1"/>
  </r>
  <r>
    <n v="4"/>
    <n v="11.83"/>
    <x v="2"/>
  </r>
  <r>
    <n v="1"/>
    <n v="14.91"/>
    <x v="1"/>
  </r>
  <r>
    <n v="4"/>
    <n v="30.2"/>
    <x v="7"/>
  </r>
  <r>
    <n v="4"/>
    <n v="13.35"/>
    <x v="1"/>
  </r>
  <r>
    <n v="1"/>
    <n v="3.85"/>
    <x v="8"/>
  </r>
  <r>
    <n v="2"/>
    <n v="13.35"/>
    <x v="1"/>
  </r>
  <r>
    <n v="1"/>
    <n v="6.11"/>
    <x v="3"/>
  </r>
  <r>
    <n v="5"/>
    <n v="14.54"/>
    <x v="5"/>
  </r>
  <r>
    <n v="5"/>
    <n v="30.2"/>
    <x v="7"/>
  </r>
  <r>
    <n v="1"/>
    <n v="13.35"/>
    <x v="1"/>
  </r>
  <r>
    <n v="1"/>
    <n v="3.85"/>
    <x v="8"/>
  </r>
  <r>
    <n v="2"/>
    <n v="11.83"/>
    <x v="2"/>
  </r>
  <r>
    <n v="3"/>
    <n v="7.97"/>
    <x v="4"/>
  </r>
  <r>
    <n v="4"/>
    <n v="11.83"/>
    <x v="2"/>
  </r>
  <r>
    <n v="5"/>
    <n v="8.58"/>
    <x v="6"/>
  </r>
  <r>
    <n v="1"/>
    <n v="8.74"/>
    <x v="2"/>
  </r>
  <r>
    <n v="2"/>
    <n v="8.74"/>
    <x v="2"/>
  </r>
  <r>
    <n v="5"/>
    <n v="6.11"/>
    <x v="3"/>
  </r>
  <r>
    <n v="1"/>
    <n v="10.220000000000001"/>
    <x v="4"/>
  </r>
  <r>
    <n v="2"/>
    <n v="7.91"/>
    <x v="6"/>
  </r>
  <r>
    <n v="1"/>
    <n v="3.85"/>
    <x v="8"/>
  </r>
  <r>
    <n v="3"/>
    <n v="30.2"/>
    <x v="7"/>
  </r>
  <r>
    <n v="1"/>
    <n v="11.46"/>
    <x v="9"/>
  </r>
  <r>
    <n v="4"/>
    <n v="13.35"/>
    <x v="1"/>
  </r>
  <r>
    <n v="2"/>
    <n v="11.83"/>
    <x v="2"/>
  </r>
  <r>
    <n v="4"/>
    <n v="13.35"/>
    <x v="1"/>
  </r>
  <r>
    <n v="5"/>
    <n v="10.220000000000001"/>
    <x v="4"/>
  </r>
  <r>
    <n v="3"/>
    <n v="11.46"/>
    <x v="9"/>
  </r>
  <r>
    <n v="5"/>
    <n v="11.46"/>
    <x v="9"/>
  </r>
  <r>
    <n v="1"/>
    <n v="14.02"/>
    <x v="3"/>
  </r>
  <r>
    <n v="1"/>
    <n v="11.79"/>
    <x v="8"/>
  </r>
  <r>
    <n v="5"/>
    <n v="8.74"/>
    <x v="2"/>
  </r>
  <r>
    <n v="4"/>
    <n v="10.220000000000001"/>
    <x v="4"/>
  </r>
  <r>
    <n v="1"/>
    <n v="7.67"/>
    <x v="5"/>
  </r>
  <r>
    <n v="1"/>
    <n v="8.58"/>
    <x v="6"/>
  </r>
  <r>
    <n v="2"/>
    <n v="10.220000000000001"/>
    <x v="4"/>
  </r>
  <r>
    <n v="5"/>
    <n v="14.02"/>
    <x v="3"/>
  </r>
  <r>
    <n v="2"/>
    <n v="8.58"/>
    <x v="6"/>
  </r>
  <r>
    <n v="4"/>
    <n v="7.97"/>
    <x v="4"/>
  </r>
  <r>
    <n v="5"/>
    <n v="9.9"/>
    <x v="10"/>
  </r>
  <r>
    <n v="4"/>
    <n v="7.91"/>
    <x v="6"/>
  </r>
  <r>
    <n v="4"/>
    <n v="11.79"/>
    <x v="8"/>
  </r>
  <r>
    <n v="1"/>
    <n v="6.11"/>
    <x v="3"/>
  </r>
  <r>
    <n v="1"/>
    <n v="7.97"/>
    <x v="4"/>
  </r>
  <r>
    <n v="1"/>
    <n v="6.11"/>
    <x v="3"/>
  </r>
  <r>
    <n v="2"/>
    <n v="9.9"/>
    <x v="10"/>
  </r>
  <r>
    <n v="4"/>
    <n v="14.02"/>
    <x v="3"/>
  </r>
  <r>
    <n v="5"/>
    <n v="6.1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n v="1"/>
    <s v="Casier"/>
    <x v="0"/>
  </r>
  <r>
    <n v="2"/>
    <x v="1"/>
    <n v="2"/>
    <s v="Reprezentant Vanzari"/>
    <x v="0"/>
  </r>
  <r>
    <n v="9"/>
    <x v="2"/>
    <n v="9"/>
    <s v="Sofer Distributie"/>
    <x v="0"/>
  </r>
  <r>
    <n v="11"/>
    <x v="0"/>
    <n v="11"/>
    <s v="Casier"/>
    <x v="0"/>
  </r>
  <r>
    <n v="12"/>
    <x v="1"/>
    <n v="12"/>
    <s v="Reprezentant Vanzari"/>
    <x v="0"/>
  </r>
  <r>
    <n v="19"/>
    <x v="2"/>
    <n v="19"/>
    <s v="Sofer Distributie"/>
    <x v="0"/>
  </r>
  <r>
    <n v="21"/>
    <x v="0"/>
    <n v="21"/>
    <s v="Casier"/>
    <x v="0"/>
  </r>
  <r>
    <n v="22"/>
    <x v="1"/>
    <n v="22"/>
    <s v="Reprezentant Vanzari"/>
    <x v="0"/>
  </r>
  <r>
    <n v="29"/>
    <x v="2"/>
    <n v="29"/>
    <s v="Sofer Distributie"/>
    <x v="0"/>
  </r>
  <r>
    <n v="31"/>
    <x v="0"/>
    <n v="31"/>
    <s v="Casier"/>
    <x v="0"/>
  </r>
  <r>
    <n v="32"/>
    <x v="1"/>
    <n v="32"/>
    <s v="Reprezentant Vanzari"/>
    <x v="0"/>
  </r>
  <r>
    <n v="39"/>
    <x v="2"/>
    <n v="39"/>
    <s v="Sofer Distributie"/>
    <x v="0"/>
  </r>
  <r>
    <n v="41"/>
    <x v="0"/>
    <n v="41"/>
    <s v="Casier"/>
    <x v="0"/>
  </r>
  <r>
    <n v="42"/>
    <x v="1"/>
    <n v="42"/>
    <s v="Reprezentant Vanzari"/>
    <x v="0"/>
  </r>
  <r>
    <n v="49"/>
    <x v="2"/>
    <n v="49"/>
    <s v="Sofer Distributie"/>
    <x v="0"/>
  </r>
  <r>
    <n v="3"/>
    <x v="3"/>
    <n v="3"/>
    <s v="Asistent Manager"/>
    <x v="1"/>
  </r>
  <r>
    <n v="6"/>
    <x v="4"/>
    <n v="6"/>
    <s v="Specialist Marketing"/>
    <x v="1"/>
  </r>
  <r>
    <n v="7"/>
    <x v="5"/>
    <n v="7"/>
    <s v="Specialist Achizitii"/>
    <x v="1"/>
  </r>
  <r>
    <n v="8"/>
    <x v="6"/>
    <n v="8"/>
    <s v="Specialist HR"/>
    <x v="1"/>
  </r>
  <r>
    <n v="13"/>
    <x v="3"/>
    <n v="13"/>
    <s v="Asistent Manager"/>
    <x v="1"/>
  </r>
  <r>
    <n v="16"/>
    <x v="4"/>
    <n v="16"/>
    <s v="Specialist Marketing"/>
    <x v="1"/>
  </r>
  <r>
    <n v="17"/>
    <x v="5"/>
    <n v="17"/>
    <s v="Specialist Achizitii"/>
    <x v="1"/>
  </r>
  <r>
    <n v="18"/>
    <x v="6"/>
    <n v="18"/>
    <s v="Specialist HR"/>
    <x v="1"/>
  </r>
  <r>
    <n v="23"/>
    <x v="3"/>
    <n v="23"/>
    <s v="Asistent Manager"/>
    <x v="1"/>
  </r>
  <r>
    <n v="26"/>
    <x v="4"/>
    <n v="26"/>
    <s v="Specialist Marketing"/>
    <x v="1"/>
  </r>
  <r>
    <n v="27"/>
    <x v="5"/>
    <n v="27"/>
    <s v="Specialist Achizitii"/>
    <x v="1"/>
  </r>
  <r>
    <n v="28"/>
    <x v="6"/>
    <n v="28"/>
    <s v="Specialist HR"/>
    <x v="1"/>
  </r>
  <r>
    <n v="33"/>
    <x v="3"/>
    <n v="33"/>
    <s v="Asistent Manager"/>
    <x v="1"/>
  </r>
  <r>
    <n v="36"/>
    <x v="4"/>
    <n v="36"/>
    <s v="Specialist Marketing"/>
    <x v="1"/>
  </r>
  <r>
    <n v="37"/>
    <x v="5"/>
    <n v="37"/>
    <s v="Specialist Achizitii"/>
    <x v="1"/>
  </r>
  <r>
    <n v="38"/>
    <x v="6"/>
    <n v="38"/>
    <s v="Specialist HR"/>
    <x v="1"/>
  </r>
  <r>
    <n v="43"/>
    <x v="3"/>
    <n v="43"/>
    <s v="Asistent Manager"/>
    <x v="1"/>
  </r>
  <r>
    <n v="46"/>
    <x v="4"/>
    <n v="46"/>
    <s v="Specialist Marketing"/>
    <x v="1"/>
  </r>
  <r>
    <n v="47"/>
    <x v="5"/>
    <n v="47"/>
    <s v="Specialist Achizitii"/>
    <x v="1"/>
  </r>
  <r>
    <n v="48"/>
    <x v="6"/>
    <n v="48"/>
    <s v="Specialist HR"/>
    <x v="1"/>
  </r>
  <r>
    <n v="4"/>
    <x v="7"/>
    <n v="4"/>
    <s v="Manager Magazin"/>
    <x v="2"/>
  </r>
  <r>
    <n v="5"/>
    <x v="8"/>
    <n v="5"/>
    <s v="Manager Regional"/>
    <x v="2"/>
  </r>
  <r>
    <n v="10"/>
    <x v="9"/>
    <n v="10"/>
    <s v="Manger Logistica"/>
    <x v="2"/>
  </r>
  <r>
    <n v="14"/>
    <x v="7"/>
    <n v="14"/>
    <s v="Manager Magazin"/>
    <x v="2"/>
  </r>
  <r>
    <n v="15"/>
    <x v="8"/>
    <n v="15"/>
    <s v="Manager Regional"/>
    <x v="2"/>
  </r>
  <r>
    <n v="20"/>
    <x v="9"/>
    <n v="20"/>
    <s v="Manger Logistica"/>
    <x v="2"/>
  </r>
  <r>
    <n v="24"/>
    <x v="7"/>
    <n v="24"/>
    <s v="Manager Magazin"/>
    <x v="2"/>
  </r>
  <r>
    <n v="25"/>
    <x v="8"/>
    <n v="25"/>
    <s v="Manager Regional"/>
    <x v="2"/>
  </r>
  <r>
    <n v="30"/>
    <x v="9"/>
    <n v="30"/>
    <s v="Manger Logistica"/>
    <x v="2"/>
  </r>
  <r>
    <n v="34"/>
    <x v="7"/>
    <n v="34"/>
    <s v="Manager Magazin"/>
    <x v="2"/>
  </r>
  <r>
    <n v="35"/>
    <x v="8"/>
    <n v="35"/>
    <s v="Manager Regional"/>
    <x v="2"/>
  </r>
  <r>
    <n v="40"/>
    <x v="9"/>
    <n v="40"/>
    <s v="Manger Logistica"/>
    <x v="2"/>
  </r>
  <r>
    <n v="44"/>
    <x v="7"/>
    <n v="44"/>
    <s v="Manager Magazin"/>
    <x v="2"/>
  </r>
  <r>
    <n v="45"/>
    <x v="8"/>
    <n v="45"/>
    <s v="Manager Regional"/>
    <x v="2"/>
  </r>
  <r>
    <n v="50"/>
    <x v="9"/>
    <n v="50"/>
    <s v="Manger Logistica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</r>
  <r>
    <x v="0"/>
    <x v="0"/>
  </r>
  <r>
    <x v="1"/>
    <x v="0"/>
  </r>
  <r>
    <x v="2"/>
    <x v="0"/>
  </r>
  <r>
    <x v="0"/>
    <x v="0"/>
  </r>
  <r>
    <x v="3"/>
    <x v="1"/>
  </r>
  <r>
    <x v="3"/>
    <x v="1"/>
  </r>
  <r>
    <x v="1"/>
    <x v="1"/>
  </r>
  <r>
    <x v="3"/>
    <x v="1"/>
  </r>
  <r>
    <x v="2"/>
    <x v="1"/>
  </r>
  <r>
    <x v="0"/>
    <x v="1"/>
  </r>
  <r>
    <x v="3"/>
    <x v="1"/>
  </r>
  <r>
    <x v="3"/>
    <x v="1"/>
  </r>
  <r>
    <x v="2"/>
    <x v="2"/>
  </r>
  <r>
    <x v="2"/>
    <x v="3"/>
  </r>
  <r>
    <x v="0"/>
    <x v="3"/>
  </r>
  <r>
    <x v="2"/>
    <x v="3"/>
  </r>
  <r>
    <x v="2"/>
    <x v="4"/>
  </r>
  <r>
    <x v="4"/>
    <x v="4"/>
  </r>
  <r>
    <x v="2"/>
    <x v="4"/>
  </r>
  <r>
    <x v="0"/>
    <x v="5"/>
  </r>
  <r>
    <x v="0"/>
    <x v="5"/>
  </r>
  <r>
    <x v="2"/>
    <x v="5"/>
  </r>
  <r>
    <x v="3"/>
    <x v="5"/>
  </r>
  <r>
    <x v="1"/>
    <x v="5"/>
  </r>
  <r>
    <x v="0"/>
    <x v="5"/>
  </r>
  <r>
    <x v="2"/>
    <x v="6"/>
  </r>
  <r>
    <x v="3"/>
    <x v="6"/>
  </r>
  <r>
    <x v="3"/>
    <x v="6"/>
  </r>
  <r>
    <x v="3"/>
    <x v="6"/>
  </r>
  <r>
    <x v="1"/>
    <x v="6"/>
  </r>
  <r>
    <x v="3"/>
    <x v="7"/>
  </r>
  <r>
    <x v="3"/>
    <x v="7"/>
  </r>
  <r>
    <x v="4"/>
    <x v="7"/>
  </r>
  <r>
    <x v="3"/>
    <x v="7"/>
  </r>
  <r>
    <x v="4"/>
    <x v="7"/>
  </r>
  <r>
    <x v="2"/>
    <x v="7"/>
  </r>
  <r>
    <x v="4"/>
    <x v="8"/>
  </r>
  <r>
    <x v="3"/>
    <x v="8"/>
  </r>
  <r>
    <x v="4"/>
    <x v="8"/>
  </r>
  <r>
    <x v="0"/>
    <x v="8"/>
  </r>
  <r>
    <x v="3"/>
    <x v="8"/>
  </r>
  <r>
    <x v="3"/>
    <x v="8"/>
  </r>
  <r>
    <x v="3"/>
    <x v="8"/>
  </r>
  <r>
    <x v="2"/>
    <x v="8"/>
  </r>
  <r>
    <x v="4"/>
    <x v="9"/>
  </r>
  <r>
    <x v="0"/>
    <x v="9"/>
  </r>
  <r>
    <x v="0"/>
    <x v="9"/>
  </r>
  <r>
    <x v="0"/>
    <x v="9"/>
  </r>
  <r>
    <x v="0"/>
    <x v="9"/>
  </r>
  <r>
    <x v="4"/>
    <x v="9"/>
  </r>
  <r>
    <x v="4"/>
    <x v="9"/>
  </r>
  <r>
    <x v="4"/>
    <x v="10"/>
  </r>
  <r>
    <x v="2"/>
    <x v="10"/>
  </r>
  <r>
    <x v="3"/>
    <x v="10"/>
  </r>
  <r>
    <x v="3"/>
    <x v="10"/>
  </r>
  <r>
    <x v="1"/>
    <x v="11"/>
  </r>
  <r>
    <x v="1"/>
    <x v="11"/>
  </r>
  <r>
    <x v="3"/>
    <x v="11"/>
  </r>
  <r>
    <x v="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D4890-DE0D-406E-8379-952F3CC75BC6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H8" firstHeaderRow="1" firstDataRow="1" firstDataCol="1"/>
  <pivotFields count="5">
    <pivotField showAll="0"/>
    <pivotField dataField="1" showAll="0">
      <items count="11">
        <item x="0"/>
        <item x="1"/>
        <item x="3"/>
        <item x="7"/>
        <item x="8"/>
        <item x="4"/>
        <item x="5"/>
        <item x="6"/>
        <item x="2"/>
        <item x="9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r Functii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432CE-09A0-494C-80A7-71C7F77D43BC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J4:K17" firstHeaderRow="1" firstDataRow="1" firstDataCol="1"/>
  <pivotFields count="2">
    <pivotField dataField="1" showAll="0">
      <items count="6">
        <item x="3"/>
        <item x="4"/>
        <item x="1"/>
        <item x="2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antitate" fld="0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E4AED-E851-43FE-81FC-1B42A85B011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14" firstHeaderRow="1" firstDataRow="1" firstDataCol="1"/>
  <pivotFields count="4">
    <pivotField showAll="0"/>
    <pivotField showAll="0"/>
    <pivotField axis="axisRow" showAll="0" sortType="ascending">
      <items count="12">
        <item x="10"/>
        <item x="1"/>
        <item x="3"/>
        <item x="5"/>
        <item x="7"/>
        <item x="4"/>
        <item x="9"/>
        <item x="8"/>
        <item x="6"/>
        <item x="0"/>
        <item x="2"/>
        <item t="default"/>
      </items>
    </pivotField>
    <pivotField dataField="1" dragToRow="0" dragToCol="0" dragToPage="0" showAll="0" defaultSubtota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Val_total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63A8CA2-D487-4D12-9FEB-FC3B53D1586B}" autoFormatId="16" applyNumberFormats="0" applyBorderFormats="0" applyFontFormats="0" applyPatternFormats="0" applyAlignmentFormats="0" applyWidthHeightFormats="0">
  <queryTableRefresh nextId="8">
    <queryTableFields count="7">
      <queryTableField id="1" name="ID_Client" tableColumnId="1"/>
      <queryTableField id="2" name="Nume" tableColumnId="2"/>
      <queryTableField id="3" name="Prenume" tableColumnId="3"/>
      <queryTableField id="4" name="CNP" tableColumnId="4"/>
      <queryTableField id="7" dataBound="0" tableColumnId="7"/>
      <queryTableField id="5" name="Nr_Telefon" tableColumnId="5"/>
      <queryTableField id="6" name="Adresa_Email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1EE06EA9-A529-4F1A-9E05-402AD6A0D0D1}" autoFormatId="16" applyNumberFormats="0" applyBorderFormats="0" applyFontFormats="0" applyPatternFormats="0" applyAlignmentFormats="0" applyWidthHeightFormats="0">
  <queryTableRefresh nextId="4">
    <queryTableFields count="3">
      <queryTableField id="1" name="Nume" tableColumnId="1"/>
      <queryTableField id="2" name="Prenume" tableColumnId="2"/>
      <queryTableField id="3" name="Valoare_Totala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6F8B9034-9ACB-4326-B106-5DA29C238335}" autoFormatId="16" applyNumberFormats="0" applyBorderFormats="0" applyFontFormats="0" applyPatternFormats="0" applyAlignmentFormats="0" applyWidthHeightFormats="0">
  <queryTableRefresh nextId="4">
    <queryTableFields count="3">
      <queryTableField id="1" name="Nume" tableColumnId="1"/>
      <queryTableField id="2" name="Prenume" tableColumnId="2"/>
      <queryTableField id="3" name="Data_Comanda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A28B1C-9B21-4773-85A3-84BC3B57EEA4}" autoFormatId="16" applyNumberFormats="0" applyBorderFormats="0" applyFontFormats="0" applyPatternFormats="0" applyAlignmentFormats="0" applyWidthHeightFormats="0">
  <queryTableRefresh nextId="10">
    <queryTableFields count="9">
      <queryTableField id="1" name="ID_Angajat" tableColumnId="1"/>
      <queryTableField id="2" name="Nume" tableColumnId="2"/>
      <queryTableField id="3" name="Prenume" tableColumnId="3"/>
      <queryTableField id="8" dataBound="0" tableColumnId="8"/>
      <queryTableField id="9" dataBound="0" tableColumnId="9"/>
      <queryTableField id="4" name="CNP" tableColumnId="4"/>
      <queryTableField id="5" name="Nr_Telefon" tableColumnId="5"/>
      <queryTableField id="6" name="Adresa_Email" tableColumnId="6"/>
      <queryTableField id="7" name="ID_Filiala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4C845A95-CB0F-4A1B-9E47-6824750D2422}" autoFormatId="16" applyNumberFormats="0" applyBorderFormats="0" applyFontFormats="0" applyPatternFormats="0" applyAlignmentFormats="0" applyWidthHeightFormats="0">
  <queryTableRefresh nextId="6">
    <queryTableFields count="5">
      <queryTableField id="1" name="ID_Post" tableColumnId="1"/>
      <queryTableField id="2" name="ID_Functie" tableColumnId="2"/>
      <queryTableField id="3" name="ID_Angajat" tableColumnId="3"/>
      <queryTableField id="4" name="Denumire_Functie" tableColumnId="4"/>
      <queryTableField id="5" name="Nivel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C77A7E2-A02A-4AE2-9FF2-E67AC466E11E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ID_Comanda" tableColumnId="1"/>
      <queryTableField id="2" name="ID_Client" tableColumnId="2"/>
      <queryTableField id="3" name="ID_Produs" tableColumnId="3"/>
      <queryTableField id="4" name="Cantitate" tableColumnId="4"/>
      <queryTableField id="5" name="Data_Comanda" tableColumnId="5"/>
      <queryTableField id="6" dataBound="0" tableColumnId="6"/>
      <queryTableField id="7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976DE970-B80F-4612-B7F2-2ABBB35C06C8}" autoFormatId="16" applyNumberFormats="0" applyBorderFormats="0" applyFontFormats="0" applyPatternFormats="0" applyAlignmentFormats="0" applyWidthHeightFormats="0">
  <queryTableRefresh nextId="5">
    <queryTableFields count="4">
      <queryTableField id="1" name="ID_Produs" tableColumnId="1"/>
      <queryTableField id="2" name="Denumire_Produs" tableColumnId="2"/>
      <queryTableField id="3" name="Pret_Unitar" tableColumnId="3"/>
      <queryTableField id="4" name="ID_Brand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BACDF8C-CDAF-4B5D-AA54-D9794FA37D26}" autoFormatId="16" applyNumberFormats="0" applyBorderFormats="0" applyFontFormats="0" applyPatternFormats="0" applyAlignmentFormats="0" applyWidthHeightFormats="0">
  <queryTableRefresh nextId="4">
    <queryTableFields count="3">
      <queryTableField id="1" name="ID_Brand" tableColumnId="1"/>
      <queryTableField id="2" name="Nume_Brand" tableColumnId="2"/>
      <queryTableField id="3" name="Categori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433F728-40CF-452E-B548-9FA342EBD86D}" autoFormatId="16" applyNumberFormats="0" applyBorderFormats="0" applyFontFormats="0" applyPatternFormats="0" applyAlignmentFormats="0" applyWidthHeightFormats="0">
  <queryTableRefresh nextId="9">
    <queryTableFields count="8">
      <queryTableField id="1" name="ID_Date" tableColumnId="1"/>
      <queryTableField id="2" name="Perioada" tableColumnId="2"/>
      <queryTableField id="3" name="Cifra de Afaceri - Ron" tableColumnId="3"/>
      <queryTableField id="4" name="Venituri Totale - Ron" tableColumnId="4"/>
      <queryTableField id="5" name="Cheltuieli Totale - Ron" tableColumnId="5"/>
      <queryTableField id="6" name="Profit/Pierdere Brut - Ron" tableColumnId="6"/>
      <queryTableField id="7" name="Profit/Pierdere Net - Ron" tableColumnId="7"/>
      <queryTableField id="8" name="Salariati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1" xr16:uid="{0206AD41-4772-41B0-9D0C-4C4EC6AE9611}" autoFormatId="16" applyNumberFormats="0" applyBorderFormats="0" applyFontFormats="0" applyPatternFormats="0" applyAlignmentFormats="0" applyWidthHeightFormats="0">
  <queryTableRefresh nextId="4">
    <queryTableFields count="3">
      <queryTableField id="1" name="Nume" tableColumnId="1"/>
      <queryTableField id="2" name="Prenume" tableColumnId="2"/>
      <queryTableField id="3" name="Total_Comenzi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5E544E19-24B6-4663-A2C3-6BB7E914D16D}" autoFormatId="16" applyNumberFormats="0" applyBorderFormats="0" applyFontFormats="0" applyPatternFormats="0" applyAlignmentFormats="0" applyWidthHeightFormats="0">
  <queryTableRefresh nextId="5">
    <queryTableFields count="4">
      <queryTableField id="1" name="Nume" tableColumnId="1"/>
      <queryTableField id="2" name="Prenume" tableColumnId="2"/>
      <queryTableField id="3" name="Denumire_Functie" tableColumnId="3"/>
      <queryTableField id="4" name="Niv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BD2EB8-2DF6-4763-8549-7F40E451B195}" name="Clienti" displayName="Clienti" ref="A1:G31" tableType="queryTable" totalsRowShown="0">
  <autoFilter ref="A1:G31" xr:uid="{8ABD2EB8-2DF6-4763-8549-7F40E451B195}"/>
  <tableColumns count="7">
    <tableColumn id="1" xr3:uid="{B18A7CB6-9561-4332-B9DF-0807C4386703}" uniqueName="1" name="ID_Client" queryTableFieldId="1"/>
    <tableColumn id="2" xr3:uid="{E440173C-41FD-4429-9C5D-DB4A54450C0D}" uniqueName="2" name="Nume" queryTableFieldId="2" dataDxfId="31"/>
    <tableColumn id="3" xr3:uid="{ED8521F3-F17E-440C-B067-B3B7678A0995}" uniqueName="3" name="Prenume" queryTableFieldId="3" dataDxfId="30"/>
    <tableColumn id="4" xr3:uid="{EB7A3A4A-76B4-4EEF-BF73-BFAEF130768D}" uniqueName="4" name="CNP" queryTableFieldId="4" dataDxfId="29"/>
    <tableColumn id="7" xr3:uid="{6EF9CF42-0F24-4771-964B-390295B480A9}" uniqueName="7" name="Verif CNP" queryTableFieldId="7" dataDxfId="28">
      <calculatedColumnFormula>IF(LEN(D2)=13, "Valid", "Invalid")</calculatedColumnFormula>
    </tableColumn>
    <tableColumn id="5" xr3:uid="{1355F691-0F6F-48DB-90E8-575E5FBCB555}" uniqueName="5" name="Nr_Telefon" queryTableFieldId="5" dataDxfId="27"/>
    <tableColumn id="6" xr3:uid="{84B947DF-A901-4B00-AA2E-C4CC0A3BA739}" uniqueName="6" name="Adresa_Email" queryTableFieldId="6" dataDxfId="2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E1F564-D8CA-4D13-B81A-8B1A95B9DD41}" name="Comenzi_30" displayName="Comenzi_30" ref="A1:C21" tableType="queryTable" totalsRowShown="0">
  <autoFilter ref="A1:C21" xr:uid="{00E1F564-D8CA-4D13-B81A-8B1A95B9DD41}"/>
  <tableColumns count="3">
    <tableColumn id="1" xr3:uid="{0B80BC27-E36E-448F-AD2A-867BDBC2F475}" uniqueName="1" name="Nume" queryTableFieldId="1" dataDxfId="4"/>
    <tableColumn id="2" xr3:uid="{A6545FF7-C610-4BD8-BF4A-EBC8E19B351A}" uniqueName="2" name="Prenume" queryTableFieldId="2" dataDxfId="3"/>
    <tableColumn id="3" xr3:uid="{AE448EFB-7C04-4064-9C92-EACD63B4242B}" uniqueName="3" name="Valoare_Totala" queryTableFieldId="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E6E713-3F0E-4812-9C9F-FC4F4063BBD0}" name="Comenzi_luna_iunie" displayName="Comenzi_luna_iunie" ref="A1:C7" tableType="queryTable" totalsRowShown="0">
  <autoFilter ref="A1:C7" xr:uid="{AAE6E713-3F0E-4812-9C9F-FC4F4063BBD0}"/>
  <tableColumns count="3">
    <tableColumn id="1" xr3:uid="{9BA3F0C6-C1BA-48B8-8432-3C6D5C26FE04}" uniqueName="1" name="Nume" queryTableFieldId="1" dataDxfId="2"/>
    <tableColumn id="2" xr3:uid="{798A3CE5-3AC9-4B10-90ED-4439F047AE38}" uniqueName="2" name="Prenume" queryTableFieldId="2" dataDxfId="1"/>
    <tableColumn id="3" xr3:uid="{5AF097A3-1B34-4E1D-9036-9DDD541BCC7C}" uniqueName="3" name="Data_Comanda" queryTableFieldId="3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34AA85-85F1-4518-865F-7DD7BA96297B}" name="Angajati" displayName="Angajati" ref="A1:I51" tableType="queryTable" totalsRowShown="0">
  <autoFilter ref="A1:I51" xr:uid="{7034AA85-85F1-4518-865F-7DD7BA96297B}"/>
  <tableColumns count="9">
    <tableColumn id="1" xr3:uid="{608B04E2-FBAD-4403-A8E6-7FB623B5CE88}" uniqueName="1" name="ID_Angajat" queryTableFieldId="1"/>
    <tableColumn id="2" xr3:uid="{B35223E8-1874-4DF5-B3ED-19978F47D376}" uniqueName="2" name="Nume" queryTableFieldId="2" dataDxfId="25"/>
    <tableColumn id="3" xr3:uid="{63757830-5FBB-4825-A804-5253B507B0FD}" uniqueName="3" name="Prenume" queryTableFieldId="3" dataDxfId="24"/>
    <tableColumn id="8" xr3:uid="{5C92F2B6-6BED-4CE8-9DE2-A3C43B09E984}" uniqueName="8" name="Nume Complet" queryTableFieldId="8" dataDxfId="23">
      <calculatedColumnFormula>_xlfn.CONCAT(B2," ",C2)</calculatedColumnFormula>
    </tableColumn>
    <tableColumn id="9" xr3:uid="{2BF5DFDE-94FE-4CD5-AB19-AEBF88500095}" uniqueName="9" name="Nume corectat" queryTableFieldId="9" dataDxfId="22">
      <calculatedColumnFormula>PROPER(D2)</calculatedColumnFormula>
    </tableColumn>
    <tableColumn id="4" xr3:uid="{F9300083-F6FE-469E-AC6C-83C60A84E945}" uniqueName="4" name="CNP" queryTableFieldId="4" dataDxfId="21"/>
    <tableColumn id="5" xr3:uid="{CBE8D847-17B9-42F4-9EBA-C2DD7DA5208A}" uniqueName="5" name="Nr_Telefon" queryTableFieldId="5" dataDxfId="20"/>
    <tableColumn id="6" xr3:uid="{970F39C5-2EE9-4F90-AF97-FFD731B61212}" uniqueName="6" name="Adresa_Email" queryTableFieldId="6" dataDxfId="19"/>
    <tableColumn id="7" xr3:uid="{41555F0E-CA6B-4279-A3F1-FDE381F87E62}" uniqueName="7" name="ID_Filiala" queryTableField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F4BD44-3912-4BD8-B7DA-4A689EE3F724}" name="Posturi" displayName="Posturi" ref="A1:E51" tableType="queryTable" totalsRowShown="0">
  <autoFilter ref="A1:E51" xr:uid="{F0F4BD44-3912-4BD8-B7DA-4A689EE3F724}"/>
  <sortState xmlns:xlrd2="http://schemas.microsoft.com/office/spreadsheetml/2017/richdata2" ref="A2:E51">
    <sortCondition ref="A1:A51"/>
  </sortState>
  <tableColumns count="5">
    <tableColumn id="1" xr3:uid="{A206F68B-9FFD-43CE-94D2-9C8D33A9271E}" uniqueName="1" name="ID_Post" queryTableFieldId="1"/>
    <tableColumn id="2" xr3:uid="{EF9B0CA3-F31A-45E7-BD33-E52A6D1B8AAC}" uniqueName="2" name="ID_Functie" queryTableFieldId="2"/>
    <tableColumn id="3" xr3:uid="{35F00A81-7755-45E7-A572-25DACD120EFB}" uniqueName="3" name="ID_Angajat" queryTableFieldId="3"/>
    <tableColumn id="4" xr3:uid="{19BFD0F1-6F28-4718-84A1-B200F624B447}" uniqueName="4" name="Denumire_Functie" queryTableFieldId="4" dataDxfId="18"/>
    <tableColumn id="5" xr3:uid="{DBE2C72F-F1F2-4B7B-9A83-67D240B54CE1}" uniqueName="5" name="Nivel" queryTableFieldId="5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49CF4F-8C96-48AA-B0DF-FF0A7591892E}" name="Comenzi" displayName="Comenzi" ref="A1:G61" tableType="queryTable" totalsRowShown="0">
  <autoFilter ref="A1:G61" xr:uid="{6149CF4F-8C96-48AA-B0DF-FF0A7591892E}"/>
  <sortState xmlns:xlrd2="http://schemas.microsoft.com/office/spreadsheetml/2017/richdata2" ref="A2:G61">
    <sortCondition ref="E1:E61"/>
  </sortState>
  <tableColumns count="7">
    <tableColumn id="1" xr3:uid="{C9C82E56-7678-468D-A5DE-D4E53096E84F}" uniqueName="1" name="ID_Comanda" queryTableFieldId="1"/>
    <tableColumn id="2" xr3:uid="{447A0228-0F50-4B96-A783-5BF4AA0408ED}" uniqueName="2" name="ID_Client" queryTableFieldId="2"/>
    <tableColumn id="3" xr3:uid="{F74E3909-75B3-440A-9B09-A651C54D74F6}" uniqueName="3" name="ID_Produs" queryTableFieldId="3"/>
    <tableColumn id="4" xr3:uid="{0025CDEC-5D24-42AC-BE51-081078C6A249}" uniqueName="4" name="Cantitate" queryTableFieldId="4"/>
    <tableColumn id="5" xr3:uid="{CB56DBC9-7605-4E57-980E-6D329A226403}" uniqueName="5" name="Data_Comanda" queryTableFieldId="5" dataDxfId="16"/>
    <tableColumn id="6" xr3:uid="{7F5017CC-902D-43FC-A0A8-CF28475B45F5}" uniqueName="6" name="Ziua Saptamanii" queryTableFieldId="6" dataDxfId="15">
      <calculatedColumnFormula>TEXT(E2,"dddd")</calculatedColumnFormula>
    </tableColumn>
    <tableColumn id="7" xr3:uid="{E96C9992-988A-473B-A19B-8EB19FB78411}" uniqueName="7" name="Luna" queryTableFieldId="7" dataDxfId="14">
      <calculatedColumnFormula>TEXT(E2,"mmmm")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8E60EA-2B5B-4BA7-A7A0-0F9BC9BCD19F}" name="Produse" displayName="Produse" ref="A1:D21" tableType="queryTable" totalsRowShown="0">
  <autoFilter ref="A1:D21" xr:uid="{AF8E60EA-2B5B-4BA7-A7A0-0F9BC9BCD19F}"/>
  <tableColumns count="4">
    <tableColumn id="1" xr3:uid="{D6F666F9-91D1-4BEC-AA07-85C4A78CDB41}" uniqueName="1" name="ID_Produs" queryTableFieldId="1"/>
    <tableColumn id="2" xr3:uid="{33271A3B-5E8D-4F04-A109-4002F0AA1AFD}" uniqueName="2" name="Denumire_Produs" queryTableFieldId="2" dataDxfId="13"/>
    <tableColumn id="3" xr3:uid="{201E6CE0-19B8-41A2-9DB3-64C1924E7722}" uniqueName="3" name="Pret_Unitar" queryTableFieldId="3"/>
    <tableColumn id="4" xr3:uid="{C3A6948A-35DB-41A2-937B-005B3F90307C}" uniqueName="4" name="ID_Brand" queryTableField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4D16E0-FED1-4B23-976C-44CA3D01BD0F}" name="Branduri" displayName="Branduri" ref="A1:C12" tableType="queryTable" totalsRowShown="0">
  <autoFilter ref="A1:C12" xr:uid="{764D16E0-FED1-4B23-976C-44CA3D01BD0F}"/>
  <tableColumns count="3">
    <tableColumn id="1" xr3:uid="{1A4467EF-DF6F-4CFD-B60A-A0037AC46F9A}" uniqueName="1" name="ID_Brand" queryTableFieldId="1"/>
    <tableColumn id="2" xr3:uid="{8D486448-AC0C-456D-9F07-EB091E885EB0}" uniqueName="2" name="Nume_Brand" queryTableFieldId="2" dataDxfId="12"/>
    <tableColumn id="3" xr3:uid="{5ADBDC8B-415D-462E-8532-45C988D20424}" uniqueName="3" name="Categorie" queryTableFieldId="3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25C39B-8722-4E3B-89BD-9635F5F656D6}" name="Date_financiare" displayName="Date_financiare" ref="A1:H11" tableType="queryTable" totalsRowShown="0">
  <autoFilter ref="A1:H11" xr:uid="{C025C39B-8722-4E3B-89BD-9635F5F656D6}"/>
  <tableColumns count="8">
    <tableColumn id="1" xr3:uid="{A7E05CA7-A891-4BA3-8C02-C9FB1AE76C64}" uniqueName="1" name="ID_Date" queryTableFieldId="1"/>
    <tableColumn id="2" xr3:uid="{F0539B45-8177-4FF3-B162-14AC3F0C961E}" uniqueName="2" name="Perioada" queryTableFieldId="2"/>
    <tableColumn id="3" xr3:uid="{2D26EF5D-4B9E-4EE3-A82A-0BF659D5A463}" uniqueName="3" name="Cifra de Afaceri - Ron" queryTableFieldId="3"/>
    <tableColumn id="4" xr3:uid="{C47CC248-C8D8-40F8-9E81-A9819E07EFE9}" uniqueName="4" name="Venituri Totale - Ron" queryTableFieldId="4"/>
    <tableColumn id="5" xr3:uid="{F8E20722-7E52-426E-87FC-68EE6BEE3675}" uniqueName="5" name="Cheltuieli Totale - Ron" queryTableFieldId="5"/>
    <tableColumn id="6" xr3:uid="{29A95A74-7027-409F-B34F-F9FDDE99D3DF}" uniqueName="6" name="Profit/Pierdere Brut - Ron" queryTableFieldId="6"/>
    <tableColumn id="7" xr3:uid="{E442A097-643B-43E7-89F1-1EE414859356}" uniqueName="7" name="Profit/Pierdere Net - Ron" queryTableFieldId="7"/>
    <tableColumn id="8" xr3:uid="{60EDD182-BF63-4767-AEEF-412F50AB2B5A}" uniqueName="8" name="Salariati" queryTableField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ED0A8DC-E755-4FA4-9E8D-01B4261E5768}" name="Total_Comenzi" displayName="Total_Comenzi" ref="A1:C28" tableType="queryTable" totalsRowShown="0">
  <autoFilter ref="A1:C28" xr:uid="{1ED0A8DC-E755-4FA4-9E8D-01B4261E5768}"/>
  <tableColumns count="3">
    <tableColumn id="1" xr3:uid="{0FCD58E5-3579-4261-B060-3FCC78DD8FA7}" uniqueName="1" name="Nume" queryTableFieldId="1" dataDxfId="10"/>
    <tableColumn id="2" xr3:uid="{05019262-A759-4A39-A96A-45648582BCBE}" uniqueName="2" name="Prenume" queryTableFieldId="2" dataDxfId="9"/>
    <tableColumn id="3" xr3:uid="{1643FCAA-9FF8-4AE4-B983-7B82A3E5F4DD}" uniqueName="3" name="Total_Comenzi" queryTableField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ED8E35-6AAC-47D3-B099-05972C04D475}" name="Functiile_angajatilor" displayName="Functiile_angajatilor" ref="A1:D51" tableType="queryTable" totalsRowShown="0">
  <autoFilter ref="A1:D51" xr:uid="{14ED8E35-6AAC-47D3-B099-05972C04D475}"/>
  <tableColumns count="4">
    <tableColumn id="1" xr3:uid="{8BB0ECF6-0A7D-4622-9335-800393C41F9E}" uniqueName="1" name="Nume" queryTableFieldId="1" dataDxfId="8"/>
    <tableColumn id="2" xr3:uid="{B6AE54B5-FDCB-4603-BCCC-396D52689EDE}" uniqueName="2" name="Prenume" queryTableFieldId="2" dataDxfId="7"/>
    <tableColumn id="3" xr3:uid="{62242A4E-1194-4812-80BC-9A474D6EB603}" uniqueName="3" name="Denumire_Functie" queryTableFieldId="3" dataDxfId="6"/>
    <tableColumn id="4" xr3:uid="{D92427A2-9A86-4B85-B730-B2CA6742BD80}" uniqueName="4" name="Nivel" queryTableFieldId="4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28A1-CC1B-439E-87CB-2D28C89F56D7}">
  <dimension ref="A1:G31"/>
  <sheetViews>
    <sheetView zoomScaleNormal="100" workbookViewId="0">
      <selection activeCell="J19" sqref="J19"/>
    </sheetView>
  </sheetViews>
  <sheetFormatPr defaultRowHeight="14.4"/>
  <cols>
    <col min="1" max="1" width="10.77734375" bestFit="1" customWidth="1"/>
    <col min="2" max="2" width="10.33203125" bestFit="1" customWidth="1"/>
    <col min="3" max="3" width="10.88671875" bestFit="1" customWidth="1"/>
    <col min="4" max="4" width="14.109375" bestFit="1" customWidth="1"/>
    <col min="5" max="5" width="12" customWidth="1"/>
    <col min="6" max="6" width="13.44140625" bestFit="1" customWidth="1"/>
    <col min="7" max="7" width="27.3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s="5" t="s">
        <v>351</v>
      </c>
      <c r="F1" t="s">
        <v>4</v>
      </c>
      <c r="G1" t="s">
        <v>5</v>
      </c>
    </row>
    <row r="2" spans="1:7">
      <c r="A2">
        <v>1</v>
      </c>
      <c r="B2" t="s">
        <v>6</v>
      </c>
      <c r="C2" t="s">
        <v>7</v>
      </c>
      <c r="D2" s="12">
        <v>5940805063822</v>
      </c>
      <c r="E2" t="str">
        <f t="shared" ref="E2:E31" si="0">IF(LEN(D2)=13, "Valid", "Invalid")</f>
        <v>Valid</v>
      </c>
      <c r="F2" t="s">
        <v>8</v>
      </c>
      <c r="G2" t="s">
        <v>9</v>
      </c>
    </row>
    <row r="3" spans="1:7">
      <c r="A3">
        <v>2</v>
      </c>
      <c r="B3" t="s">
        <v>10</v>
      </c>
      <c r="C3" t="s">
        <v>11</v>
      </c>
      <c r="D3" s="12">
        <v>6970106097153</v>
      </c>
      <c r="E3" t="str">
        <f t="shared" si="0"/>
        <v>Valid</v>
      </c>
      <c r="F3" t="s">
        <v>12</v>
      </c>
      <c r="G3" t="s">
        <v>13</v>
      </c>
    </row>
    <row r="4" spans="1:7">
      <c r="A4">
        <v>3</v>
      </c>
      <c r="B4" t="s">
        <v>14</v>
      </c>
      <c r="C4" t="s">
        <v>15</v>
      </c>
      <c r="D4" s="12">
        <v>6910423521330</v>
      </c>
      <c r="E4" t="str">
        <f t="shared" si="0"/>
        <v>Valid</v>
      </c>
      <c r="F4" t="s">
        <v>16</v>
      </c>
      <c r="G4" t="s">
        <v>17</v>
      </c>
    </row>
    <row r="5" spans="1:7">
      <c r="A5">
        <v>4</v>
      </c>
      <c r="B5" t="s">
        <v>18</v>
      </c>
      <c r="C5" t="s">
        <v>19</v>
      </c>
      <c r="D5" s="12">
        <v>5900625167704</v>
      </c>
      <c r="E5" t="str">
        <f t="shared" si="0"/>
        <v>Valid</v>
      </c>
      <c r="F5" t="s">
        <v>20</v>
      </c>
      <c r="G5" t="s">
        <v>21</v>
      </c>
    </row>
    <row r="6" spans="1:7">
      <c r="A6">
        <v>5</v>
      </c>
      <c r="B6" t="s">
        <v>22</v>
      </c>
      <c r="C6" t="s">
        <v>23</v>
      </c>
      <c r="D6" s="12">
        <v>6990608156127</v>
      </c>
      <c r="E6" t="str">
        <f t="shared" si="0"/>
        <v>Valid</v>
      </c>
      <c r="F6" t="s">
        <v>24</v>
      </c>
      <c r="G6" t="s">
        <v>25</v>
      </c>
    </row>
    <row r="7" spans="1:7">
      <c r="A7">
        <v>6</v>
      </c>
      <c r="B7" t="s">
        <v>26</v>
      </c>
      <c r="C7" t="s">
        <v>27</v>
      </c>
      <c r="D7" s="12">
        <v>5810418293347</v>
      </c>
      <c r="E7" t="str">
        <f t="shared" si="0"/>
        <v>Valid</v>
      </c>
      <c r="F7" t="s">
        <v>28</v>
      </c>
      <c r="G7" t="s">
        <v>29</v>
      </c>
    </row>
    <row r="8" spans="1:7">
      <c r="A8">
        <v>7</v>
      </c>
      <c r="B8" t="s">
        <v>30</v>
      </c>
      <c r="C8" t="s">
        <v>31</v>
      </c>
      <c r="D8" s="12">
        <v>5950222145560</v>
      </c>
      <c r="E8" t="str">
        <f t="shared" si="0"/>
        <v>Valid</v>
      </c>
      <c r="F8" t="s">
        <v>32</v>
      </c>
      <c r="G8" t="s">
        <v>33</v>
      </c>
    </row>
    <row r="9" spans="1:7">
      <c r="A9">
        <v>8</v>
      </c>
      <c r="B9" t="s">
        <v>34</v>
      </c>
      <c r="C9" t="s">
        <v>35</v>
      </c>
      <c r="D9" s="12">
        <v>6900209118765</v>
      </c>
      <c r="E9" t="str">
        <f t="shared" si="0"/>
        <v>Valid</v>
      </c>
      <c r="F9" t="s">
        <v>36</v>
      </c>
      <c r="G9" t="s">
        <v>37</v>
      </c>
    </row>
    <row r="10" spans="1:7">
      <c r="A10">
        <v>9</v>
      </c>
      <c r="B10" t="s">
        <v>38</v>
      </c>
      <c r="C10" t="s">
        <v>39</v>
      </c>
      <c r="D10" s="12">
        <v>595011452652</v>
      </c>
      <c r="E10" t="str">
        <f t="shared" si="0"/>
        <v>Invalid</v>
      </c>
      <c r="F10" t="s">
        <v>40</v>
      </c>
      <c r="G10" t="s">
        <v>41</v>
      </c>
    </row>
    <row r="11" spans="1:7">
      <c r="A11">
        <v>10</v>
      </c>
      <c r="B11" t="s">
        <v>42</v>
      </c>
      <c r="C11" t="s">
        <v>43</v>
      </c>
      <c r="D11" s="12">
        <v>5810720335452</v>
      </c>
      <c r="E11" t="str">
        <f t="shared" si="0"/>
        <v>Valid</v>
      </c>
      <c r="F11" t="s">
        <v>44</v>
      </c>
      <c r="G11" t="s">
        <v>45</v>
      </c>
    </row>
    <row r="12" spans="1:7">
      <c r="A12">
        <v>11</v>
      </c>
      <c r="B12" t="s">
        <v>46</v>
      </c>
      <c r="C12" t="s">
        <v>47</v>
      </c>
      <c r="D12" s="12">
        <v>6840105412061</v>
      </c>
      <c r="E12" t="str">
        <f t="shared" si="0"/>
        <v>Valid</v>
      </c>
      <c r="F12" t="s">
        <v>48</v>
      </c>
      <c r="G12" t="s">
        <v>49</v>
      </c>
    </row>
    <row r="13" spans="1:7">
      <c r="A13">
        <v>12</v>
      </c>
      <c r="B13" t="s">
        <v>6</v>
      </c>
      <c r="C13" t="s">
        <v>50</v>
      </c>
      <c r="D13" s="12">
        <v>5860525064041</v>
      </c>
      <c r="E13" t="str">
        <f t="shared" si="0"/>
        <v>Valid</v>
      </c>
      <c r="F13" t="s">
        <v>51</v>
      </c>
      <c r="G13" t="s">
        <v>52</v>
      </c>
    </row>
    <row r="14" spans="1:7">
      <c r="A14">
        <v>13</v>
      </c>
      <c r="B14" t="s">
        <v>34</v>
      </c>
      <c r="C14" t="s">
        <v>53</v>
      </c>
      <c r="D14" s="12">
        <v>5800820251803</v>
      </c>
      <c r="E14" t="str">
        <f t="shared" si="0"/>
        <v>Valid</v>
      </c>
      <c r="F14" t="s">
        <v>54</v>
      </c>
      <c r="G14" t="s">
        <v>55</v>
      </c>
    </row>
    <row r="15" spans="1:7">
      <c r="A15">
        <v>14</v>
      </c>
      <c r="B15" t="s">
        <v>56</v>
      </c>
      <c r="C15" t="s">
        <v>57</v>
      </c>
      <c r="D15" s="12">
        <v>6001220029992</v>
      </c>
      <c r="E15" t="str">
        <f t="shared" si="0"/>
        <v>Valid</v>
      </c>
      <c r="F15" t="s">
        <v>58</v>
      </c>
      <c r="G15" t="s">
        <v>59</v>
      </c>
    </row>
    <row r="16" spans="1:7">
      <c r="A16">
        <v>15</v>
      </c>
      <c r="B16" t="s">
        <v>60</v>
      </c>
      <c r="C16" t="s">
        <v>61</v>
      </c>
      <c r="D16" s="12">
        <v>6960409121031</v>
      </c>
      <c r="E16" t="str">
        <f t="shared" si="0"/>
        <v>Valid</v>
      </c>
      <c r="F16" t="s">
        <v>62</v>
      </c>
      <c r="G16" t="s">
        <v>63</v>
      </c>
    </row>
    <row r="17" spans="1:7">
      <c r="A17">
        <v>16</v>
      </c>
      <c r="B17" t="s">
        <v>42</v>
      </c>
      <c r="C17" t="s">
        <v>64</v>
      </c>
      <c r="D17" s="12">
        <v>6930722231497</v>
      </c>
      <c r="E17" t="str">
        <f t="shared" si="0"/>
        <v>Valid</v>
      </c>
      <c r="F17" t="s">
        <v>65</v>
      </c>
      <c r="G17" t="s">
        <v>66</v>
      </c>
    </row>
    <row r="18" spans="1:7">
      <c r="A18">
        <v>17</v>
      </c>
      <c r="B18" t="s">
        <v>67</v>
      </c>
      <c r="C18" t="s">
        <v>68</v>
      </c>
      <c r="D18" s="12">
        <v>6880112516686</v>
      </c>
      <c r="E18" t="str">
        <f t="shared" si="0"/>
        <v>Valid</v>
      </c>
      <c r="F18" t="s">
        <v>69</v>
      </c>
      <c r="G18" t="s">
        <v>70</v>
      </c>
    </row>
    <row r="19" spans="1:7">
      <c r="A19">
        <v>18</v>
      </c>
      <c r="B19" t="s">
        <v>26</v>
      </c>
      <c r="C19" t="s">
        <v>71</v>
      </c>
      <c r="D19" s="12">
        <v>5001210032190</v>
      </c>
      <c r="E19" t="str">
        <f t="shared" si="0"/>
        <v>Valid</v>
      </c>
      <c r="F19" t="s">
        <v>72</v>
      </c>
      <c r="G19" t="s">
        <v>73</v>
      </c>
    </row>
    <row r="20" spans="1:7">
      <c r="A20">
        <v>19</v>
      </c>
      <c r="B20" t="s">
        <v>74</v>
      </c>
      <c r="C20" t="s">
        <v>75</v>
      </c>
      <c r="D20" s="12">
        <v>6940609166878</v>
      </c>
      <c r="E20" t="str">
        <f t="shared" si="0"/>
        <v>Valid</v>
      </c>
      <c r="F20" t="s">
        <v>76</v>
      </c>
      <c r="G20" t="s">
        <v>77</v>
      </c>
    </row>
    <row r="21" spans="1:7">
      <c r="A21">
        <v>20</v>
      </c>
      <c r="B21" t="s">
        <v>34</v>
      </c>
      <c r="C21" t="s">
        <v>78</v>
      </c>
      <c r="D21" s="12">
        <v>6930706415329</v>
      </c>
      <c r="E21" t="str">
        <f t="shared" si="0"/>
        <v>Valid</v>
      </c>
      <c r="F21" t="s">
        <v>79</v>
      </c>
      <c r="G21" t="s">
        <v>80</v>
      </c>
    </row>
    <row r="22" spans="1:7">
      <c r="A22">
        <v>21</v>
      </c>
      <c r="B22" t="s">
        <v>81</v>
      </c>
      <c r="C22" t="s">
        <v>82</v>
      </c>
      <c r="D22" s="12">
        <v>5920106494894</v>
      </c>
      <c r="E22" t="str">
        <f t="shared" si="0"/>
        <v>Valid</v>
      </c>
      <c r="F22" t="s">
        <v>83</v>
      </c>
      <c r="G22" t="s">
        <v>84</v>
      </c>
    </row>
    <row r="23" spans="1:7">
      <c r="A23">
        <v>22</v>
      </c>
      <c r="B23" t="s">
        <v>60</v>
      </c>
      <c r="C23" t="s">
        <v>85</v>
      </c>
      <c r="D23" s="12">
        <v>5900103296236</v>
      </c>
      <c r="E23" t="str">
        <f t="shared" si="0"/>
        <v>Valid</v>
      </c>
      <c r="F23" t="s">
        <v>86</v>
      </c>
      <c r="G23" t="s">
        <v>87</v>
      </c>
    </row>
    <row r="24" spans="1:7">
      <c r="A24">
        <v>23</v>
      </c>
      <c r="B24" t="s">
        <v>67</v>
      </c>
      <c r="C24" t="s">
        <v>88</v>
      </c>
      <c r="D24" s="12">
        <v>6970720325120</v>
      </c>
      <c r="E24" t="str">
        <f t="shared" si="0"/>
        <v>Valid</v>
      </c>
      <c r="F24" t="s">
        <v>89</v>
      </c>
      <c r="G24" t="s">
        <v>90</v>
      </c>
    </row>
    <row r="25" spans="1:7">
      <c r="A25">
        <v>24</v>
      </c>
      <c r="B25" t="s">
        <v>91</v>
      </c>
      <c r="C25" t="s">
        <v>92</v>
      </c>
      <c r="D25" s="12">
        <v>598080712484</v>
      </c>
      <c r="E25" t="str">
        <f t="shared" si="0"/>
        <v>Invalid</v>
      </c>
      <c r="F25" t="s">
        <v>93</v>
      </c>
      <c r="G25" t="s">
        <v>94</v>
      </c>
    </row>
    <row r="26" spans="1:7">
      <c r="A26">
        <v>25</v>
      </c>
      <c r="B26" t="s">
        <v>95</v>
      </c>
      <c r="C26" t="s">
        <v>96</v>
      </c>
      <c r="D26" s="12">
        <v>6880822355829</v>
      </c>
      <c r="E26" t="str">
        <f t="shared" si="0"/>
        <v>Valid</v>
      </c>
      <c r="F26" t="s">
        <v>97</v>
      </c>
      <c r="G26" t="s">
        <v>98</v>
      </c>
    </row>
    <row r="27" spans="1:7">
      <c r="A27">
        <v>26</v>
      </c>
      <c r="B27" t="s">
        <v>14</v>
      </c>
      <c r="C27" t="s">
        <v>99</v>
      </c>
      <c r="D27" s="12">
        <v>6800709056226</v>
      </c>
      <c r="E27" t="str">
        <f t="shared" si="0"/>
        <v>Valid</v>
      </c>
      <c r="F27" t="s">
        <v>100</v>
      </c>
      <c r="G27" t="s">
        <v>101</v>
      </c>
    </row>
    <row r="28" spans="1:7">
      <c r="A28">
        <v>27</v>
      </c>
      <c r="B28" t="s">
        <v>102</v>
      </c>
      <c r="C28" t="s">
        <v>103</v>
      </c>
      <c r="D28" s="12">
        <v>5971120014329</v>
      </c>
      <c r="E28" t="str">
        <f t="shared" si="0"/>
        <v>Valid</v>
      </c>
      <c r="F28" t="s">
        <v>104</v>
      </c>
      <c r="G28" t="s">
        <v>105</v>
      </c>
    </row>
    <row r="29" spans="1:7">
      <c r="A29">
        <v>28</v>
      </c>
      <c r="B29" t="s">
        <v>106</v>
      </c>
      <c r="C29" t="s">
        <v>107</v>
      </c>
      <c r="D29" s="12">
        <v>5890826225726</v>
      </c>
      <c r="E29" t="str">
        <f t="shared" si="0"/>
        <v>Valid</v>
      </c>
      <c r="F29" t="s">
        <v>108</v>
      </c>
      <c r="G29" t="s">
        <v>109</v>
      </c>
    </row>
    <row r="30" spans="1:7">
      <c r="A30">
        <v>29</v>
      </c>
      <c r="B30" t="s">
        <v>91</v>
      </c>
      <c r="C30" t="s">
        <v>110</v>
      </c>
      <c r="D30" s="12">
        <v>5800228349562</v>
      </c>
      <c r="E30" t="str">
        <f t="shared" si="0"/>
        <v>Valid</v>
      </c>
      <c r="F30" t="s">
        <v>111</v>
      </c>
      <c r="G30" t="s">
        <v>112</v>
      </c>
    </row>
    <row r="31" spans="1:7">
      <c r="A31">
        <v>30</v>
      </c>
      <c r="B31" t="s">
        <v>113</v>
      </c>
      <c r="C31" t="s">
        <v>114</v>
      </c>
      <c r="D31" s="12">
        <v>6901217509655</v>
      </c>
      <c r="E31" t="str">
        <f t="shared" si="0"/>
        <v>Valid</v>
      </c>
      <c r="F31" t="s">
        <v>115</v>
      </c>
      <c r="G31" t="s">
        <v>116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E635-6E26-4DC0-8EFE-529C672BC503}">
  <dimension ref="A1:D51"/>
  <sheetViews>
    <sheetView workbookViewId="0"/>
  </sheetViews>
  <sheetFormatPr defaultRowHeight="14.4"/>
  <cols>
    <col min="1" max="1" width="10.33203125" bestFit="1" customWidth="1"/>
    <col min="2" max="2" width="10.88671875" bestFit="1" customWidth="1"/>
    <col min="3" max="3" width="18.6640625" bestFit="1" customWidth="1"/>
    <col min="4" max="4" width="9.6640625" bestFit="1" customWidth="1"/>
  </cols>
  <sheetData>
    <row r="1" spans="1:4">
      <c r="A1" t="s">
        <v>1</v>
      </c>
      <c r="B1" t="s">
        <v>2</v>
      </c>
      <c r="C1" t="s">
        <v>284</v>
      </c>
      <c r="D1" t="s">
        <v>285</v>
      </c>
    </row>
    <row r="2" spans="1:4">
      <c r="A2" t="s">
        <v>81</v>
      </c>
      <c r="B2" t="s">
        <v>198</v>
      </c>
      <c r="C2" t="s">
        <v>293</v>
      </c>
      <c r="D2" t="s">
        <v>292</v>
      </c>
    </row>
    <row r="3" spans="1:4">
      <c r="A3" t="s">
        <v>46</v>
      </c>
      <c r="B3" t="s">
        <v>129</v>
      </c>
      <c r="C3" t="s">
        <v>291</v>
      </c>
      <c r="D3" t="s">
        <v>292</v>
      </c>
    </row>
    <row r="4" spans="1:4">
      <c r="A4" t="s">
        <v>74</v>
      </c>
      <c r="B4" t="s">
        <v>132</v>
      </c>
      <c r="C4" t="s">
        <v>293</v>
      </c>
      <c r="D4" t="s">
        <v>292</v>
      </c>
    </row>
    <row r="5" spans="1:4">
      <c r="A5" t="s">
        <v>60</v>
      </c>
      <c r="B5" t="s">
        <v>149</v>
      </c>
      <c r="C5" t="s">
        <v>298</v>
      </c>
      <c r="D5" t="s">
        <v>292</v>
      </c>
    </row>
    <row r="6" spans="1:4">
      <c r="A6" t="s">
        <v>162</v>
      </c>
      <c r="B6" t="s">
        <v>163</v>
      </c>
      <c r="C6" t="s">
        <v>291</v>
      </c>
      <c r="D6" t="s">
        <v>292</v>
      </c>
    </row>
    <row r="7" spans="1:4">
      <c r="A7" t="s">
        <v>22</v>
      </c>
      <c r="B7" t="s">
        <v>166</v>
      </c>
      <c r="C7" t="s">
        <v>293</v>
      </c>
      <c r="D7" t="s">
        <v>292</v>
      </c>
    </row>
    <row r="8" spans="1:4">
      <c r="A8" t="s">
        <v>103</v>
      </c>
      <c r="B8" t="s">
        <v>182</v>
      </c>
      <c r="C8" t="s">
        <v>298</v>
      </c>
      <c r="D8" t="s">
        <v>292</v>
      </c>
    </row>
    <row r="9" spans="1:4">
      <c r="A9" t="s">
        <v>26</v>
      </c>
      <c r="B9" t="s">
        <v>195</v>
      </c>
      <c r="C9" t="s">
        <v>291</v>
      </c>
      <c r="D9" t="s">
        <v>292</v>
      </c>
    </row>
    <row r="10" spans="1:4">
      <c r="A10" t="s">
        <v>103</v>
      </c>
      <c r="B10" t="s">
        <v>102</v>
      </c>
      <c r="C10" t="s">
        <v>298</v>
      </c>
      <c r="D10" t="s">
        <v>292</v>
      </c>
    </row>
    <row r="11" spans="1:4">
      <c r="A11" t="s">
        <v>42</v>
      </c>
      <c r="B11" t="s">
        <v>214</v>
      </c>
      <c r="C11" t="s">
        <v>298</v>
      </c>
      <c r="D11" t="s">
        <v>292</v>
      </c>
    </row>
    <row r="12" spans="1:4">
      <c r="A12" t="s">
        <v>67</v>
      </c>
      <c r="B12" t="s">
        <v>227</v>
      </c>
      <c r="C12" t="s">
        <v>291</v>
      </c>
      <c r="D12" t="s">
        <v>292</v>
      </c>
    </row>
    <row r="13" spans="1:4">
      <c r="A13" t="s">
        <v>38</v>
      </c>
      <c r="B13" t="s">
        <v>230</v>
      </c>
      <c r="C13" t="s">
        <v>293</v>
      </c>
      <c r="D13" t="s">
        <v>292</v>
      </c>
    </row>
    <row r="14" spans="1:4">
      <c r="A14" t="s">
        <v>103</v>
      </c>
      <c r="B14" t="s">
        <v>245</v>
      </c>
      <c r="C14" t="s">
        <v>298</v>
      </c>
      <c r="D14" t="s">
        <v>292</v>
      </c>
    </row>
    <row r="15" spans="1:4">
      <c r="A15" t="s">
        <v>158</v>
      </c>
      <c r="B15" t="s">
        <v>261</v>
      </c>
      <c r="C15" t="s">
        <v>293</v>
      </c>
      <c r="D15" t="s">
        <v>292</v>
      </c>
    </row>
    <row r="16" spans="1:4">
      <c r="A16" t="s">
        <v>42</v>
      </c>
      <c r="B16" t="s">
        <v>258</v>
      </c>
      <c r="C16" t="s">
        <v>291</v>
      </c>
      <c r="D16" t="s">
        <v>292</v>
      </c>
    </row>
    <row r="17" spans="1:4">
      <c r="A17" t="s">
        <v>6</v>
      </c>
      <c r="B17" t="s">
        <v>267</v>
      </c>
      <c r="C17" t="s">
        <v>295</v>
      </c>
      <c r="D17" t="s">
        <v>290</v>
      </c>
    </row>
    <row r="18" spans="1:4">
      <c r="A18" t="s">
        <v>56</v>
      </c>
      <c r="B18" t="s">
        <v>176</v>
      </c>
      <c r="C18" t="s">
        <v>296</v>
      </c>
      <c r="D18" t="s">
        <v>290</v>
      </c>
    </row>
    <row r="19" spans="1:4">
      <c r="A19" t="s">
        <v>201</v>
      </c>
      <c r="B19" t="s">
        <v>19</v>
      </c>
      <c r="C19" t="s">
        <v>294</v>
      </c>
      <c r="D19" t="s">
        <v>290</v>
      </c>
    </row>
    <row r="20" spans="1:4">
      <c r="A20" t="s">
        <v>172</v>
      </c>
      <c r="B20" t="s">
        <v>173</v>
      </c>
      <c r="C20" t="s">
        <v>295</v>
      </c>
      <c r="D20" t="s">
        <v>290</v>
      </c>
    </row>
    <row r="21" spans="1:4">
      <c r="A21" t="s">
        <v>162</v>
      </c>
      <c r="B21" t="s">
        <v>169</v>
      </c>
      <c r="C21" t="s">
        <v>294</v>
      </c>
      <c r="D21" t="s">
        <v>290</v>
      </c>
    </row>
    <row r="22" spans="1:4">
      <c r="A22" t="s">
        <v>81</v>
      </c>
      <c r="B22" t="s">
        <v>239</v>
      </c>
      <c r="C22" t="s">
        <v>296</v>
      </c>
      <c r="D22" t="s">
        <v>290</v>
      </c>
    </row>
    <row r="23" spans="1:4">
      <c r="A23" t="s">
        <v>158</v>
      </c>
      <c r="B23" t="s">
        <v>159</v>
      </c>
      <c r="C23" t="s">
        <v>289</v>
      </c>
      <c r="D23" t="s">
        <v>290</v>
      </c>
    </row>
    <row r="24" spans="1:4">
      <c r="A24" t="s">
        <v>142</v>
      </c>
      <c r="B24" t="s">
        <v>143</v>
      </c>
      <c r="C24" t="s">
        <v>296</v>
      </c>
      <c r="D24" t="s">
        <v>290</v>
      </c>
    </row>
    <row r="25" spans="1:4">
      <c r="A25" t="s">
        <v>138</v>
      </c>
      <c r="B25" t="s">
        <v>139</v>
      </c>
      <c r="C25" t="s">
        <v>295</v>
      </c>
      <c r="D25" t="s">
        <v>290</v>
      </c>
    </row>
    <row r="26" spans="1:4">
      <c r="A26" t="s">
        <v>46</v>
      </c>
      <c r="B26" t="s">
        <v>135</v>
      </c>
      <c r="C26" t="s">
        <v>294</v>
      </c>
      <c r="D26" t="s">
        <v>290</v>
      </c>
    </row>
    <row r="27" spans="1:4">
      <c r="A27" t="s">
        <v>162</v>
      </c>
      <c r="B27" t="s">
        <v>82</v>
      </c>
      <c r="C27" t="s">
        <v>296</v>
      </c>
      <c r="D27" t="s">
        <v>290</v>
      </c>
    </row>
    <row r="28" spans="1:4">
      <c r="A28" t="s">
        <v>6</v>
      </c>
      <c r="B28" t="s">
        <v>81</v>
      </c>
      <c r="C28" t="s">
        <v>289</v>
      </c>
      <c r="D28" t="s">
        <v>290</v>
      </c>
    </row>
    <row r="29" spans="1:4">
      <c r="A29" t="s">
        <v>56</v>
      </c>
      <c r="B29" t="s">
        <v>264</v>
      </c>
      <c r="C29" t="s">
        <v>294</v>
      </c>
      <c r="D29" t="s">
        <v>290</v>
      </c>
    </row>
    <row r="30" spans="1:4">
      <c r="A30" t="s">
        <v>119</v>
      </c>
      <c r="B30" t="s">
        <v>192</v>
      </c>
      <c r="C30" t="s">
        <v>289</v>
      </c>
      <c r="D30" t="s">
        <v>290</v>
      </c>
    </row>
    <row r="31" spans="1:4">
      <c r="A31" t="s">
        <v>138</v>
      </c>
      <c r="B31" t="s">
        <v>236</v>
      </c>
      <c r="C31" t="s">
        <v>295</v>
      </c>
      <c r="D31" t="s">
        <v>290</v>
      </c>
    </row>
    <row r="32" spans="1:4">
      <c r="A32" t="s">
        <v>254</v>
      </c>
      <c r="B32" t="s">
        <v>255</v>
      </c>
      <c r="C32" t="s">
        <v>289</v>
      </c>
      <c r="D32" t="s">
        <v>290</v>
      </c>
    </row>
    <row r="33" spans="1:4">
      <c r="A33" t="s">
        <v>162</v>
      </c>
      <c r="B33" t="s">
        <v>204</v>
      </c>
      <c r="C33" t="s">
        <v>295</v>
      </c>
      <c r="D33" t="s">
        <v>290</v>
      </c>
    </row>
    <row r="34" spans="1:4">
      <c r="A34" t="s">
        <v>207</v>
      </c>
      <c r="B34" t="s">
        <v>208</v>
      </c>
      <c r="C34" t="s">
        <v>296</v>
      </c>
      <c r="D34" t="s">
        <v>290</v>
      </c>
    </row>
    <row r="35" spans="1:4">
      <c r="A35" t="s">
        <v>67</v>
      </c>
      <c r="B35" t="s">
        <v>233</v>
      </c>
      <c r="C35" t="s">
        <v>294</v>
      </c>
      <c r="D35" t="s">
        <v>290</v>
      </c>
    </row>
    <row r="36" spans="1:4">
      <c r="A36" t="s">
        <v>95</v>
      </c>
      <c r="B36" t="s">
        <v>224</v>
      </c>
      <c r="C36" t="s">
        <v>289</v>
      </c>
      <c r="D36" t="s">
        <v>290</v>
      </c>
    </row>
    <row r="37" spans="1:4">
      <c r="A37" t="s">
        <v>34</v>
      </c>
      <c r="B37" t="s">
        <v>155</v>
      </c>
      <c r="C37" t="s">
        <v>288</v>
      </c>
      <c r="D37" t="s">
        <v>287</v>
      </c>
    </row>
    <row r="38" spans="1:4">
      <c r="A38" t="s">
        <v>123</v>
      </c>
      <c r="B38" t="s">
        <v>124</v>
      </c>
      <c r="C38" t="s">
        <v>288</v>
      </c>
      <c r="D38" t="s">
        <v>287</v>
      </c>
    </row>
    <row r="39" spans="1:4">
      <c r="A39" t="s">
        <v>272</v>
      </c>
      <c r="B39" t="s">
        <v>273</v>
      </c>
      <c r="C39" t="s">
        <v>297</v>
      </c>
      <c r="D39" t="s">
        <v>287</v>
      </c>
    </row>
    <row r="40" spans="1:4">
      <c r="A40" t="s">
        <v>119</v>
      </c>
      <c r="B40" t="s">
        <v>242</v>
      </c>
      <c r="C40" t="s">
        <v>297</v>
      </c>
      <c r="D40" t="s">
        <v>287</v>
      </c>
    </row>
    <row r="41" spans="1:4">
      <c r="A41" t="s">
        <v>113</v>
      </c>
      <c r="B41" t="s">
        <v>221</v>
      </c>
      <c r="C41" t="s">
        <v>288</v>
      </c>
      <c r="D41" t="s">
        <v>287</v>
      </c>
    </row>
    <row r="42" spans="1:4">
      <c r="A42" t="s">
        <v>106</v>
      </c>
      <c r="B42" t="s">
        <v>146</v>
      </c>
      <c r="C42" t="s">
        <v>297</v>
      </c>
      <c r="D42" t="s">
        <v>287</v>
      </c>
    </row>
    <row r="43" spans="1:4">
      <c r="A43" t="s">
        <v>34</v>
      </c>
      <c r="B43" t="s">
        <v>179</v>
      </c>
      <c r="C43" t="s">
        <v>297</v>
      </c>
      <c r="D43" t="s">
        <v>287</v>
      </c>
    </row>
    <row r="44" spans="1:4">
      <c r="A44" t="s">
        <v>14</v>
      </c>
      <c r="B44" t="s">
        <v>152</v>
      </c>
      <c r="C44" t="s">
        <v>286</v>
      </c>
      <c r="D44" t="s">
        <v>287</v>
      </c>
    </row>
    <row r="45" spans="1:4">
      <c r="A45" t="s">
        <v>46</v>
      </c>
      <c r="B45" t="s">
        <v>189</v>
      </c>
      <c r="C45" t="s">
        <v>288</v>
      </c>
      <c r="D45" t="s">
        <v>287</v>
      </c>
    </row>
    <row r="46" spans="1:4">
      <c r="A46" t="s">
        <v>22</v>
      </c>
      <c r="B46" t="s">
        <v>248</v>
      </c>
      <c r="C46" t="s">
        <v>286</v>
      </c>
      <c r="D46" t="s">
        <v>287</v>
      </c>
    </row>
    <row r="47" spans="1:4">
      <c r="A47" t="s">
        <v>138</v>
      </c>
      <c r="B47" t="s">
        <v>211</v>
      </c>
      <c r="C47" t="s">
        <v>297</v>
      </c>
      <c r="D47" t="s">
        <v>287</v>
      </c>
    </row>
    <row r="48" spans="1:4">
      <c r="A48" t="s">
        <v>18</v>
      </c>
      <c r="B48" t="s">
        <v>251</v>
      </c>
      <c r="C48" t="s">
        <v>288</v>
      </c>
      <c r="D48" t="s">
        <v>287</v>
      </c>
    </row>
    <row r="49" spans="1:4">
      <c r="A49" t="s">
        <v>119</v>
      </c>
      <c r="B49" t="s">
        <v>120</v>
      </c>
      <c r="C49" t="s">
        <v>286</v>
      </c>
      <c r="D49" t="s">
        <v>287</v>
      </c>
    </row>
    <row r="50" spans="1:4">
      <c r="A50" t="s">
        <v>185</v>
      </c>
      <c r="B50" t="s">
        <v>186</v>
      </c>
      <c r="C50" t="s">
        <v>286</v>
      </c>
      <c r="D50" t="s">
        <v>287</v>
      </c>
    </row>
    <row r="51" spans="1:4">
      <c r="A51" t="s">
        <v>217</v>
      </c>
      <c r="B51" t="s">
        <v>218</v>
      </c>
      <c r="C51" t="s">
        <v>286</v>
      </c>
      <c r="D51" t="s">
        <v>287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69A2C-6BC3-4E1A-8D90-B5C197FBC5CA}">
  <dimension ref="A1:C21"/>
  <sheetViews>
    <sheetView topLeftCell="A4" workbookViewId="0"/>
  </sheetViews>
  <sheetFormatPr defaultRowHeight="14.4"/>
  <cols>
    <col min="1" max="1" width="10.33203125" bestFit="1" customWidth="1"/>
    <col min="2" max="2" width="10.88671875" bestFit="1" customWidth="1"/>
    <col min="3" max="3" width="16" bestFit="1" customWidth="1"/>
  </cols>
  <sheetData>
    <row r="1" spans="1:3">
      <c r="A1" t="s">
        <v>1</v>
      </c>
      <c r="B1" t="s">
        <v>2</v>
      </c>
      <c r="C1" t="s">
        <v>329</v>
      </c>
    </row>
    <row r="2" spans="1:3">
      <c r="A2" t="s">
        <v>113</v>
      </c>
      <c r="B2" t="s">
        <v>114</v>
      </c>
      <c r="C2">
        <v>191.29</v>
      </c>
    </row>
    <row r="3" spans="1:3">
      <c r="A3" t="s">
        <v>81</v>
      </c>
      <c r="B3" t="s">
        <v>82</v>
      </c>
      <c r="C3">
        <v>136.99</v>
      </c>
    </row>
    <row r="4" spans="1:3">
      <c r="A4" t="s">
        <v>14</v>
      </c>
      <c r="B4" t="s">
        <v>15</v>
      </c>
      <c r="C4">
        <v>113.8</v>
      </c>
    </row>
    <row r="5" spans="1:3">
      <c r="A5" t="s">
        <v>30</v>
      </c>
      <c r="B5" t="s">
        <v>31</v>
      </c>
      <c r="C5">
        <v>100.72</v>
      </c>
    </row>
    <row r="6" spans="1:3">
      <c r="A6" t="s">
        <v>26</v>
      </c>
      <c r="B6" t="s">
        <v>71</v>
      </c>
      <c r="C6">
        <v>99.85</v>
      </c>
    </row>
    <row r="7" spans="1:3">
      <c r="A7" t="s">
        <v>18</v>
      </c>
      <c r="B7" t="s">
        <v>19</v>
      </c>
      <c r="C7">
        <v>96.78</v>
      </c>
    </row>
    <row r="8" spans="1:3">
      <c r="A8" t="s">
        <v>42</v>
      </c>
      <c r="B8" t="s">
        <v>43</v>
      </c>
      <c r="C8">
        <v>87.66</v>
      </c>
    </row>
    <row r="9" spans="1:3">
      <c r="A9" t="s">
        <v>67</v>
      </c>
      <c r="B9" t="s">
        <v>88</v>
      </c>
      <c r="C9">
        <v>82.65</v>
      </c>
    </row>
    <row r="10" spans="1:3">
      <c r="A10" t="s">
        <v>91</v>
      </c>
      <c r="B10" t="s">
        <v>110</v>
      </c>
      <c r="C10">
        <v>74.72</v>
      </c>
    </row>
    <row r="11" spans="1:3">
      <c r="A11" t="s">
        <v>106</v>
      </c>
      <c r="B11" t="s">
        <v>107</v>
      </c>
      <c r="C11">
        <v>72.699999999999989</v>
      </c>
    </row>
    <row r="12" spans="1:3">
      <c r="A12" t="s">
        <v>22</v>
      </c>
      <c r="B12" t="s">
        <v>23</v>
      </c>
      <c r="C12">
        <v>68.58</v>
      </c>
    </row>
    <row r="13" spans="1:3">
      <c r="A13" t="s">
        <v>6</v>
      </c>
      <c r="B13" t="s">
        <v>7</v>
      </c>
      <c r="C13">
        <v>66.73</v>
      </c>
    </row>
    <row r="14" spans="1:3">
      <c r="A14" t="s">
        <v>14</v>
      </c>
      <c r="B14" t="s">
        <v>99</v>
      </c>
      <c r="C14">
        <v>59.51</v>
      </c>
    </row>
    <row r="15" spans="1:3">
      <c r="A15" t="s">
        <v>10</v>
      </c>
      <c r="B15" t="s">
        <v>11</v>
      </c>
      <c r="C15">
        <v>59.07</v>
      </c>
    </row>
    <row r="16" spans="1:3">
      <c r="A16" t="s">
        <v>34</v>
      </c>
      <c r="B16" t="s">
        <v>53</v>
      </c>
      <c r="C16">
        <v>53.4</v>
      </c>
    </row>
    <row r="17" spans="1:3">
      <c r="A17" t="s">
        <v>6</v>
      </c>
      <c r="B17" t="s">
        <v>50</v>
      </c>
      <c r="C17">
        <v>45.46</v>
      </c>
    </row>
    <row r="18" spans="1:3">
      <c r="A18" t="s">
        <v>95</v>
      </c>
      <c r="B18" t="s">
        <v>96</v>
      </c>
      <c r="C18">
        <v>42.9</v>
      </c>
    </row>
    <row r="19" spans="1:3">
      <c r="A19" t="s">
        <v>91</v>
      </c>
      <c r="B19" t="s">
        <v>92</v>
      </c>
      <c r="C19">
        <v>40.049999999999997</v>
      </c>
    </row>
    <row r="20" spans="1:3">
      <c r="A20" t="s">
        <v>56</v>
      </c>
      <c r="B20" t="s">
        <v>57</v>
      </c>
      <c r="C20">
        <v>34.4</v>
      </c>
    </row>
    <row r="21" spans="1:3">
      <c r="A21" t="s">
        <v>38</v>
      </c>
      <c r="B21" t="s">
        <v>39</v>
      </c>
      <c r="C21">
        <v>31.88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8C07F-4ED5-4960-BC3D-CE6A02DDB3D1}">
  <dimension ref="A1:C7"/>
  <sheetViews>
    <sheetView workbookViewId="0"/>
  </sheetViews>
  <sheetFormatPr defaultRowHeight="14.4"/>
  <cols>
    <col min="1" max="1" width="8.33203125" bestFit="1" customWidth="1"/>
    <col min="2" max="2" width="10.88671875" bestFit="1" customWidth="1"/>
    <col min="3" max="3" width="16.33203125" bestFit="1" customWidth="1"/>
  </cols>
  <sheetData>
    <row r="1" spans="1:3">
      <c r="A1" t="s">
        <v>1</v>
      </c>
      <c r="B1" t="s">
        <v>2</v>
      </c>
      <c r="C1" t="s">
        <v>281</v>
      </c>
    </row>
    <row r="2" spans="1:3">
      <c r="A2" t="s">
        <v>113</v>
      </c>
      <c r="B2" t="s">
        <v>114</v>
      </c>
      <c r="C2" s="4">
        <v>45451</v>
      </c>
    </row>
    <row r="3" spans="1:3">
      <c r="A3" t="s">
        <v>26</v>
      </c>
      <c r="B3" t="s">
        <v>71</v>
      </c>
      <c r="C3" s="4">
        <v>45458</v>
      </c>
    </row>
    <row r="4" spans="1:3">
      <c r="A4" t="s">
        <v>30</v>
      </c>
      <c r="B4" t="s">
        <v>31</v>
      </c>
      <c r="C4" s="4">
        <v>45462</v>
      </c>
    </row>
    <row r="5" spans="1:3">
      <c r="A5" t="s">
        <v>42</v>
      </c>
      <c r="B5" t="s">
        <v>43</v>
      </c>
      <c r="C5" s="4">
        <v>45465</v>
      </c>
    </row>
    <row r="6" spans="1:3">
      <c r="A6" t="s">
        <v>6</v>
      </c>
      <c r="B6" t="s">
        <v>7</v>
      </c>
      <c r="C6" s="4">
        <v>45467</v>
      </c>
    </row>
    <row r="7" spans="1:3">
      <c r="A7" t="s">
        <v>56</v>
      </c>
      <c r="B7" t="s">
        <v>57</v>
      </c>
      <c r="C7" s="4">
        <v>45472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1209-B790-48E5-8009-B41FF5F4E8AE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E88E0-095F-47B4-B8F2-FF0F08CE68FA}">
  <dimension ref="A1:I51"/>
  <sheetViews>
    <sheetView tabSelected="1" zoomScaleNormal="100" workbookViewId="0">
      <selection activeCell="K15" sqref="K15"/>
    </sheetView>
  </sheetViews>
  <sheetFormatPr defaultRowHeight="14.4"/>
  <cols>
    <col min="1" max="1" width="12.5546875" bestFit="1" customWidth="1"/>
    <col min="2" max="2" width="10.33203125" bestFit="1" customWidth="1"/>
    <col min="3" max="3" width="10.88671875" bestFit="1" customWidth="1"/>
    <col min="4" max="4" width="16" bestFit="1" customWidth="1"/>
    <col min="5" max="5" width="16" customWidth="1"/>
    <col min="6" max="6" width="15.6640625" bestFit="1" customWidth="1"/>
    <col min="7" max="7" width="13.44140625" bestFit="1" customWidth="1"/>
    <col min="8" max="8" width="30.21875" bestFit="1" customWidth="1"/>
    <col min="9" max="9" width="10.6640625" bestFit="1" customWidth="1"/>
  </cols>
  <sheetData>
    <row r="1" spans="1:9">
      <c r="A1" t="s">
        <v>117</v>
      </c>
      <c r="B1" t="s">
        <v>1</v>
      </c>
      <c r="C1" t="s">
        <v>2</v>
      </c>
      <c r="D1" s="5" t="s">
        <v>354</v>
      </c>
      <c r="E1" s="5" t="s">
        <v>355</v>
      </c>
      <c r="F1" t="s">
        <v>3</v>
      </c>
      <c r="G1" t="s">
        <v>4</v>
      </c>
      <c r="H1" t="s">
        <v>5</v>
      </c>
      <c r="I1" t="s">
        <v>118</v>
      </c>
    </row>
    <row r="2" spans="1:9">
      <c r="A2">
        <v>1</v>
      </c>
      <c r="B2" t="s">
        <v>119</v>
      </c>
      <c r="C2" t="s">
        <v>120</v>
      </c>
      <c r="D2" t="str">
        <f>_xlfn.CONCAT(B2," ",C2)</f>
        <v>Tudor Viorel</v>
      </c>
      <c r="E2" t="str">
        <f t="shared" ref="E2:E33" si="0">PROPER(D2)</f>
        <v>Tudor Viorel</v>
      </c>
      <c r="F2" s="12">
        <v>6880121183602</v>
      </c>
      <c r="G2" t="s">
        <v>121</v>
      </c>
      <c r="H2" t="s">
        <v>122</v>
      </c>
      <c r="I2">
        <v>7</v>
      </c>
    </row>
    <row r="3" spans="1:9">
      <c r="A3">
        <v>2</v>
      </c>
      <c r="B3" t="s">
        <v>123</v>
      </c>
      <c r="C3" t="s">
        <v>124</v>
      </c>
      <c r="D3" t="str">
        <f t="shared" ref="D3:D33" si="1">_xlfn.CONCAT(B3," ",C3)</f>
        <v>Pușcașu Geta</v>
      </c>
      <c r="E3" t="str">
        <f t="shared" si="0"/>
        <v>Pușcașu Geta</v>
      </c>
      <c r="F3" s="12">
        <v>5990423482595</v>
      </c>
      <c r="G3" t="s">
        <v>125</v>
      </c>
      <c r="H3" t="s">
        <v>126</v>
      </c>
      <c r="I3">
        <v>3</v>
      </c>
    </row>
    <row r="4" spans="1:9">
      <c r="A4">
        <v>3</v>
      </c>
      <c r="B4" t="s">
        <v>6</v>
      </c>
      <c r="C4" t="s">
        <v>81</v>
      </c>
      <c r="D4" t="str">
        <f t="shared" si="1"/>
        <v>Aanei Marin</v>
      </c>
      <c r="E4" t="str">
        <f t="shared" si="0"/>
        <v>Aanei Marin</v>
      </c>
      <c r="F4" s="12">
        <v>5931005521342</v>
      </c>
      <c r="G4" t="s">
        <v>127</v>
      </c>
      <c r="H4" t="s">
        <v>128</v>
      </c>
      <c r="I4">
        <v>3</v>
      </c>
    </row>
    <row r="5" spans="1:9">
      <c r="A5">
        <v>4</v>
      </c>
      <c r="B5" t="s">
        <v>46</v>
      </c>
      <c r="C5" t="s">
        <v>129</v>
      </c>
      <c r="D5" t="str">
        <f t="shared" si="1"/>
        <v>Gheorghiu Visarion</v>
      </c>
      <c r="E5" t="str">
        <f t="shared" si="0"/>
        <v>Gheorghiu Visarion</v>
      </c>
      <c r="F5" s="12">
        <v>6850102415835</v>
      </c>
      <c r="G5" t="s">
        <v>130</v>
      </c>
      <c r="H5" t="s">
        <v>131</v>
      </c>
      <c r="I5">
        <v>7</v>
      </c>
    </row>
    <row r="6" spans="1:9">
      <c r="A6">
        <v>5</v>
      </c>
      <c r="B6" t="s">
        <v>74</v>
      </c>
      <c r="C6" t="s">
        <v>132</v>
      </c>
      <c r="D6" t="str">
        <f t="shared" si="1"/>
        <v>Suciu Laurențiu</v>
      </c>
      <c r="E6" t="str">
        <f t="shared" si="0"/>
        <v>Suciu Laurențiu</v>
      </c>
      <c r="F6" s="12">
        <v>5930311436938</v>
      </c>
      <c r="G6" t="s">
        <v>133</v>
      </c>
      <c r="H6" t="s">
        <v>134</v>
      </c>
      <c r="I6">
        <v>10</v>
      </c>
    </row>
    <row r="7" spans="1:9">
      <c r="A7">
        <v>6</v>
      </c>
      <c r="B7" t="s">
        <v>46</v>
      </c>
      <c r="C7" t="s">
        <v>135</v>
      </c>
      <c r="D7" t="str">
        <f t="shared" si="1"/>
        <v>Gheorghiu Daria</v>
      </c>
      <c r="E7" t="str">
        <f t="shared" si="0"/>
        <v>Gheorghiu Daria</v>
      </c>
      <c r="F7" s="12">
        <v>6901002193858</v>
      </c>
      <c r="G7" t="s">
        <v>136</v>
      </c>
      <c r="H7" t="s">
        <v>137</v>
      </c>
      <c r="I7">
        <v>10</v>
      </c>
    </row>
    <row r="8" spans="1:9">
      <c r="A8">
        <v>7</v>
      </c>
      <c r="B8" t="s">
        <v>352</v>
      </c>
      <c r="C8" t="s">
        <v>356</v>
      </c>
      <c r="D8" t="str">
        <f t="shared" si="1"/>
        <v>stoica ecaterina</v>
      </c>
      <c r="E8" t="str">
        <f t="shared" si="0"/>
        <v>Stoica Ecaterina</v>
      </c>
      <c r="F8" s="12">
        <v>5910619377846</v>
      </c>
      <c r="G8" t="s">
        <v>140</v>
      </c>
      <c r="H8" t="s">
        <v>141</v>
      </c>
      <c r="I8">
        <v>3</v>
      </c>
    </row>
    <row r="9" spans="1:9">
      <c r="A9">
        <v>8</v>
      </c>
      <c r="B9" t="s">
        <v>142</v>
      </c>
      <c r="C9" t="s">
        <v>143</v>
      </c>
      <c r="D9" t="str">
        <f t="shared" si="1"/>
        <v>Dumitrescu Aristița</v>
      </c>
      <c r="E9" t="str">
        <f t="shared" si="0"/>
        <v>Dumitrescu Aristița</v>
      </c>
      <c r="F9" s="12">
        <v>6950328028740</v>
      </c>
      <c r="G9" t="s">
        <v>144</v>
      </c>
      <c r="H9" t="s">
        <v>145</v>
      </c>
      <c r="I9">
        <v>6</v>
      </c>
    </row>
    <row r="10" spans="1:9">
      <c r="A10">
        <v>9</v>
      </c>
      <c r="B10" t="s">
        <v>106</v>
      </c>
      <c r="C10" t="s">
        <v>146</v>
      </c>
      <c r="D10" t="str">
        <f t="shared" si="1"/>
        <v>Albu Lelia</v>
      </c>
      <c r="E10" t="str">
        <f t="shared" si="0"/>
        <v>Albu Lelia</v>
      </c>
      <c r="F10" s="12">
        <v>5821023085149</v>
      </c>
      <c r="G10" t="s">
        <v>147</v>
      </c>
      <c r="H10" t="s">
        <v>148</v>
      </c>
      <c r="I10">
        <v>2</v>
      </c>
    </row>
    <row r="11" spans="1:9">
      <c r="A11">
        <v>10</v>
      </c>
      <c r="B11" t="s">
        <v>60</v>
      </c>
      <c r="C11" t="s">
        <v>149</v>
      </c>
      <c r="D11" t="str">
        <f t="shared" si="1"/>
        <v>Popa Dimitrina</v>
      </c>
      <c r="E11" t="str">
        <f t="shared" si="0"/>
        <v>Popa Dimitrina</v>
      </c>
      <c r="F11" s="12">
        <v>5980608408269</v>
      </c>
      <c r="G11" t="s">
        <v>150</v>
      </c>
      <c r="H11" t="s">
        <v>151</v>
      </c>
      <c r="I11">
        <v>5</v>
      </c>
    </row>
    <row r="12" spans="1:9">
      <c r="A12">
        <v>11</v>
      </c>
      <c r="B12" t="s">
        <v>14</v>
      </c>
      <c r="C12" t="s">
        <v>152</v>
      </c>
      <c r="D12" t="str">
        <f t="shared" si="1"/>
        <v>Diaconescu Teohari</v>
      </c>
      <c r="E12" t="str">
        <f t="shared" si="0"/>
        <v>Diaconescu Teohari</v>
      </c>
      <c r="F12" s="12">
        <v>6930725226251</v>
      </c>
      <c r="G12" t="s">
        <v>153</v>
      </c>
      <c r="H12" t="s">
        <v>154</v>
      </c>
      <c r="I12">
        <v>1</v>
      </c>
    </row>
    <row r="13" spans="1:9">
      <c r="A13">
        <v>12</v>
      </c>
      <c r="B13" t="s">
        <v>34</v>
      </c>
      <c r="C13" t="s">
        <v>155</v>
      </c>
      <c r="D13" t="str">
        <f t="shared" si="1"/>
        <v>Dinu Alin</v>
      </c>
      <c r="E13" t="str">
        <f t="shared" si="0"/>
        <v>Dinu Alin</v>
      </c>
      <c r="F13" s="12">
        <v>6990710233949</v>
      </c>
      <c r="G13" t="s">
        <v>156</v>
      </c>
      <c r="H13" t="s">
        <v>157</v>
      </c>
      <c r="I13">
        <v>1</v>
      </c>
    </row>
    <row r="14" spans="1:9">
      <c r="A14">
        <v>13</v>
      </c>
      <c r="B14" t="s">
        <v>158</v>
      </c>
      <c r="C14" t="s">
        <v>159</v>
      </c>
      <c r="D14" t="str">
        <f t="shared" si="1"/>
        <v>Nistor Romanița</v>
      </c>
      <c r="E14" t="str">
        <f t="shared" si="0"/>
        <v>Nistor Romanița</v>
      </c>
      <c r="F14" s="12">
        <v>6860924405880</v>
      </c>
      <c r="G14" t="s">
        <v>160</v>
      </c>
      <c r="H14" t="s">
        <v>161</v>
      </c>
      <c r="I14">
        <v>2</v>
      </c>
    </row>
    <row r="15" spans="1:9">
      <c r="A15">
        <v>14</v>
      </c>
      <c r="B15" t="s">
        <v>357</v>
      </c>
      <c r="C15" t="s">
        <v>163</v>
      </c>
      <c r="D15" t="str">
        <f t="shared" si="1"/>
        <v>dobre Arian</v>
      </c>
      <c r="E15" t="str">
        <f t="shared" si="0"/>
        <v>Dobre Arian</v>
      </c>
      <c r="F15" s="12">
        <v>6940304053344</v>
      </c>
      <c r="G15" t="s">
        <v>164</v>
      </c>
      <c r="H15" t="s">
        <v>165</v>
      </c>
      <c r="I15">
        <v>1</v>
      </c>
    </row>
    <row r="16" spans="1:9">
      <c r="A16">
        <v>15</v>
      </c>
      <c r="B16" t="s">
        <v>22</v>
      </c>
      <c r="C16" t="s">
        <v>166</v>
      </c>
      <c r="D16" t="str">
        <f t="shared" si="1"/>
        <v>Mocanu Petruț</v>
      </c>
      <c r="E16" t="str">
        <f t="shared" si="0"/>
        <v>Mocanu Petruț</v>
      </c>
      <c r="F16" s="12">
        <v>6950316081515</v>
      </c>
      <c r="G16" t="s">
        <v>167</v>
      </c>
      <c r="H16" t="s">
        <v>168</v>
      </c>
      <c r="I16">
        <v>8</v>
      </c>
    </row>
    <row r="17" spans="1:9">
      <c r="A17">
        <v>16</v>
      </c>
      <c r="B17" t="s">
        <v>162</v>
      </c>
      <c r="C17" t="s">
        <v>169</v>
      </c>
      <c r="D17" t="str">
        <f t="shared" si="1"/>
        <v>Dobre Adonis</v>
      </c>
      <c r="E17" t="str">
        <f t="shared" si="0"/>
        <v>Dobre Adonis</v>
      </c>
      <c r="F17" s="12">
        <v>6890428123734</v>
      </c>
      <c r="G17" t="s">
        <v>170</v>
      </c>
      <c r="H17" t="s">
        <v>171</v>
      </c>
      <c r="I17">
        <v>4</v>
      </c>
    </row>
    <row r="18" spans="1:9">
      <c r="A18">
        <v>17</v>
      </c>
      <c r="B18" t="s">
        <v>172</v>
      </c>
      <c r="C18" t="s">
        <v>173</v>
      </c>
      <c r="D18" t="str">
        <f t="shared" si="1"/>
        <v>Ardelean Nadia</v>
      </c>
      <c r="E18" t="str">
        <f t="shared" si="0"/>
        <v>Ardelean Nadia</v>
      </c>
      <c r="F18" s="12">
        <v>6930210261680</v>
      </c>
      <c r="G18" t="s">
        <v>174</v>
      </c>
      <c r="H18" t="s">
        <v>175</v>
      </c>
      <c r="I18">
        <v>3</v>
      </c>
    </row>
    <row r="19" spans="1:9">
      <c r="A19">
        <v>18</v>
      </c>
      <c r="B19" t="s">
        <v>56</v>
      </c>
      <c r="C19" t="s">
        <v>176</v>
      </c>
      <c r="D19" t="str">
        <f t="shared" si="1"/>
        <v>Dima Codruț</v>
      </c>
      <c r="E19" t="str">
        <f t="shared" si="0"/>
        <v>Dima Codruț</v>
      </c>
      <c r="F19" s="12">
        <v>5881103441425</v>
      </c>
      <c r="G19" t="s">
        <v>177</v>
      </c>
      <c r="H19" t="s">
        <v>178</v>
      </c>
      <c r="I19">
        <v>3</v>
      </c>
    </row>
    <row r="20" spans="1:9">
      <c r="A20">
        <v>19</v>
      </c>
      <c r="B20" t="s">
        <v>34</v>
      </c>
      <c r="C20" t="s">
        <v>179</v>
      </c>
      <c r="D20" t="str">
        <f t="shared" si="1"/>
        <v>Dinu Marcu</v>
      </c>
      <c r="E20" t="str">
        <f t="shared" si="0"/>
        <v>Dinu Marcu</v>
      </c>
      <c r="F20" s="12">
        <v>6910728331167</v>
      </c>
      <c r="G20" t="s">
        <v>180</v>
      </c>
      <c r="H20" t="s">
        <v>181</v>
      </c>
      <c r="I20">
        <v>7</v>
      </c>
    </row>
    <row r="21" spans="1:9">
      <c r="A21">
        <v>20</v>
      </c>
      <c r="B21" t="s">
        <v>103</v>
      </c>
      <c r="C21" t="s">
        <v>182</v>
      </c>
      <c r="D21" t="str">
        <f t="shared" si="1"/>
        <v>Toma Maximilian</v>
      </c>
      <c r="E21" t="str">
        <f t="shared" si="0"/>
        <v>Toma Maximilian</v>
      </c>
      <c r="F21" s="12">
        <v>5930820096146</v>
      </c>
      <c r="G21" t="s">
        <v>183</v>
      </c>
      <c r="H21" t="s">
        <v>184</v>
      </c>
      <c r="I21">
        <v>8</v>
      </c>
    </row>
    <row r="22" spans="1:9">
      <c r="A22">
        <v>21</v>
      </c>
      <c r="B22" t="s">
        <v>185</v>
      </c>
      <c r="C22" t="s">
        <v>186</v>
      </c>
      <c r="D22" t="str">
        <f t="shared" si="1"/>
        <v>Diaconu Lucia</v>
      </c>
      <c r="E22" t="str">
        <f t="shared" si="0"/>
        <v>Diaconu Lucia</v>
      </c>
      <c r="F22" s="12">
        <v>5900119372646</v>
      </c>
      <c r="G22" t="s">
        <v>187</v>
      </c>
      <c r="H22" t="s">
        <v>188</v>
      </c>
      <c r="I22">
        <v>1</v>
      </c>
    </row>
    <row r="23" spans="1:9">
      <c r="A23">
        <v>22</v>
      </c>
      <c r="B23" t="s">
        <v>46</v>
      </c>
      <c r="C23" t="s">
        <v>189</v>
      </c>
      <c r="D23" t="str">
        <f t="shared" si="1"/>
        <v>Gheorghiu Haralamb</v>
      </c>
      <c r="E23" t="str">
        <f t="shared" si="0"/>
        <v>Gheorghiu Haralamb</v>
      </c>
      <c r="F23" s="12">
        <v>5891013421559</v>
      </c>
      <c r="G23" t="s">
        <v>190</v>
      </c>
      <c r="H23" t="s">
        <v>191</v>
      </c>
      <c r="I23">
        <v>10</v>
      </c>
    </row>
    <row r="24" spans="1:9">
      <c r="A24">
        <v>23</v>
      </c>
      <c r="B24" t="s">
        <v>119</v>
      </c>
      <c r="C24" t="s">
        <v>192</v>
      </c>
      <c r="D24" t="str">
        <f t="shared" si="1"/>
        <v>Tudor Frederic</v>
      </c>
      <c r="E24" t="str">
        <f t="shared" si="0"/>
        <v>Tudor Frederic</v>
      </c>
      <c r="F24" s="12">
        <v>5811121204668</v>
      </c>
      <c r="G24" t="s">
        <v>193</v>
      </c>
      <c r="H24" t="s">
        <v>194</v>
      </c>
      <c r="I24">
        <v>4</v>
      </c>
    </row>
    <row r="25" spans="1:9">
      <c r="A25">
        <v>24</v>
      </c>
      <c r="B25" t="s">
        <v>26</v>
      </c>
      <c r="C25" t="s">
        <v>195</v>
      </c>
      <c r="D25" t="str">
        <f t="shared" si="1"/>
        <v>Oprea Mihnea</v>
      </c>
      <c r="E25" t="str">
        <f t="shared" si="0"/>
        <v>Oprea Mihnea</v>
      </c>
      <c r="F25" s="12">
        <v>5001115125650</v>
      </c>
      <c r="G25" t="s">
        <v>196</v>
      </c>
      <c r="H25" t="s">
        <v>197</v>
      </c>
      <c r="I25">
        <v>9</v>
      </c>
    </row>
    <row r="26" spans="1:9">
      <c r="A26">
        <v>25</v>
      </c>
      <c r="B26" t="s">
        <v>81</v>
      </c>
      <c r="C26" t="s">
        <v>198</v>
      </c>
      <c r="D26" t="str">
        <f t="shared" si="1"/>
        <v>Marin Stanca</v>
      </c>
      <c r="E26" t="str">
        <f t="shared" si="0"/>
        <v>Marin Stanca</v>
      </c>
      <c r="F26" s="12">
        <v>5960510023629</v>
      </c>
      <c r="G26" t="s">
        <v>199</v>
      </c>
      <c r="H26" t="s">
        <v>200</v>
      </c>
      <c r="I26">
        <v>4</v>
      </c>
    </row>
    <row r="27" spans="1:9">
      <c r="A27">
        <v>26</v>
      </c>
      <c r="B27" t="s">
        <v>201</v>
      </c>
      <c r="C27" t="s">
        <v>19</v>
      </c>
      <c r="D27" t="str">
        <f t="shared" si="1"/>
        <v>Stancu Roxelana</v>
      </c>
      <c r="E27" t="str">
        <f t="shared" si="0"/>
        <v>Stancu Roxelana</v>
      </c>
      <c r="F27" s="12">
        <v>5920820072103</v>
      </c>
      <c r="G27" t="s">
        <v>202</v>
      </c>
      <c r="H27" t="s">
        <v>203</v>
      </c>
      <c r="I27">
        <v>5</v>
      </c>
    </row>
    <row r="28" spans="1:9">
      <c r="A28">
        <v>27</v>
      </c>
      <c r="B28" t="s">
        <v>162</v>
      </c>
      <c r="C28" t="s">
        <v>204</v>
      </c>
      <c r="D28" t="str">
        <f t="shared" si="1"/>
        <v>Dobre Clementina</v>
      </c>
      <c r="E28" t="str">
        <f t="shared" si="0"/>
        <v>Dobre Clementina</v>
      </c>
      <c r="F28" s="12">
        <v>6951102381591</v>
      </c>
      <c r="G28" t="s">
        <v>205</v>
      </c>
      <c r="H28" t="s">
        <v>206</v>
      </c>
      <c r="I28">
        <v>1</v>
      </c>
    </row>
    <row r="29" spans="1:9">
      <c r="A29">
        <v>28</v>
      </c>
      <c r="B29" t="s">
        <v>207</v>
      </c>
      <c r="C29" t="s">
        <v>208</v>
      </c>
      <c r="D29" t="str">
        <f t="shared" si="1"/>
        <v>Barbu Octavia</v>
      </c>
      <c r="E29" t="str">
        <f t="shared" si="0"/>
        <v>Barbu Octavia</v>
      </c>
      <c r="F29" s="12">
        <v>6901122066982</v>
      </c>
      <c r="G29" t="s">
        <v>209</v>
      </c>
      <c r="H29" t="s">
        <v>210</v>
      </c>
      <c r="I29">
        <v>3</v>
      </c>
    </row>
    <row r="30" spans="1:9">
      <c r="A30">
        <v>29</v>
      </c>
      <c r="B30" t="s">
        <v>138</v>
      </c>
      <c r="C30" t="s">
        <v>211</v>
      </c>
      <c r="D30" t="str">
        <f t="shared" si="1"/>
        <v>Stoica Saveta</v>
      </c>
      <c r="E30" t="str">
        <f t="shared" si="0"/>
        <v>Stoica Saveta</v>
      </c>
      <c r="F30" s="12">
        <v>5801115271789</v>
      </c>
      <c r="G30" t="s">
        <v>212</v>
      </c>
      <c r="H30" t="s">
        <v>213</v>
      </c>
      <c r="I30">
        <v>1</v>
      </c>
    </row>
    <row r="31" spans="1:9">
      <c r="A31">
        <v>30</v>
      </c>
      <c r="B31" t="s">
        <v>42</v>
      </c>
      <c r="C31" t="s">
        <v>214</v>
      </c>
      <c r="D31" t="str">
        <f t="shared" si="1"/>
        <v>Nemeș Tania</v>
      </c>
      <c r="E31" t="str">
        <f t="shared" si="0"/>
        <v>Nemeș Tania</v>
      </c>
      <c r="F31" s="12">
        <v>5981102448971</v>
      </c>
      <c r="G31" t="s">
        <v>215</v>
      </c>
      <c r="H31" t="s">
        <v>216</v>
      </c>
      <c r="I31">
        <v>9</v>
      </c>
    </row>
    <row r="32" spans="1:9">
      <c r="A32">
        <v>31</v>
      </c>
      <c r="B32" t="s">
        <v>217</v>
      </c>
      <c r="C32" t="s">
        <v>218</v>
      </c>
      <c r="D32" t="str">
        <f t="shared" si="1"/>
        <v>Pop Dochia</v>
      </c>
      <c r="E32" t="str">
        <f t="shared" si="0"/>
        <v>Pop Dochia</v>
      </c>
      <c r="F32" s="12">
        <v>6910328411956</v>
      </c>
      <c r="G32" t="s">
        <v>219</v>
      </c>
      <c r="H32" t="s">
        <v>220</v>
      </c>
      <c r="I32">
        <v>9</v>
      </c>
    </row>
    <row r="33" spans="1:9">
      <c r="A33">
        <v>32</v>
      </c>
      <c r="B33" t="s">
        <v>113</v>
      </c>
      <c r="C33" t="s">
        <v>353</v>
      </c>
      <c r="D33" t="str">
        <f t="shared" si="1"/>
        <v>Niță cornel</v>
      </c>
      <c r="E33" t="str">
        <f t="shared" si="0"/>
        <v>Niță Cornel</v>
      </c>
      <c r="F33" s="12">
        <v>6950503422952</v>
      </c>
      <c r="G33" t="s">
        <v>222</v>
      </c>
      <c r="H33" t="s">
        <v>223</v>
      </c>
      <c r="I33">
        <v>7</v>
      </c>
    </row>
    <row r="34" spans="1:9">
      <c r="A34">
        <v>33</v>
      </c>
      <c r="B34" t="s">
        <v>95</v>
      </c>
      <c r="C34" t="s">
        <v>224</v>
      </c>
      <c r="D34" t="str">
        <f t="shared" ref="D34:D51" si="2">_xlfn.CONCAT(B34," ",C34)</f>
        <v>Ene Andrian</v>
      </c>
      <c r="E34" t="str">
        <f t="shared" ref="E34:E51" si="3">PROPER(D34)</f>
        <v>Ene Andrian</v>
      </c>
      <c r="F34" s="12">
        <v>5880223493385</v>
      </c>
      <c r="G34" t="s">
        <v>225</v>
      </c>
      <c r="H34" t="s">
        <v>226</v>
      </c>
      <c r="I34">
        <v>10</v>
      </c>
    </row>
    <row r="35" spans="1:9">
      <c r="A35">
        <v>34</v>
      </c>
      <c r="B35" t="s">
        <v>67</v>
      </c>
      <c r="C35" t="s">
        <v>227</v>
      </c>
      <c r="D35" t="str">
        <f t="shared" si="2"/>
        <v>Tabacu Luana</v>
      </c>
      <c r="E35" t="str">
        <f t="shared" si="3"/>
        <v>Tabacu Luana</v>
      </c>
      <c r="F35" s="12">
        <v>5950715502483</v>
      </c>
      <c r="G35" t="s">
        <v>228</v>
      </c>
      <c r="H35" t="s">
        <v>229</v>
      </c>
      <c r="I35">
        <v>3</v>
      </c>
    </row>
    <row r="36" spans="1:9">
      <c r="A36">
        <v>35</v>
      </c>
      <c r="B36" t="s">
        <v>38</v>
      </c>
      <c r="C36" t="s">
        <v>230</v>
      </c>
      <c r="D36" t="str">
        <f t="shared" si="2"/>
        <v>Manole Emanoil</v>
      </c>
      <c r="E36" t="str">
        <f t="shared" si="3"/>
        <v>Manole Emanoil</v>
      </c>
      <c r="F36" s="12">
        <v>5850618524519</v>
      </c>
      <c r="G36" t="s">
        <v>231</v>
      </c>
      <c r="H36" t="s">
        <v>232</v>
      </c>
      <c r="I36">
        <v>2</v>
      </c>
    </row>
    <row r="37" spans="1:9">
      <c r="A37">
        <v>36</v>
      </c>
      <c r="B37" t="s">
        <v>67</v>
      </c>
      <c r="C37" t="s">
        <v>233</v>
      </c>
      <c r="D37" t="str">
        <f t="shared" si="2"/>
        <v>Tabacu Semenica</v>
      </c>
      <c r="E37" t="str">
        <f t="shared" si="3"/>
        <v>Tabacu Semenica</v>
      </c>
      <c r="F37" s="12">
        <v>6880412063936</v>
      </c>
      <c r="G37" t="s">
        <v>234</v>
      </c>
      <c r="H37" t="s">
        <v>235</v>
      </c>
      <c r="I37">
        <v>10</v>
      </c>
    </row>
    <row r="38" spans="1:9">
      <c r="A38">
        <v>37</v>
      </c>
      <c r="B38" t="s">
        <v>138</v>
      </c>
      <c r="C38" t="s">
        <v>236</v>
      </c>
      <c r="D38" t="str">
        <f t="shared" si="2"/>
        <v>Stoica Panait</v>
      </c>
      <c r="E38" t="str">
        <f t="shared" si="3"/>
        <v>Stoica Panait</v>
      </c>
      <c r="F38" s="12">
        <v>6820111399288</v>
      </c>
      <c r="G38" t="s">
        <v>237</v>
      </c>
      <c r="H38" t="s">
        <v>238</v>
      </c>
      <c r="I38">
        <v>7</v>
      </c>
    </row>
    <row r="39" spans="1:9">
      <c r="A39">
        <v>38</v>
      </c>
      <c r="B39" t="s">
        <v>81</v>
      </c>
      <c r="C39" t="s">
        <v>239</v>
      </c>
      <c r="D39" t="str">
        <f t="shared" si="2"/>
        <v>Marin Sanda</v>
      </c>
      <c r="E39" t="str">
        <f t="shared" si="3"/>
        <v>Marin Sanda</v>
      </c>
      <c r="F39" s="12">
        <v>5891010086035</v>
      </c>
      <c r="G39" t="s">
        <v>240</v>
      </c>
      <c r="H39" t="s">
        <v>241</v>
      </c>
      <c r="I39">
        <v>6</v>
      </c>
    </row>
    <row r="40" spans="1:9">
      <c r="A40">
        <v>39</v>
      </c>
      <c r="B40" t="s">
        <v>119</v>
      </c>
      <c r="C40" t="s">
        <v>242</v>
      </c>
      <c r="D40" t="str">
        <f t="shared" si="2"/>
        <v>Tudor Adelina</v>
      </c>
      <c r="E40" t="str">
        <f t="shared" si="3"/>
        <v>Tudor Adelina</v>
      </c>
      <c r="F40" s="12">
        <v>5910326204623</v>
      </c>
      <c r="G40" t="s">
        <v>243</v>
      </c>
      <c r="H40" t="s">
        <v>244</v>
      </c>
      <c r="I40">
        <v>3</v>
      </c>
    </row>
    <row r="41" spans="1:9">
      <c r="A41">
        <v>40</v>
      </c>
      <c r="B41" t="s">
        <v>103</v>
      </c>
      <c r="C41" t="s">
        <v>245</v>
      </c>
      <c r="D41" t="str">
        <f t="shared" si="2"/>
        <v>Toma Bebe</v>
      </c>
      <c r="E41" t="str">
        <f t="shared" si="3"/>
        <v>Toma Bebe</v>
      </c>
      <c r="F41" s="12">
        <v>6800409341345</v>
      </c>
      <c r="G41" t="s">
        <v>246</v>
      </c>
      <c r="H41" t="s">
        <v>247</v>
      </c>
      <c r="I41">
        <v>8</v>
      </c>
    </row>
    <row r="42" spans="1:9">
      <c r="A42">
        <v>41</v>
      </c>
      <c r="B42" t="s">
        <v>22</v>
      </c>
      <c r="C42" t="s">
        <v>248</v>
      </c>
      <c r="D42" t="str">
        <f t="shared" si="2"/>
        <v>Mocanu Antonie</v>
      </c>
      <c r="E42" t="str">
        <f t="shared" si="3"/>
        <v>Mocanu Antonie</v>
      </c>
      <c r="F42" s="12">
        <v>5830525189817</v>
      </c>
      <c r="G42" t="s">
        <v>249</v>
      </c>
      <c r="H42" t="s">
        <v>250</v>
      </c>
      <c r="I42">
        <v>3</v>
      </c>
    </row>
    <row r="43" spans="1:9">
      <c r="A43">
        <v>42</v>
      </c>
      <c r="B43" t="s">
        <v>18</v>
      </c>
      <c r="C43" t="s">
        <v>251</v>
      </c>
      <c r="D43" t="str">
        <f t="shared" si="2"/>
        <v>Florea Florin</v>
      </c>
      <c r="E43" t="str">
        <f t="shared" si="3"/>
        <v>Florea Florin</v>
      </c>
      <c r="F43" s="12">
        <v>6920904369608</v>
      </c>
      <c r="G43" t="s">
        <v>252</v>
      </c>
      <c r="H43" t="s">
        <v>253</v>
      </c>
      <c r="I43">
        <v>9</v>
      </c>
    </row>
    <row r="44" spans="1:9">
      <c r="A44">
        <v>43</v>
      </c>
      <c r="B44" t="s">
        <v>254</v>
      </c>
      <c r="C44" t="s">
        <v>255</v>
      </c>
      <c r="D44" t="str">
        <f t="shared" si="2"/>
        <v>Georgescu Mihai</v>
      </c>
      <c r="E44" t="str">
        <f t="shared" si="3"/>
        <v>Georgescu Mihai</v>
      </c>
      <c r="F44" s="12">
        <v>6880418324434</v>
      </c>
      <c r="G44" t="s">
        <v>256</v>
      </c>
      <c r="H44" t="s">
        <v>257</v>
      </c>
      <c r="I44">
        <v>8</v>
      </c>
    </row>
    <row r="45" spans="1:9">
      <c r="A45">
        <v>44</v>
      </c>
      <c r="B45" t="s">
        <v>42</v>
      </c>
      <c r="C45" t="s">
        <v>258</v>
      </c>
      <c r="D45" t="str">
        <f t="shared" si="2"/>
        <v>Nemeș Alistar</v>
      </c>
      <c r="E45" t="str">
        <f t="shared" si="3"/>
        <v>Nemeș Alistar</v>
      </c>
      <c r="F45" s="12">
        <v>5911107241435</v>
      </c>
      <c r="G45" t="s">
        <v>259</v>
      </c>
      <c r="H45" t="s">
        <v>260</v>
      </c>
      <c r="I45">
        <v>6</v>
      </c>
    </row>
    <row r="46" spans="1:9">
      <c r="A46">
        <v>45</v>
      </c>
      <c r="B46" t="s">
        <v>158</v>
      </c>
      <c r="C46" t="s">
        <v>261</v>
      </c>
      <c r="D46" t="str">
        <f t="shared" si="2"/>
        <v>Nistor Leopoldina</v>
      </c>
      <c r="E46" t="str">
        <f t="shared" si="3"/>
        <v>Nistor Leopoldina</v>
      </c>
      <c r="F46" s="12">
        <v>5870910218841</v>
      </c>
      <c r="G46" t="s">
        <v>262</v>
      </c>
      <c r="H46" t="s">
        <v>263</v>
      </c>
      <c r="I46">
        <v>6</v>
      </c>
    </row>
    <row r="47" spans="1:9">
      <c r="A47">
        <v>46</v>
      </c>
      <c r="B47" t="s">
        <v>56</v>
      </c>
      <c r="C47" t="s">
        <v>358</v>
      </c>
      <c r="D47" t="str">
        <f t="shared" si="2"/>
        <v>Dima ina</v>
      </c>
      <c r="E47" t="str">
        <f t="shared" si="3"/>
        <v>Dima Ina</v>
      </c>
      <c r="F47" s="12">
        <v>5900801457774</v>
      </c>
      <c r="G47" t="s">
        <v>265</v>
      </c>
      <c r="H47" t="s">
        <v>266</v>
      </c>
      <c r="I47">
        <v>8</v>
      </c>
    </row>
    <row r="48" spans="1:9">
      <c r="A48">
        <v>47</v>
      </c>
      <c r="B48" t="s">
        <v>6</v>
      </c>
      <c r="C48" t="s">
        <v>267</v>
      </c>
      <c r="D48" t="str">
        <f t="shared" si="2"/>
        <v>Aanei Georgia</v>
      </c>
      <c r="E48" t="str">
        <f t="shared" si="3"/>
        <v>Aanei Georgia</v>
      </c>
      <c r="F48" s="12">
        <v>5930116276820</v>
      </c>
      <c r="G48" t="s">
        <v>268</v>
      </c>
      <c r="H48" t="s">
        <v>269</v>
      </c>
      <c r="I48">
        <v>9</v>
      </c>
    </row>
    <row r="49" spans="1:9">
      <c r="A49">
        <v>48</v>
      </c>
      <c r="B49" t="s">
        <v>162</v>
      </c>
      <c r="C49" t="s">
        <v>82</v>
      </c>
      <c r="D49" t="str">
        <f t="shared" si="2"/>
        <v>Dobre Sorana</v>
      </c>
      <c r="E49" t="str">
        <f t="shared" si="3"/>
        <v>Dobre Sorana</v>
      </c>
      <c r="F49" s="12">
        <v>5800317258238</v>
      </c>
      <c r="G49" t="s">
        <v>270</v>
      </c>
      <c r="H49" t="s">
        <v>271</v>
      </c>
      <c r="I49">
        <v>9</v>
      </c>
    </row>
    <row r="50" spans="1:9">
      <c r="A50">
        <v>49</v>
      </c>
      <c r="B50" t="s">
        <v>272</v>
      </c>
      <c r="C50" t="s">
        <v>273</v>
      </c>
      <c r="D50" t="str">
        <f t="shared" si="2"/>
        <v>Cristea Teea</v>
      </c>
      <c r="E50" t="str">
        <f t="shared" si="3"/>
        <v>Cristea Teea</v>
      </c>
      <c r="F50" s="12">
        <v>6961212472019</v>
      </c>
      <c r="G50" t="s">
        <v>274</v>
      </c>
      <c r="H50" t="s">
        <v>275</v>
      </c>
      <c r="I50">
        <v>2</v>
      </c>
    </row>
    <row r="51" spans="1:9">
      <c r="A51">
        <v>50</v>
      </c>
      <c r="B51" t="s">
        <v>103</v>
      </c>
      <c r="C51" t="s">
        <v>102</v>
      </c>
      <c r="D51" t="str">
        <f t="shared" si="2"/>
        <v>Toma Eftimie</v>
      </c>
      <c r="E51" t="str">
        <f t="shared" si="3"/>
        <v>Toma Eftimie</v>
      </c>
      <c r="F51" s="12">
        <v>6980815114142</v>
      </c>
      <c r="G51" t="s">
        <v>276</v>
      </c>
      <c r="H51" t="s">
        <v>277</v>
      </c>
      <c r="I51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EE87-C71B-4925-B7B5-C273FE52B309}">
  <dimension ref="A1:H51"/>
  <sheetViews>
    <sheetView zoomScaleNormal="100" workbookViewId="0">
      <selection activeCell="J9" sqref="J9"/>
    </sheetView>
  </sheetViews>
  <sheetFormatPr defaultRowHeight="14.4"/>
  <cols>
    <col min="1" max="1" width="9.6640625" bestFit="1" customWidth="1"/>
    <col min="2" max="2" width="12.109375" bestFit="1" customWidth="1"/>
    <col min="3" max="3" width="12.5546875" bestFit="1" customWidth="1"/>
    <col min="4" max="4" width="18.6640625" bestFit="1" customWidth="1"/>
    <col min="5" max="5" width="10.44140625" bestFit="1" customWidth="1"/>
    <col min="7" max="7" width="12.5546875" bestFit="1" customWidth="1"/>
    <col min="8" max="8" width="17.88671875" bestFit="1" customWidth="1"/>
  </cols>
  <sheetData>
    <row r="1" spans="1:8">
      <c r="A1" t="s">
        <v>282</v>
      </c>
      <c r="B1" t="s">
        <v>283</v>
      </c>
      <c r="C1" t="s">
        <v>117</v>
      </c>
      <c r="D1" t="s">
        <v>284</v>
      </c>
      <c r="E1" t="s">
        <v>285</v>
      </c>
    </row>
    <row r="2" spans="1:8">
      <c r="A2">
        <v>1</v>
      </c>
      <c r="B2">
        <v>1</v>
      </c>
      <c r="C2">
        <v>1</v>
      </c>
      <c r="D2" t="s">
        <v>286</v>
      </c>
      <c r="E2" t="s">
        <v>287</v>
      </c>
    </row>
    <row r="3" spans="1:8">
      <c r="A3">
        <v>2</v>
      </c>
      <c r="B3">
        <v>2</v>
      </c>
      <c r="C3">
        <v>2</v>
      </c>
      <c r="D3" t="s">
        <v>288</v>
      </c>
      <c r="E3" t="s">
        <v>287</v>
      </c>
    </row>
    <row r="4" spans="1:8">
      <c r="A4">
        <v>3</v>
      </c>
      <c r="B4">
        <v>3</v>
      </c>
      <c r="C4">
        <v>3</v>
      </c>
      <c r="D4" t="s">
        <v>289</v>
      </c>
      <c r="E4" t="s">
        <v>290</v>
      </c>
      <c r="G4" s="9" t="s">
        <v>365</v>
      </c>
      <c r="H4" t="s">
        <v>369</v>
      </c>
    </row>
    <row r="5" spans="1:8">
      <c r="A5">
        <v>4</v>
      </c>
      <c r="B5">
        <v>4</v>
      </c>
      <c r="C5">
        <v>4</v>
      </c>
      <c r="D5" t="s">
        <v>291</v>
      </c>
      <c r="E5" t="s">
        <v>292</v>
      </c>
      <c r="G5" s="10" t="s">
        <v>287</v>
      </c>
      <c r="H5">
        <v>15</v>
      </c>
    </row>
    <row r="6" spans="1:8">
      <c r="A6">
        <v>5</v>
      </c>
      <c r="B6">
        <v>5</v>
      </c>
      <c r="C6">
        <v>5</v>
      </c>
      <c r="D6" t="s">
        <v>293</v>
      </c>
      <c r="E6" t="s">
        <v>292</v>
      </c>
      <c r="G6" s="10" t="s">
        <v>290</v>
      </c>
      <c r="H6">
        <v>20</v>
      </c>
    </row>
    <row r="7" spans="1:8">
      <c r="A7">
        <v>6</v>
      </c>
      <c r="B7">
        <v>6</v>
      </c>
      <c r="C7">
        <v>6</v>
      </c>
      <c r="D7" t="s">
        <v>294</v>
      </c>
      <c r="E7" t="s">
        <v>290</v>
      </c>
      <c r="G7" s="10" t="s">
        <v>292</v>
      </c>
      <c r="H7">
        <v>15</v>
      </c>
    </row>
    <row r="8" spans="1:8">
      <c r="A8">
        <v>7</v>
      </c>
      <c r="B8">
        <v>7</v>
      </c>
      <c r="C8">
        <v>7</v>
      </c>
      <c r="D8" t="s">
        <v>295</v>
      </c>
      <c r="E8" t="s">
        <v>290</v>
      </c>
      <c r="G8" s="10" t="s">
        <v>366</v>
      </c>
      <c r="H8">
        <v>50</v>
      </c>
    </row>
    <row r="9" spans="1:8">
      <c r="A9">
        <v>8</v>
      </c>
      <c r="B9">
        <v>8</v>
      </c>
      <c r="C9">
        <v>8</v>
      </c>
      <c r="D9" t="s">
        <v>296</v>
      </c>
      <c r="E9" t="s">
        <v>290</v>
      </c>
    </row>
    <row r="10" spans="1:8">
      <c r="A10">
        <v>9</v>
      </c>
      <c r="B10">
        <v>9</v>
      </c>
      <c r="C10">
        <v>9</v>
      </c>
      <c r="D10" t="s">
        <v>297</v>
      </c>
      <c r="E10" t="s">
        <v>287</v>
      </c>
    </row>
    <row r="11" spans="1:8">
      <c r="A11">
        <v>10</v>
      </c>
      <c r="B11">
        <v>10</v>
      </c>
      <c r="C11">
        <v>10</v>
      </c>
      <c r="D11" t="s">
        <v>298</v>
      </c>
      <c r="E11" t="s">
        <v>292</v>
      </c>
    </row>
    <row r="12" spans="1:8">
      <c r="A12">
        <v>11</v>
      </c>
      <c r="B12">
        <v>1</v>
      </c>
      <c r="C12">
        <v>11</v>
      </c>
      <c r="D12" t="s">
        <v>286</v>
      </c>
      <c r="E12" t="s">
        <v>287</v>
      </c>
    </row>
    <row r="13" spans="1:8">
      <c r="A13">
        <v>12</v>
      </c>
      <c r="B13">
        <v>2</v>
      </c>
      <c r="C13">
        <v>12</v>
      </c>
      <c r="D13" t="s">
        <v>288</v>
      </c>
      <c r="E13" t="s">
        <v>287</v>
      </c>
    </row>
    <row r="14" spans="1:8">
      <c r="A14">
        <v>13</v>
      </c>
      <c r="B14">
        <v>3</v>
      </c>
      <c r="C14">
        <v>13</v>
      </c>
      <c r="D14" t="s">
        <v>289</v>
      </c>
      <c r="E14" t="s">
        <v>290</v>
      </c>
    </row>
    <row r="15" spans="1:8">
      <c r="A15">
        <v>14</v>
      </c>
      <c r="B15">
        <v>4</v>
      </c>
      <c r="C15">
        <v>14</v>
      </c>
      <c r="D15" t="s">
        <v>291</v>
      </c>
      <c r="E15" t="s">
        <v>292</v>
      </c>
    </row>
    <row r="16" spans="1:8">
      <c r="A16">
        <v>15</v>
      </c>
      <c r="B16">
        <v>5</v>
      </c>
      <c r="C16">
        <v>15</v>
      </c>
      <c r="D16" t="s">
        <v>293</v>
      </c>
      <c r="E16" t="s">
        <v>292</v>
      </c>
    </row>
    <row r="17" spans="1:5">
      <c r="A17">
        <v>16</v>
      </c>
      <c r="B17">
        <v>6</v>
      </c>
      <c r="C17">
        <v>16</v>
      </c>
      <c r="D17" t="s">
        <v>294</v>
      </c>
      <c r="E17" t="s">
        <v>290</v>
      </c>
    </row>
    <row r="18" spans="1:5">
      <c r="A18">
        <v>17</v>
      </c>
      <c r="B18">
        <v>7</v>
      </c>
      <c r="C18">
        <v>17</v>
      </c>
      <c r="D18" t="s">
        <v>295</v>
      </c>
      <c r="E18" t="s">
        <v>290</v>
      </c>
    </row>
    <row r="19" spans="1:5">
      <c r="A19">
        <v>18</v>
      </c>
      <c r="B19">
        <v>8</v>
      </c>
      <c r="C19">
        <v>18</v>
      </c>
      <c r="D19" t="s">
        <v>296</v>
      </c>
      <c r="E19" t="s">
        <v>290</v>
      </c>
    </row>
    <row r="20" spans="1:5">
      <c r="A20">
        <v>19</v>
      </c>
      <c r="B20">
        <v>9</v>
      </c>
      <c r="C20">
        <v>19</v>
      </c>
      <c r="D20" t="s">
        <v>297</v>
      </c>
      <c r="E20" t="s">
        <v>287</v>
      </c>
    </row>
    <row r="21" spans="1:5">
      <c r="A21">
        <v>20</v>
      </c>
      <c r="B21">
        <v>10</v>
      </c>
      <c r="C21">
        <v>20</v>
      </c>
      <c r="D21" t="s">
        <v>298</v>
      </c>
      <c r="E21" t="s">
        <v>292</v>
      </c>
    </row>
    <row r="22" spans="1:5">
      <c r="A22">
        <v>21</v>
      </c>
      <c r="B22">
        <v>1</v>
      </c>
      <c r="C22">
        <v>21</v>
      </c>
      <c r="D22" t="s">
        <v>286</v>
      </c>
      <c r="E22" t="s">
        <v>287</v>
      </c>
    </row>
    <row r="23" spans="1:5">
      <c r="A23">
        <v>22</v>
      </c>
      <c r="B23">
        <v>2</v>
      </c>
      <c r="C23">
        <v>22</v>
      </c>
      <c r="D23" t="s">
        <v>288</v>
      </c>
      <c r="E23" t="s">
        <v>287</v>
      </c>
    </row>
    <row r="24" spans="1:5">
      <c r="A24">
        <v>23</v>
      </c>
      <c r="B24">
        <v>3</v>
      </c>
      <c r="C24">
        <v>23</v>
      </c>
      <c r="D24" t="s">
        <v>289</v>
      </c>
      <c r="E24" t="s">
        <v>290</v>
      </c>
    </row>
    <row r="25" spans="1:5">
      <c r="A25">
        <v>24</v>
      </c>
      <c r="B25">
        <v>4</v>
      </c>
      <c r="C25">
        <v>24</v>
      </c>
      <c r="D25" t="s">
        <v>291</v>
      </c>
      <c r="E25" t="s">
        <v>292</v>
      </c>
    </row>
    <row r="26" spans="1:5">
      <c r="A26">
        <v>25</v>
      </c>
      <c r="B26">
        <v>5</v>
      </c>
      <c r="C26">
        <v>25</v>
      </c>
      <c r="D26" t="s">
        <v>293</v>
      </c>
      <c r="E26" t="s">
        <v>292</v>
      </c>
    </row>
    <row r="27" spans="1:5">
      <c r="A27">
        <v>26</v>
      </c>
      <c r="B27">
        <v>6</v>
      </c>
      <c r="C27">
        <v>26</v>
      </c>
      <c r="D27" t="s">
        <v>294</v>
      </c>
      <c r="E27" t="s">
        <v>290</v>
      </c>
    </row>
    <row r="28" spans="1:5">
      <c r="A28">
        <v>27</v>
      </c>
      <c r="B28">
        <v>7</v>
      </c>
      <c r="C28">
        <v>27</v>
      </c>
      <c r="D28" t="s">
        <v>295</v>
      </c>
      <c r="E28" t="s">
        <v>290</v>
      </c>
    </row>
    <row r="29" spans="1:5">
      <c r="A29">
        <v>28</v>
      </c>
      <c r="B29">
        <v>8</v>
      </c>
      <c r="C29">
        <v>28</v>
      </c>
      <c r="D29" t="s">
        <v>296</v>
      </c>
      <c r="E29" t="s">
        <v>290</v>
      </c>
    </row>
    <row r="30" spans="1:5">
      <c r="A30">
        <v>29</v>
      </c>
      <c r="B30">
        <v>9</v>
      </c>
      <c r="C30">
        <v>29</v>
      </c>
      <c r="D30" t="s">
        <v>297</v>
      </c>
      <c r="E30" t="s">
        <v>287</v>
      </c>
    </row>
    <row r="31" spans="1:5">
      <c r="A31">
        <v>30</v>
      </c>
      <c r="B31">
        <v>10</v>
      </c>
      <c r="C31">
        <v>30</v>
      </c>
      <c r="D31" t="s">
        <v>298</v>
      </c>
      <c r="E31" t="s">
        <v>292</v>
      </c>
    </row>
    <row r="32" spans="1:5">
      <c r="A32">
        <v>31</v>
      </c>
      <c r="B32">
        <v>1</v>
      </c>
      <c r="C32">
        <v>31</v>
      </c>
      <c r="D32" t="s">
        <v>286</v>
      </c>
      <c r="E32" t="s">
        <v>287</v>
      </c>
    </row>
    <row r="33" spans="1:5">
      <c r="A33">
        <v>32</v>
      </c>
      <c r="B33">
        <v>2</v>
      </c>
      <c r="C33">
        <v>32</v>
      </c>
      <c r="D33" t="s">
        <v>288</v>
      </c>
      <c r="E33" t="s">
        <v>287</v>
      </c>
    </row>
    <row r="34" spans="1:5">
      <c r="A34">
        <v>33</v>
      </c>
      <c r="B34">
        <v>3</v>
      </c>
      <c r="C34">
        <v>33</v>
      </c>
      <c r="D34" t="s">
        <v>289</v>
      </c>
      <c r="E34" t="s">
        <v>290</v>
      </c>
    </row>
    <row r="35" spans="1:5">
      <c r="A35">
        <v>34</v>
      </c>
      <c r="B35">
        <v>4</v>
      </c>
      <c r="C35">
        <v>34</v>
      </c>
      <c r="D35" t="s">
        <v>291</v>
      </c>
      <c r="E35" t="s">
        <v>292</v>
      </c>
    </row>
    <row r="36" spans="1:5">
      <c r="A36">
        <v>35</v>
      </c>
      <c r="B36">
        <v>5</v>
      </c>
      <c r="C36">
        <v>35</v>
      </c>
      <c r="D36" t="s">
        <v>293</v>
      </c>
      <c r="E36" t="s">
        <v>292</v>
      </c>
    </row>
    <row r="37" spans="1:5">
      <c r="A37">
        <v>36</v>
      </c>
      <c r="B37">
        <v>6</v>
      </c>
      <c r="C37">
        <v>36</v>
      </c>
      <c r="D37" t="s">
        <v>294</v>
      </c>
      <c r="E37" t="s">
        <v>290</v>
      </c>
    </row>
    <row r="38" spans="1:5">
      <c r="A38">
        <v>37</v>
      </c>
      <c r="B38">
        <v>7</v>
      </c>
      <c r="C38">
        <v>37</v>
      </c>
      <c r="D38" t="s">
        <v>295</v>
      </c>
      <c r="E38" t="s">
        <v>290</v>
      </c>
    </row>
    <row r="39" spans="1:5">
      <c r="A39">
        <v>38</v>
      </c>
      <c r="B39">
        <v>8</v>
      </c>
      <c r="C39">
        <v>38</v>
      </c>
      <c r="D39" t="s">
        <v>296</v>
      </c>
      <c r="E39" t="s">
        <v>290</v>
      </c>
    </row>
    <row r="40" spans="1:5">
      <c r="A40">
        <v>39</v>
      </c>
      <c r="B40">
        <v>9</v>
      </c>
      <c r="C40">
        <v>39</v>
      </c>
      <c r="D40" t="s">
        <v>297</v>
      </c>
      <c r="E40" t="s">
        <v>287</v>
      </c>
    </row>
    <row r="41" spans="1:5">
      <c r="A41">
        <v>40</v>
      </c>
      <c r="B41">
        <v>10</v>
      </c>
      <c r="C41">
        <v>40</v>
      </c>
      <c r="D41" t="s">
        <v>298</v>
      </c>
      <c r="E41" t="s">
        <v>292</v>
      </c>
    </row>
    <row r="42" spans="1:5">
      <c r="A42">
        <v>41</v>
      </c>
      <c r="B42">
        <v>1</v>
      </c>
      <c r="C42">
        <v>41</v>
      </c>
      <c r="D42" t="s">
        <v>286</v>
      </c>
      <c r="E42" t="s">
        <v>287</v>
      </c>
    </row>
    <row r="43" spans="1:5">
      <c r="A43">
        <v>42</v>
      </c>
      <c r="B43">
        <v>2</v>
      </c>
      <c r="C43">
        <v>42</v>
      </c>
      <c r="D43" t="s">
        <v>288</v>
      </c>
      <c r="E43" t="s">
        <v>287</v>
      </c>
    </row>
    <row r="44" spans="1:5">
      <c r="A44">
        <v>43</v>
      </c>
      <c r="B44">
        <v>3</v>
      </c>
      <c r="C44">
        <v>43</v>
      </c>
      <c r="D44" t="s">
        <v>289</v>
      </c>
      <c r="E44" t="s">
        <v>290</v>
      </c>
    </row>
    <row r="45" spans="1:5">
      <c r="A45">
        <v>44</v>
      </c>
      <c r="B45">
        <v>4</v>
      </c>
      <c r="C45">
        <v>44</v>
      </c>
      <c r="D45" t="s">
        <v>291</v>
      </c>
      <c r="E45" t="s">
        <v>292</v>
      </c>
    </row>
    <row r="46" spans="1:5">
      <c r="A46">
        <v>45</v>
      </c>
      <c r="B46">
        <v>5</v>
      </c>
      <c r="C46">
        <v>45</v>
      </c>
      <c r="D46" t="s">
        <v>293</v>
      </c>
      <c r="E46" t="s">
        <v>292</v>
      </c>
    </row>
    <row r="47" spans="1:5">
      <c r="A47">
        <v>46</v>
      </c>
      <c r="B47">
        <v>6</v>
      </c>
      <c r="C47">
        <v>46</v>
      </c>
      <c r="D47" t="s">
        <v>294</v>
      </c>
      <c r="E47" t="s">
        <v>290</v>
      </c>
    </row>
    <row r="48" spans="1:5">
      <c r="A48">
        <v>47</v>
      </c>
      <c r="B48">
        <v>7</v>
      </c>
      <c r="C48">
        <v>47</v>
      </c>
      <c r="D48" t="s">
        <v>295</v>
      </c>
      <c r="E48" t="s">
        <v>290</v>
      </c>
    </row>
    <row r="49" spans="1:5">
      <c r="A49">
        <v>48</v>
      </c>
      <c r="B49">
        <v>8</v>
      </c>
      <c r="C49">
        <v>48</v>
      </c>
      <c r="D49" t="s">
        <v>296</v>
      </c>
      <c r="E49" t="s">
        <v>290</v>
      </c>
    </row>
    <row r="50" spans="1:5">
      <c r="A50">
        <v>49</v>
      </c>
      <c r="B50">
        <v>9</v>
      </c>
      <c r="C50">
        <v>49</v>
      </c>
      <c r="D50" t="s">
        <v>297</v>
      </c>
      <c r="E50" t="s">
        <v>287</v>
      </c>
    </row>
    <row r="51" spans="1:5">
      <c r="A51">
        <v>50</v>
      </c>
      <c r="B51">
        <v>10</v>
      </c>
      <c r="C51">
        <v>50</v>
      </c>
      <c r="D51" t="s">
        <v>298</v>
      </c>
      <c r="E51" t="s">
        <v>292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57FE-8642-44D0-87AF-5AA9E0CC8FE3}">
  <dimension ref="A1:K62"/>
  <sheetViews>
    <sheetView zoomScale="70" zoomScaleNormal="70" workbookViewId="0">
      <selection activeCell="C2" sqref="C2"/>
    </sheetView>
  </sheetViews>
  <sheetFormatPr defaultRowHeight="14.4"/>
  <cols>
    <col min="1" max="1" width="14.109375" bestFit="1" customWidth="1"/>
    <col min="2" max="2" width="10.77734375" bestFit="1" customWidth="1"/>
    <col min="3" max="3" width="11.88671875" bestFit="1" customWidth="1"/>
    <col min="4" max="4" width="10.88671875" bestFit="1" customWidth="1"/>
    <col min="5" max="5" width="16.33203125" bestFit="1" customWidth="1"/>
    <col min="10" max="10" width="12.5546875" bestFit="1" customWidth="1"/>
    <col min="11" max="11" width="15.21875" bestFit="1" customWidth="1"/>
  </cols>
  <sheetData>
    <row r="1" spans="1:11">
      <c r="A1" t="s">
        <v>278</v>
      </c>
      <c r="B1" t="s">
        <v>0</v>
      </c>
      <c r="C1" t="s">
        <v>279</v>
      </c>
      <c r="D1" t="s">
        <v>280</v>
      </c>
      <c r="E1" t="s">
        <v>281</v>
      </c>
      <c r="F1" s="5" t="s">
        <v>370</v>
      </c>
      <c r="G1" s="5" t="s">
        <v>371</v>
      </c>
    </row>
    <row r="2" spans="1:11">
      <c r="A2">
        <v>60</v>
      </c>
      <c r="B2">
        <v>18</v>
      </c>
      <c r="C2">
        <v>12</v>
      </c>
      <c r="D2">
        <v>5</v>
      </c>
      <c r="E2" s="4">
        <v>45293</v>
      </c>
      <c r="F2" t="str">
        <f t="shared" ref="F2:F33" si="0">TEXT(E2,"dddd")</f>
        <v>marți</v>
      </c>
      <c r="G2" t="str">
        <f t="shared" ref="G2:G33" si="1">TEXT(E2,"mmmm")</f>
        <v>ianuarie</v>
      </c>
    </row>
    <row r="3" spans="1:11">
      <c r="A3">
        <v>44</v>
      </c>
      <c r="B3">
        <v>3</v>
      </c>
      <c r="C3">
        <v>2</v>
      </c>
      <c r="D3">
        <v>5</v>
      </c>
      <c r="E3" s="4">
        <v>45300</v>
      </c>
      <c r="F3" t="str">
        <f t="shared" si="0"/>
        <v>marți</v>
      </c>
      <c r="G3" t="str">
        <f t="shared" si="1"/>
        <v>ianuarie</v>
      </c>
    </row>
    <row r="4" spans="1:11">
      <c r="A4">
        <v>1</v>
      </c>
      <c r="B4">
        <v>29</v>
      </c>
      <c r="C4">
        <v>14</v>
      </c>
      <c r="D4">
        <v>3</v>
      </c>
      <c r="E4" s="4">
        <v>45318</v>
      </c>
      <c r="F4" t="str">
        <f t="shared" si="0"/>
        <v>sâmbătă</v>
      </c>
      <c r="G4" s="11" t="str">
        <f t="shared" si="1"/>
        <v>ianuarie</v>
      </c>
      <c r="J4" s="9" t="s">
        <v>365</v>
      </c>
      <c r="K4" t="s">
        <v>367</v>
      </c>
    </row>
    <row r="5" spans="1:11">
      <c r="A5">
        <v>51</v>
      </c>
      <c r="B5">
        <v>9</v>
      </c>
      <c r="C5">
        <v>10</v>
      </c>
      <c r="D5">
        <v>4</v>
      </c>
      <c r="E5" s="4">
        <v>45319</v>
      </c>
      <c r="F5" t="str">
        <f t="shared" si="0"/>
        <v>duminică</v>
      </c>
      <c r="G5" t="str">
        <f t="shared" si="1"/>
        <v>ianuarie</v>
      </c>
      <c r="J5" s="10" t="s">
        <v>372</v>
      </c>
      <c r="K5">
        <v>22</v>
      </c>
    </row>
    <row r="6" spans="1:11">
      <c r="A6">
        <v>7</v>
      </c>
      <c r="B6">
        <v>2</v>
      </c>
      <c r="C6">
        <v>3</v>
      </c>
      <c r="D6">
        <v>5</v>
      </c>
      <c r="E6" s="4">
        <v>45322</v>
      </c>
      <c r="F6" t="str">
        <f t="shared" si="0"/>
        <v>miercuri</v>
      </c>
      <c r="G6" t="str">
        <f t="shared" si="1"/>
        <v>ianuarie</v>
      </c>
      <c r="J6" s="10" t="s">
        <v>373</v>
      </c>
      <c r="K6">
        <v>17</v>
      </c>
    </row>
    <row r="7" spans="1:11">
      <c r="A7">
        <v>3</v>
      </c>
      <c r="B7">
        <v>29</v>
      </c>
      <c r="C7">
        <v>15</v>
      </c>
      <c r="D7">
        <v>1</v>
      </c>
      <c r="E7" s="4">
        <v>45323</v>
      </c>
      <c r="F7" t="str">
        <f t="shared" si="0"/>
        <v>joi</v>
      </c>
      <c r="G7" t="str">
        <f t="shared" si="1"/>
        <v>februarie</v>
      </c>
      <c r="J7" s="10" t="s">
        <v>374</v>
      </c>
      <c r="K7">
        <v>4</v>
      </c>
    </row>
    <row r="8" spans="1:11">
      <c r="A8">
        <v>46</v>
      </c>
      <c r="B8">
        <v>20</v>
      </c>
      <c r="C8">
        <v>9</v>
      </c>
      <c r="D8">
        <v>1</v>
      </c>
      <c r="E8" s="4">
        <v>45331</v>
      </c>
      <c r="F8" t="str">
        <f t="shared" si="0"/>
        <v>vineri</v>
      </c>
      <c r="G8" t="str">
        <f t="shared" si="1"/>
        <v>februarie</v>
      </c>
      <c r="J8" s="10" t="s">
        <v>375</v>
      </c>
      <c r="K8">
        <v>13</v>
      </c>
    </row>
    <row r="9" spans="1:11">
      <c r="A9">
        <v>25</v>
      </c>
      <c r="B9">
        <v>10</v>
      </c>
      <c r="C9">
        <v>10</v>
      </c>
      <c r="D9">
        <v>3</v>
      </c>
      <c r="E9" s="4">
        <v>45332</v>
      </c>
      <c r="F9" t="str">
        <f t="shared" si="0"/>
        <v>sâmbătă</v>
      </c>
      <c r="G9" t="str">
        <f t="shared" si="1"/>
        <v>februarie</v>
      </c>
      <c r="J9" s="10" t="s">
        <v>376</v>
      </c>
      <c r="K9">
        <v>10</v>
      </c>
    </row>
    <row r="10" spans="1:11">
      <c r="A10">
        <v>55</v>
      </c>
      <c r="B10">
        <v>11</v>
      </c>
      <c r="C10">
        <v>12</v>
      </c>
      <c r="D10">
        <v>1</v>
      </c>
      <c r="E10" s="4">
        <v>45340</v>
      </c>
      <c r="F10" t="str">
        <f t="shared" si="0"/>
        <v>duminică</v>
      </c>
      <c r="G10" t="str">
        <f t="shared" si="1"/>
        <v>februarie</v>
      </c>
      <c r="J10" s="10" t="s">
        <v>377</v>
      </c>
      <c r="K10">
        <v>23</v>
      </c>
    </row>
    <row r="11" spans="1:11">
      <c r="A11">
        <v>2</v>
      </c>
      <c r="B11">
        <v>7</v>
      </c>
      <c r="C11">
        <v>19</v>
      </c>
      <c r="D11">
        <v>4</v>
      </c>
      <c r="E11" s="4">
        <v>45341</v>
      </c>
      <c r="F11" t="str">
        <f t="shared" si="0"/>
        <v>luni</v>
      </c>
      <c r="G11" t="str">
        <f t="shared" si="1"/>
        <v>februarie</v>
      </c>
      <c r="J11" s="10" t="s">
        <v>378</v>
      </c>
      <c r="K11">
        <v>10</v>
      </c>
    </row>
    <row r="12" spans="1:11">
      <c r="A12">
        <v>20</v>
      </c>
      <c r="B12">
        <v>28</v>
      </c>
      <c r="C12">
        <v>13</v>
      </c>
      <c r="D12">
        <v>5</v>
      </c>
      <c r="E12" s="4">
        <v>45341</v>
      </c>
      <c r="F12" t="str">
        <f t="shared" si="0"/>
        <v>luni</v>
      </c>
      <c r="G12" t="str">
        <f t="shared" si="1"/>
        <v>februarie</v>
      </c>
      <c r="J12" s="10" t="s">
        <v>379</v>
      </c>
      <c r="K12">
        <v>11</v>
      </c>
    </row>
    <row r="13" spans="1:11">
      <c r="A13">
        <v>42</v>
      </c>
      <c r="B13">
        <v>1</v>
      </c>
      <c r="C13">
        <v>17</v>
      </c>
      <c r="D13">
        <v>1</v>
      </c>
      <c r="E13" s="4">
        <v>45344</v>
      </c>
      <c r="F13" t="str">
        <f t="shared" si="0"/>
        <v>joi</v>
      </c>
      <c r="G13" t="str">
        <f t="shared" si="1"/>
        <v>februarie</v>
      </c>
      <c r="J13" s="10" t="s">
        <v>380</v>
      </c>
      <c r="K13">
        <v>17</v>
      </c>
    </row>
    <row r="14" spans="1:11">
      <c r="A14">
        <v>35</v>
      </c>
      <c r="B14">
        <v>27</v>
      </c>
      <c r="C14">
        <v>7</v>
      </c>
      <c r="D14">
        <v>1</v>
      </c>
      <c r="E14" s="4">
        <v>45345</v>
      </c>
      <c r="F14" t="str">
        <f t="shared" si="0"/>
        <v>vineri</v>
      </c>
      <c r="G14" t="str">
        <f t="shared" si="1"/>
        <v>februarie</v>
      </c>
      <c r="J14" s="10" t="s">
        <v>381</v>
      </c>
      <c r="K14">
        <v>26</v>
      </c>
    </row>
    <row r="15" spans="1:11">
      <c r="A15">
        <v>54</v>
      </c>
      <c r="B15">
        <v>23</v>
      </c>
      <c r="C15">
        <v>11</v>
      </c>
      <c r="D15">
        <v>4</v>
      </c>
      <c r="E15" s="4">
        <v>45373</v>
      </c>
      <c r="F15" t="str">
        <f t="shared" si="0"/>
        <v>vineri</v>
      </c>
      <c r="G15" t="str">
        <f t="shared" si="1"/>
        <v>martie</v>
      </c>
      <c r="J15" s="10" t="s">
        <v>382</v>
      </c>
      <c r="K15">
        <v>8</v>
      </c>
    </row>
    <row r="16" spans="1:11">
      <c r="A16">
        <v>26</v>
      </c>
      <c r="B16">
        <v>21</v>
      </c>
      <c r="C16">
        <v>8</v>
      </c>
      <c r="D16">
        <v>4</v>
      </c>
      <c r="E16" s="4">
        <v>45401</v>
      </c>
      <c r="F16" t="str">
        <f t="shared" si="0"/>
        <v>vineri</v>
      </c>
      <c r="G16" t="str">
        <f t="shared" si="1"/>
        <v>aprilie</v>
      </c>
      <c r="J16" s="10" t="s">
        <v>383</v>
      </c>
      <c r="K16">
        <v>8</v>
      </c>
    </row>
    <row r="17" spans="1:11">
      <c r="A17">
        <v>10</v>
      </c>
      <c r="B17">
        <v>25</v>
      </c>
      <c r="C17">
        <v>16</v>
      </c>
      <c r="D17">
        <v>5</v>
      </c>
      <c r="E17" s="4">
        <v>45403</v>
      </c>
      <c r="F17" t="str">
        <f t="shared" si="0"/>
        <v>duminică</v>
      </c>
      <c r="G17" t="str">
        <f t="shared" si="1"/>
        <v>aprilie</v>
      </c>
      <c r="J17" s="10" t="s">
        <v>366</v>
      </c>
      <c r="K17">
        <v>169</v>
      </c>
    </row>
    <row r="18" spans="1:11">
      <c r="A18">
        <v>36</v>
      </c>
      <c r="B18">
        <v>26</v>
      </c>
      <c r="C18">
        <v>19</v>
      </c>
      <c r="D18">
        <v>4</v>
      </c>
      <c r="E18" s="4">
        <v>45408</v>
      </c>
      <c r="F18" t="str">
        <f t="shared" si="0"/>
        <v>vineri</v>
      </c>
      <c r="G18" t="str">
        <f t="shared" si="1"/>
        <v>aprilie</v>
      </c>
    </row>
    <row r="19" spans="1:11">
      <c r="A19">
        <v>16</v>
      </c>
      <c r="B19">
        <v>30</v>
      </c>
      <c r="C19">
        <v>19</v>
      </c>
      <c r="D19">
        <v>4</v>
      </c>
      <c r="E19" s="4">
        <v>45422</v>
      </c>
      <c r="F19" t="str">
        <f t="shared" si="0"/>
        <v>vineri</v>
      </c>
      <c r="G19" t="str">
        <f t="shared" si="1"/>
        <v>mai</v>
      </c>
    </row>
    <row r="20" spans="1:11">
      <c r="A20">
        <v>37</v>
      </c>
      <c r="B20">
        <v>21</v>
      </c>
      <c r="C20">
        <v>8</v>
      </c>
      <c r="D20">
        <v>2</v>
      </c>
      <c r="E20" s="4">
        <v>45424</v>
      </c>
      <c r="F20" t="str">
        <f t="shared" si="0"/>
        <v>duminică</v>
      </c>
      <c r="G20" t="str">
        <f t="shared" si="1"/>
        <v>mai</v>
      </c>
    </row>
    <row r="21" spans="1:11">
      <c r="A21">
        <v>59</v>
      </c>
      <c r="B21">
        <v>10</v>
      </c>
      <c r="C21">
        <v>17</v>
      </c>
      <c r="D21">
        <v>4</v>
      </c>
      <c r="E21" s="4">
        <v>45437</v>
      </c>
      <c r="F21" t="str">
        <f t="shared" si="0"/>
        <v>sâmbătă</v>
      </c>
      <c r="G21" t="str">
        <f t="shared" si="1"/>
        <v>mai</v>
      </c>
    </row>
    <row r="22" spans="1:11">
      <c r="A22">
        <v>27</v>
      </c>
      <c r="B22">
        <v>30</v>
      </c>
      <c r="C22">
        <v>16</v>
      </c>
      <c r="D22">
        <v>5</v>
      </c>
      <c r="E22" s="4">
        <v>45451</v>
      </c>
      <c r="F22" t="str">
        <f t="shared" si="0"/>
        <v>sâmbătă</v>
      </c>
      <c r="G22" t="str">
        <f t="shared" si="1"/>
        <v>iunie</v>
      </c>
    </row>
    <row r="23" spans="1:11">
      <c r="A23">
        <v>52</v>
      </c>
      <c r="B23">
        <v>18</v>
      </c>
      <c r="C23">
        <v>6</v>
      </c>
      <c r="D23">
        <v>5</v>
      </c>
      <c r="E23" s="4">
        <v>45458</v>
      </c>
      <c r="F23" t="str">
        <f t="shared" si="0"/>
        <v>sâmbătă</v>
      </c>
      <c r="G23" t="str">
        <f t="shared" si="1"/>
        <v>iunie</v>
      </c>
    </row>
    <row r="24" spans="1:11">
      <c r="A24">
        <v>13</v>
      </c>
      <c r="B24">
        <v>7</v>
      </c>
      <c r="C24">
        <v>8</v>
      </c>
      <c r="D24">
        <v>4</v>
      </c>
      <c r="E24" s="4">
        <v>45462</v>
      </c>
      <c r="F24" t="str">
        <f t="shared" si="0"/>
        <v>miercuri</v>
      </c>
      <c r="G24" t="str">
        <f t="shared" si="1"/>
        <v>iunie</v>
      </c>
    </row>
    <row r="25" spans="1:11">
      <c r="A25">
        <v>11</v>
      </c>
      <c r="B25">
        <v>10</v>
      </c>
      <c r="C25">
        <v>20</v>
      </c>
      <c r="D25">
        <v>1</v>
      </c>
      <c r="E25" s="4">
        <v>45465</v>
      </c>
      <c r="F25" t="str">
        <f t="shared" si="0"/>
        <v>sâmbătă</v>
      </c>
      <c r="G25" t="str">
        <f t="shared" si="1"/>
        <v>iunie</v>
      </c>
    </row>
    <row r="26" spans="1:11">
      <c r="A26">
        <v>6</v>
      </c>
      <c r="B26">
        <v>1</v>
      </c>
      <c r="C26">
        <v>12</v>
      </c>
      <c r="D26">
        <v>3</v>
      </c>
      <c r="E26" s="4">
        <v>45467</v>
      </c>
      <c r="F26" t="str">
        <f t="shared" si="0"/>
        <v>luni</v>
      </c>
      <c r="G26" t="str">
        <f t="shared" si="1"/>
        <v>iunie</v>
      </c>
    </row>
    <row r="27" spans="1:11">
      <c r="A27">
        <v>30</v>
      </c>
      <c r="B27">
        <v>14</v>
      </c>
      <c r="C27">
        <v>12</v>
      </c>
      <c r="D27">
        <v>5</v>
      </c>
      <c r="E27" s="4">
        <v>45472</v>
      </c>
      <c r="F27" t="str">
        <f t="shared" si="0"/>
        <v>sâmbătă</v>
      </c>
      <c r="G27" t="str">
        <f t="shared" si="1"/>
        <v>iunie</v>
      </c>
    </row>
    <row r="28" spans="1:11">
      <c r="A28">
        <v>45</v>
      </c>
      <c r="B28">
        <v>21</v>
      </c>
      <c r="C28">
        <v>3</v>
      </c>
      <c r="D28">
        <v>4</v>
      </c>
      <c r="E28" s="4">
        <v>45474</v>
      </c>
      <c r="F28" t="str">
        <f t="shared" si="0"/>
        <v>luni</v>
      </c>
      <c r="G28" t="str">
        <f t="shared" si="1"/>
        <v>iulie</v>
      </c>
    </row>
    <row r="29" spans="1:11">
      <c r="A29">
        <v>19</v>
      </c>
      <c r="B29">
        <v>26</v>
      </c>
      <c r="C29">
        <v>12</v>
      </c>
      <c r="D29">
        <v>1</v>
      </c>
      <c r="E29" s="4">
        <v>45481</v>
      </c>
      <c r="F29" t="str">
        <f t="shared" si="0"/>
        <v>luni</v>
      </c>
      <c r="G29" t="str">
        <f t="shared" si="1"/>
        <v>iulie</v>
      </c>
    </row>
    <row r="30" spans="1:11">
      <c r="A30">
        <v>31</v>
      </c>
      <c r="B30">
        <v>21</v>
      </c>
      <c r="C30">
        <v>3</v>
      </c>
      <c r="D30">
        <v>1</v>
      </c>
      <c r="E30" s="4">
        <v>45484</v>
      </c>
      <c r="F30" t="str">
        <f t="shared" si="0"/>
        <v>joi</v>
      </c>
      <c r="G30" t="str">
        <f t="shared" si="1"/>
        <v>iulie</v>
      </c>
    </row>
    <row r="31" spans="1:11">
      <c r="A31">
        <v>22</v>
      </c>
      <c r="B31">
        <v>16</v>
      </c>
      <c r="C31">
        <v>19</v>
      </c>
      <c r="D31">
        <v>1</v>
      </c>
      <c r="E31" s="4">
        <v>45494</v>
      </c>
      <c r="F31" t="str">
        <f t="shared" si="0"/>
        <v>duminică</v>
      </c>
      <c r="G31" t="str">
        <f t="shared" si="1"/>
        <v>iulie</v>
      </c>
    </row>
    <row r="32" spans="1:11">
      <c r="A32">
        <v>5</v>
      </c>
      <c r="B32">
        <v>24</v>
      </c>
      <c r="C32">
        <v>19</v>
      </c>
      <c r="D32">
        <v>3</v>
      </c>
      <c r="E32" s="4">
        <v>45497</v>
      </c>
      <c r="F32" t="str">
        <f t="shared" si="0"/>
        <v>miercuri</v>
      </c>
      <c r="G32" t="str">
        <f t="shared" si="1"/>
        <v>iulie</v>
      </c>
    </row>
    <row r="33" spans="1:7">
      <c r="A33">
        <v>12</v>
      </c>
      <c r="B33">
        <v>21</v>
      </c>
      <c r="C33">
        <v>15</v>
      </c>
      <c r="D33">
        <v>1</v>
      </c>
      <c r="E33" s="4">
        <v>45512</v>
      </c>
      <c r="F33" t="str">
        <f t="shared" si="0"/>
        <v>joi</v>
      </c>
      <c r="G33" t="str">
        <f t="shared" si="1"/>
        <v>august</v>
      </c>
    </row>
    <row r="34" spans="1:7">
      <c r="A34">
        <v>33</v>
      </c>
      <c r="B34">
        <v>23</v>
      </c>
      <c r="C34">
        <v>5</v>
      </c>
      <c r="D34">
        <v>1</v>
      </c>
      <c r="E34" s="4">
        <v>45512</v>
      </c>
      <c r="F34" t="str">
        <f t="shared" ref="F34:F61" si="2">TEXT(E34,"dddd")</f>
        <v>joi</v>
      </c>
      <c r="G34" t="str">
        <f t="shared" ref="G34:G61" si="3">TEXT(E34,"mmmm")</f>
        <v>august</v>
      </c>
    </row>
    <row r="35" spans="1:7">
      <c r="A35">
        <v>29</v>
      </c>
      <c r="B35">
        <v>5</v>
      </c>
      <c r="C35">
        <v>2</v>
      </c>
      <c r="D35">
        <v>2</v>
      </c>
      <c r="E35" s="4">
        <v>45523</v>
      </c>
      <c r="F35" t="str">
        <f t="shared" si="2"/>
        <v>luni</v>
      </c>
      <c r="G35" t="str">
        <f t="shared" si="3"/>
        <v>august</v>
      </c>
    </row>
    <row r="36" spans="1:7">
      <c r="A36">
        <v>23</v>
      </c>
      <c r="B36">
        <v>14</v>
      </c>
      <c r="C36">
        <v>5</v>
      </c>
      <c r="D36">
        <v>1</v>
      </c>
      <c r="E36" s="4">
        <v>45525</v>
      </c>
      <c r="F36" t="str">
        <f t="shared" si="2"/>
        <v>miercuri</v>
      </c>
      <c r="G36" t="str">
        <f t="shared" si="3"/>
        <v>august</v>
      </c>
    </row>
    <row r="37" spans="1:7">
      <c r="A37">
        <v>58</v>
      </c>
      <c r="B37">
        <v>18</v>
      </c>
      <c r="C37">
        <v>6</v>
      </c>
      <c r="D37">
        <v>2</v>
      </c>
      <c r="E37" s="4">
        <v>45528</v>
      </c>
      <c r="F37" t="str">
        <f t="shared" si="2"/>
        <v>sâmbătă</v>
      </c>
      <c r="G37" t="str">
        <f t="shared" si="3"/>
        <v>august</v>
      </c>
    </row>
    <row r="38" spans="1:7">
      <c r="A38">
        <v>53</v>
      </c>
      <c r="B38">
        <v>23</v>
      </c>
      <c r="C38">
        <v>4</v>
      </c>
      <c r="D38">
        <v>4</v>
      </c>
      <c r="E38" s="4">
        <v>45535</v>
      </c>
      <c r="F38" t="str">
        <f t="shared" si="2"/>
        <v>sâmbătă</v>
      </c>
      <c r="G38" t="str">
        <f t="shared" si="3"/>
        <v>august</v>
      </c>
    </row>
    <row r="39" spans="1:7">
      <c r="A39">
        <v>50</v>
      </c>
      <c r="B39">
        <v>15</v>
      </c>
      <c r="C39">
        <v>16</v>
      </c>
      <c r="D39">
        <v>2</v>
      </c>
      <c r="E39" s="4">
        <v>45538</v>
      </c>
      <c r="F39" t="str">
        <f t="shared" si="2"/>
        <v>marți</v>
      </c>
      <c r="G39" t="str">
        <f t="shared" si="3"/>
        <v>septembrie</v>
      </c>
    </row>
    <row r="40" spans="1:7">
      <c r="A40">
        <v>57</v>
      </c>
      <c r="B40">
        <v>19</v>
      </c>
      <c r="C40">
        <v>12</v>
      </c>
      <c r="D40">
        <v>1</v>
      </c>
      <c r="E40" s="4">
        <v>45538</v>
      </c>
      <c r="F40" t="str">
        <f t="shared" si="2"/>
        <v>marți</v>
      </c>
      <c r="G40" t="str">
        <f t="shared" si="3"/>
        <v>septembrie</v>
      </c>
    </row>
    <row r="41" spans="1:7">
      <c r="A41">
        <v>24</v>
      </c>
      <c r="B41">
        <v>4</v>
      </c>
      <c r="C41">
        <v>8</v>
      </c>
      <c r="D41">
        <v>2</v>
      </c>
      <c r="E41" s="4">
        <v>45554</v>
      </c>
      <c r="F41" t="str">
        <f t="shared" si="2"/>
        <v>joi</v>
      </c>
      <c r="G41" t="str">
        <f t="shared" si="3"/>
        <v>septembrie</v>
      </c>
    </row>
    <row r="42" spans="1:7">
      <c r="A42">
        <v>9</v>
      </c>
      <c r="B42">
        <v>30</v>
      </c>
      <c r="C42">
        <v>15</v>
      </c>
      <c r="D42">
        <v>5</v>
      </c>
      <c r="E42" s="4">
        <v>45555</v>
      </c>
      <c r="F42" t="str">
        <f t="shared" si="2"/>
        <v>vineri</v>
      </c>
      <c r="G42" t="str">
        <f t="shared" si="3"/>
        <v>septembrie</v>
      </c>
    </row>
    <row r="43" spans="1:7">
      <c r="A43">
        <v>47</v>
      </c>
      <c r="B43">
        <v>29</v>
      </c>
      <c r="C43">
        <v>16</v>
      </c>
      <c r="D43">
        <v>1</v>
      </c>
      <c r="E43" s="4">
        <v>45555</v>
      </c>
      <c r="F43" t="str">
        <f t="shared" si="2"/>
        <v>vineri</v>
      </c>
      <c r="G43" t="str">
        <f t="shared" si="3"/>
        <v>septembrie</v>
      </c>
    </row>
    <row r="44" spans="1:7">
      <c r="A44">
        <v>17</v>
      </c>
      <c r="B44">
        <v>12</v>
      </c>
      <c r="C44">
        <v>5</v>
      </c>
      <c r="D44">
        <v>1</v>
      </c>
      <c r="E44" s="4">
        <v>45558</v>
      </c>
      <c r="F44" t="str">
        <f t="shared" si="2"/>
        <v>luni</v>
      </c>
      <c r="G44" t="str">
        <f t="shared" si="3"/>
        <v>septembrie</v>
      </c>
    </row>
    <row r="45" spans="1:7">
      <c r="A45">
        <v>28</v>
      </c>
      <c r="B45">
        <v>17</v>
      </c>
      <c r="C45">
        <v>2</v>
      </c>
      <c r="D45">
        <v>1</v>
      </c>
      <c r="E45" s="4">
        <v>45562</v>
      </c>
      <c r="F45" t="str">
        <f t="shared" si="2"/>
        <v>vineri</v>
      </c>
      <c r="G45" t="str">
        <f t="shared" si="3"/>
        <v>septembrie</v>
      </c>
    </row>
    <row r="46" spans="1:7">
      <c r="A46">
        <v>15</v>
      </c>
      <c r="B46">
        <v>24</v>
      </c>
      <c r="C46">
        <v>20</v>
      </c>
      <c r="D46">
        <v>4</v>
      </c>
      <c r="E46" s="4">
        <v>45563</v>
      </c>
      <c r="F46" t="str">
        <f t="shared" si="2"/>
        <v>sâmbătă</v>
      </c>
      <c r="G46" t="str">
        <f t="shared" si="3"/>
        <v>septembrie</v>
      </c>
    </row>
    <row r="47" spans="1:7">
      <c r="A47">
        <v>4</v>
      </c>
      <c r="B47">
        <v>29</v>
      </c>
      <c r="C47">
        <v>8</v>
      </c>
      <c r="D47">
        <v>2</v>
      </c>
      <c r="E47" s="4">
        <v>45568</v>
      </c>
      <c r="F47" t="str">
        <f t="shared" si="2"/>
        <v>joi</v>
      </c>
      <c r="G47" t="str">
        <f t="shared" si="3"/>
        <v>octombrie</v>
      </c>
    </row>
    <row r="48" spans="1:7">
      <c r="A48">
        <v>39</v>
      </c>
      <c r="B48">
        <v>5</v>
      </c>
      <c r="C48">
        <v>3</v>
      </c>
      <c r="D48">
        <v>5</v>
      </c>
      <c r="E48" s="4">
        <v>45572</v>
      </c>
      <c r="F48" t="str">
        <f t="shared" si="2"/>
        <v>luni</v>
      </c>
      <c r="G48" t="str">
        <f t="shared" si="3"/>
        <v>octombrie</v>
      </c>
    </row>
    <row r="49" spans="1:7">
      <c r="A49">
        <v>49</v>
      </c>
      <c r="B49">
        <v>3</v>
      </c>
      <c r="C49">
        <v>17</v>
      </c>
      <c r="D49">
        <v>5</v>
      </c>
      <c r="E49" s="4">
        <v>45575</v>
      </c>
      <c r="F49" t="str">
        <f t="shared" si="2"/>
        <v>joi</v>
      </c>
      <c r="G49" t="str">
        <f t="shared" si="3"/>
        <v>octombrie</v>
      </c>
    </row>
    <row r="50" spans="1:7">
      <c r="A50">
        <v>41</v>
      </c>
      <c r="B50">
        <v>4</v>
      </c>
      <c r="C50">
        <v>7</v>
      </c>
      <c r="D50">
        <v>5</v>
      </c>
      <c r="E50" s="4">
        <v>45582</v>
      </c>
      <c r="F50" t="str">
        <f t="shared" si="2"/>
        <v>joi</v>
      </c>
      <c r="G50" t="str">
        <f t="shared" si="3"/>
        <v>octombrie</v>
      </c>
    </row>
    <row r="51" spans="1:7">
      <c r="A51">
        <v>21</v>
      </c>
      <c r="B51">
        <v>11</v>
      </c>
      <c r="C51">
        <v>20</v>
      </c>
      <c r="D51">
        <v>5</v>
      </c>
      <c r="E51" s="4">
        <v>45589</v>
      </c>
      <c r="F51" t="str">
        <f t="shared" si="2"/>
        <v>joi</v>
      </c>
      <c r="G51" t="str">
        <f t="shared" si="3"/>
        <v>octombrie</v>
      </c>
    </row>
    <row r="52" spans="1:7">
      <c r="A52">
        <v>32</v>
      </c>
      <c r="B52">
        <v>4</v>
      </c>
      <c r="C52">
        <v>4</v>
      </c>
      <c r="D52">
        <v>2</v>
      </c>
      <c r="E52" s="4">
        <v>45590</v>
      </c>
      <c r="F52" t="str">
        <f t="shared" si="2"/>
        <v>vineri</v>
      </c>
      <c r="G52" t="str">
        <f t="shared" si="3"/>
        <v>octombrie</v>
      </c>
    </row>
    <row r="53" spans="1:7">
      <c r="A53">
        <v>18</v>
      </c>
      <c r="B53">
        <v>12</v>
      </c>
      <c r="C53">
        <v>19</v>
      </c>
      <c r="D53">
        <v>2</v>
      </c>
      <c r="E53" s="4">
        <v>45592</v>
      </c>
      <c r="F53" t="str">
        <f t="shared" si="2"/>
        <v>duminică</v>
      </c>
      <c r="G53" t="str">
        <f t="shared" si="3"/>
        <v>octombrie</v>
      </c>
    </row>
    <row r="54" spans="1:7">
      <c r="A54">
        <v>48</v>
      </c>
      <c r="B54">
        <v>30</v>
      </c>
      <c r="C54">
        <v>3</v>
      </c>
      <c r="D54">
        <v>2</v>
      </c>
      <c r="E54" s="4">
        <v>45606</v>
      </c>
      <c r="F54" t="str">
        <f t="shared" si="2"/>
        <v>duminică</v>
      </c>
      <c r="G54" t="str">
        <f t="shared" si="3"/>
        <v>noiembrie</v>
      </c>
    </row>
    <row r="55" spans="1:7">
      <c r="A55">
        <v>38</v>
      </c>
      <c r="B55">
        <v>13</v>
      </c>
      <c r="C55">
        <v>19</v>
      </c>
      <c r="D55">
        <v>4</v>
      </c>
      <c r="E55" s="4">
        <v>45616</v>
      </c>
      <c r="F55" t="str">
        <f t="shared" si="2"/>
        <v>miercuri</v>
      </c>
      <c r="G55" t="str">
        <f t="shared" si="3"/>
        <v>noiembrie</v>
      </c>
    </row>
    <row r="56" spans="1:7">
      <c r="A56">
        <v>56</v>
      </c>
      <c r="B56">
        <v>2</v>
      </c>
      <c r="C56">
        <v>10</v>
      </c>
      <c r="D56">
        <v>1</v>
      </c>
      <c r="E56" s="4">
        <v>45618</v>
      </c>
      <c r="F56" t="str">
        <f t="shared" si="2"/>
        <v>vineri</v>
      </c>
      <c r="G56" t="str">
        <f t="shared" si="3"/>
        <v>noiembrie</v>
      </c>
    </row>
    <row r="57" spans="1:7">
      <c r="A57">
        <v>43</v>
      </c>
      <c r="B57">
        <v>20</v>
      </c>
      <c r="C57">
        <v>11</v>
      </c>
      <c r="D57">
        <v>1</v>
      </c>
      <c r="E57" s="4">
        <v>45624</v>
      </c>
      <c r="F57" t="str">
        <f t="shared" si="2"/>
        <v>joi</v>
      </c>
      <c r="G57" t="str">
        <f t="shared" si="3"/>
        <v>noiembrie</v>
      </c>
    </row>
    <row r="58" spans="1:7">
      <c r="A58">
        <v>40</v>
      </c>
      <c r="B58">
        <v>1</v>
      </c>
      <c r="C58">
        <v>7</v>
      </c>
      <c r="D58">
        <v>3</v>
      </c>
      <c r="E58" s="4">
        <v>45627</v>
      </c>
      <c r="F58" t="str">
        <f t="shared" si="2"/>
        <v>duminică</v>
      </c>
      <c r="G58" t="str">
        <f t="shared" si="3"/>
        <v>decembrie</v>
      </c>
    </row>
    <row r="59" spans="1:7">
      <c r="A59">
        <v>34</v>
      </c>
      <c r="B59">
        <v>10</v>
      </c>
      <c r="C59">
        <v>20</v>
      </c>
      <c r="D59">
        <v>3</v>
      </c>
      <c r="E59" s="4">
        <v>45640</v>
      </c>
      <c r="F59" t="str">
        <f t="shared" si="2"/>
        <v>sâmbătă</v>
      </c>
      <c r="G59" t="str">
        <f t="shared" si="3"/>
        <v>decembrie</v>
      </c>
    </row>
    <row r="60" spans="1:7">
      <c r="A60">
        <v>14</v>
      </c>
      <c r="B60">
        <v>12</v>
      </c>
      <c r="C60">
        <v>15</v>
      </c>
      <c r="D60">
        <v>1</v>
      </c>
      <c r="E60" s="4">
        <v>45642</v>
      </c>
      <c r="F60" t="str">
        <f t="shared" si="2"/>
        <v>luni</v>
      </c>
      <c r="G60" t="str">
        <f t="shared" si="3"/>
        <v>decembrie</v>
      </c>
    </row>
    <row r="61" spans="1:7">
      <c r="A61">
        <v>8</v>
      </c>
      <c r="B61">
        <v>10</v>
      </c>
      <c r="C61">
        <v>9</v>
      </c>
      <c r="D61">
        <v>1</v>
      </c>
      <c r="E61" s="4">
        <v>45643</v>
      </c>
      <c r="F61" t="str">
        <f t="shared" si="2"/>
        <v>marți</v>
      </c>
      <c r="G61" t="str">
        <f t="shared" si="3"/>
        <v>decembrie</v>
      </c>
    </row>
    <row r="62" spans="1:7">
      <c r="E62" s="4"/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AEA67-E5B6-4194-A2F3-B85962697C24}">
  <dimension ref="A1:D21"/>
  <sheetViews>
    <sheetView workbookViewId="0">
      <selection activeCell="C1" sqref="C1"/>
    </sheetView>
  </sheetViews>
  <sheetFormatPr defaultRowHeight="14.4"/>
  <cols>
    <col min="1" max="1" width="11.88671875" bestFit="1" customWidth="1"/>
    <col min="2" max="2" width="22.77734375" bestFit="1" customWidth="1"/>
    <col min="3" max="3" width="12.88671875" bestFit="1" customWidth="1"/>
    <col min="4" max="4" width="11" bestFit="1" customWidth="1"/>
  </cols>
  <sheetData>
    <row r="1" spans="1:4">
      <c r="A1" t="s">
        <v>279</v>
      </c>
      <c r="B1" t="s">
        <v>299</v>
      </c>
      <c r="C1" t="s">
        <v>300</v>
      </c>
      <c r="D1" t="s">
        <v>301</v>
      </c>
    </row>
    <row r="2" spans="1:4">
      <c r="A2">
        <v>5</v>
      </c>
      <c r="B2" t="s">
        <v>306</v>
      </c>
      <c r="C2">
        <v>3.85</v>
      </c>
      <c r="D2">
        <v>7</v>
      </c>
    </row>
    <row r="3" spans="1:4">
      <c r="A3">
        <v>1</v>
      </c>
      <c r="B3" t="s">
        <v>302</v>
      </c>
      <c r="C3">
        <v>4.16</v>
      </c>
      <c r="D3">
        <v>1</v>
      </c>
    </row>
    <row r="4" spans="1:4">
      <c r="A4">
        <v>12</v>
      </c>
      <c r="B4" t="s">
        <v>313</v>
      </c>
      <c r="C4">
        <v>6.11</v>
      </c>
      <c r="D4">
        <v>9</v>
      </c>
    </row>
    <row r="5" spans="1:4">
      <c r="A5">
        <v>9</v>
      </c>
      <c r="B5" t="s">
        <v>310</v>
      </c>
      <c r="C5">
        <v>7.67</v>
      </c>
      <c r="D5">
        <v>4</v>
      </c>
    </row>
    <row r="6" spans="1:4">
      <c r="A6">
        <v>4</v>
      </c>
      <c r="B6" t="s">
        <v>305</v>
      </c>
      <c r="C6">
        <v>7.91</v>
      </c>
      <c r="D6">
        <v>6</v>
      </c>
    </row>
    <row r="7" spans="1:4">
      <c r="A7">
        <v>10</v>
      </c>
      <c r="B7" t="s">
        <v>311</v>
      </c>
      <c r="C7">
        <v>7.97</v>
      </c>
      <c r="D7">
        <v>5</v>
      </c>
    </row>
    <row r="8" spans="1:4">
      <c r="A8">
        <v>16</v>
      </c>
      <c r="B8" t="s">
        <v>317</v>
      </c>
      <c r="C8">
        <v>8.58</v>
      </c>
      <c r="D8">
        <v>6</v>
      </c>
    </row>
    <row r="9" spans="1:4">
      <c r="A9">
        <v>2</v>
      </c>
      <c r="B9" t="s">
        <v>303</v>
      </c>
      <c r="C9">
        <v>8.74</v>
      </c>
      <c r="D9">
        <v>3</v>
      </c>
    </row>
    <row r="10" spans="1:4">
      <c r="A10">
        <v>14</v>
      </c>
      <c r="B10" t="s">
        <v>315</v>
      </c>
      <c r="C10">
        <v>9.19</v>
      </c>
      <c r="D10">
        <v>8</v>
      </c>
    </row>
    <row r="11" spans="1:4">
      <c r="A11">
        <v>6</v>
      </c>
      <c r="B11" t="s">
        <v>307</v>
      </c>
      <c r="C11">
        <v>9.9</v>
      </c>
      <c r="D11">
        <v>10</v>
      </c>
    </row>
    <row r="12" spans="1:4">
      <c r="A12">
        <v>3</v>
      </c>
      <c r="B12" t="s">
        <v>304</v>
      </c>
      <c r="C12">
        <v>10.220000000000001</v>
      </c>
      <c r="D12">
        <v>5</v>
      </c>
    </row>
    <row r="13" spans="1:4">
      <c r="A13">
        <v>7</v>
      </c>
      <c r="B13" t="s">
        <v>308</v>
      </c>
      <c r="C13">
        <v>11.46</v>
      </c>
      <c r="D13">
        <v>1</v>
      </c>
    </row>
    <row r="14" spans="1:4">
      <c r="A14">
        <v>18</v>
      </c>
      <c r="B14" t="s">
        <v>319</v>
      </c>
      <c r="C14">
        <v>11.6</v>
      </c>
      <c r="D14">
        <v>8</v>
      </c>
    </row>
    <row r="15" spans="1:4">
      <c r="A15">
        <v>11</v>
      </c>
      <c r="B15" t="s">
        <v>312</v>
      </c>
      <c r="C15">
        <v>11.79</v>
      </c>
      <c r="D15">
        <v>7</v>
      </c>
    </row>
    <row r="16" spans="1:4">
      <c r="A16">
        <v>8</v>
      </c>
      <c r="B16" t="s">
        <v>309</v>
      </c>
      <c r="C16">
        <v>11.83</v>
      </c>
      <c r="D16">
        <v>3</v>
      </c>
    </row>
    <row r="17" spans="1:4">
      <c r="A17">
        <v>19</v>
      </c>
      <c r="B17" t="s">
        <v>320</v>
      </c>
      <c r="C17">
        <v>13.35</v>
      </c>
      <c r="D17">
        <v>2</v>
      </c>
    </row>
    <row r="18" spans="1:4">
      <c r="A18">
        <v>17</v>
      </c>
      <c r="B18" t="s">
        <v>318</v>
      </c>
      <c r="C18">
        <v>14.02</v>
      </c>
      <c r="D18">
        <v>9</v>
      </c>
    </row>
    <row r="19" spans="1:4">
      <c r="A19">
        <v>13</v>
      </c>
      <c r="B19" t="s">
        <v>314</v>
      </c>
      <c r="C19">
        <v>14.54</v>
      </c>
      <c r="D19">
        <v>4</v>
      </c>
    </row>
    <row r="20" spans="1:4">
      <c r="A20">
        <v>15</v>
      </c>
      <c r="B20" t="s">
        <v>316</v>
      </c>
      <c r="C20">
        <v>14.91</v>
      </c>
      <c r="D20">
        <v>2</v>
      </c>
    </row>
    <row r="21" spans="1:4">
      <c r="A21">
        <v>20</v>
      </c>
      <c r="B21" t="s">
        <v>362</v>
      </c>
      <c r="C21">
        <v>30.2</v>
      </c>
      <c r="D21">
        <v>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06C7-7347-4168-8E1E-162DB6F66BD8}">
  <dimension ref="A1:C12"/>
  <sheetViews>
    <sheetView workbookViewId="0">
      <selection activeCell="C13" sqref="C13"/>
    </sheetView>
  </sheetViews>
  <sheetFormatPr defaultRowHeight="14.4"/>
  <cols>
    <col min="1" max="1" width="11" bestFit="1" customWidth="1"/>
    <col min="2" max="2" width="14.33203125" bestFit="1" customWidth="1"/>
    <col min="3" max="3" width="11.21875" bestFit="1" customWidth="1"/>
  </cols>
  <sheetData>
    <row r="1" spans="1:3">
      <c r="A1" t="s">
        <v>301</v>
      </c>
      <c r="B1" t="s">
        <v>331</v>
      </c>
      <c r="C1" t="s">
        <v>332</v>
      </c>
    </row>
    <row r="2" spans="1:3">
      <c r="A2">
        <v>1</v>
      </c>
      <c r="B2" t="s">
        <v>333</v>
      </c>
      <c r="C2" t="s">
        <v>334</v>
      </c>
    </row>
    <row r="3" spans="1:3">
      <c r="A3">
        <v>2</v>
      </c>
      <c r="B3" t="s">
        <v>335</v>
      </c>
      <c r="C3" t="s">
        <v>336</v>
      </c>
    </row>
    <row r="4" spans="1:3">
      <c r="A4">
        <v>3</v>
      </c>
      <c r="B4" t="s">
        <v>337</v>
      </c>
      <c r="C4" t="s">
        <v>336</v>
      </c>
    </row>
    <row r="5" spans="1:3">
      <c r="A5">
        <v>4</v>
      </c>
      <c r="B5" t="s">
        <v>338</v>
      </c>
      <c r="C5" t="s">
        <v>336</v>
      </c>
    </row>
    <row r="6" spans="1:3">
      <c r="A6">
        <v>5</v>
      </c>
      <c r="B6" t="s">
        <v>339</v>
      </c>
      <c r="C6" t="s">
        <v>340</v>
      </c>
    </row>
    <row r="7" spans="1:3">
      <c r="A7">
        <v>6</v>
      </c>
      <c r="B7" t="s">
        <v>341</v>
      </c>
      <c r="C7" t="s">
        <v>342</v>
      </c>
    </row>
    <row r="8" spans="1:3">
      <c r="A8">
        <v>7</v>
      </c>
      <c r="B8" t="s">
        <v>343</v>
      </c>
      <c r="C8" t="s">
        <v>344</v>
      </c>
    </row>
    <row r="9" spans="1:3">
      <c r="A9">
        <v>8</v>
      </c>
      <c r="B9" t="s">
        <v>345</v>
      </c>
      <c r="C9" t="s">
        <v>346</v>
      </c>
    </row>
    <row r="10" spans="1:3">
      <c r="A10">
        <v>9</v>
      </c>
      <c r="B10" t="s">
        <v>347</v>
      </c>
      <c r="C10" t="s">
        <v>348</v>
      </c>
    </row>
    <row r="11" spans="1:3">
      <c r="A11">
        <v>10</v>
      </c>
      <c r="B11" t="s">
        <v>349</v>
      </c>
      <c r="C11" t="s">
        <v>350</v>
      </c>
    </row>
    <row r="12" spans="1:3">
      <c r="A12">
        <v>11</v>
      </c>
      <c r="B12" t="s">
        <v>363</v>
      </c>
      <c r="C12" t="s">
        <v>364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C698-6CB1-44DF-BE63-758858AC2367}">
  <dimension ref="A1:I61"/>
  <sheetViews>
    <sheetView zoomScale="80" zoomScaleNormal="80" workbookViewId="0">
      <selection activeCell="I3" sqref="I3"/>
    </sheetView>
  </sheetViews>
  <sheetFormatPr defaultRowHeight="14.4"/>
  <cols>
    <col min="1" max="1" width="9.6640625" bestFit="1" customWidth="1"/>
    <col min="4" max="4" width="10.6640625" bestFit="1" customWidth="1"/>
    <col min="5" max="5" width="12.109375" bestFit="1" customWidth="1"/>
    <col min="8" max="8" width="12.5546875" bestFit="1" customWidth="1"/>
    <col min="9" max="9" width="10" bestFit="1" customWidth="1"/>
    <col min="10" max="10" width="12.33203125" bestFit="1" customWidth="1"/>
  </cols>
  <sheetData>
    <row r="1" spans="1:9">
      <c r="A1" s="1" t="s">
        <v>279</v>
      </c>
      <c r="B1" s="1" t="s">
        <v>301</v>
      </c>
      <c r="C1" s="1" t="s">
        <v>280</v>
      </c>
      <c r="D1" s="8" t="s">
        <v>300</v>
      </c>
      <c r="E1" s="8" t="s">
        <v>331</v>
      </c>
      <c r="F1" s="8" t="s">
        <v>368</v>
      </c>
    </row>
    <row r="2" spans="1:9">
      <c r="A2" s="2">
        <v>14</v>
      </c>
      <c r="B2" s="2">
        <f>VLOOKUP(A2,Produse[#All],4,0)</f>
        <v>8</v>
      </c>
      <c r="C2" s="2">
        <v>3</v>
      </c>
      <c r="D2" s="2">
        <f>VLOOKUP(A2,Produse[[#All],[ID_Produs]:[Pret_Unitar]],3,0)</f>
        <v>9.19</v>
      </c>
      <c r="E2" s="2" t="str">
        <f>VLOOKUP(B2,Branduri[[#All],[ID_Brand]:[Nume_Brand]],2,0)</f>
        <v>Nescafe</v>
      </c>
      <c r="F2" s="2">
        <f>C2*D2</f>
        <v>27.57</v>
      </c>
      <c r="H2" s="9" t="s">
        <v>365</v>
      </c>
      <c r="I2" t="s">
        <v>368</v>
      </c>
    </row>
    <row r="3" spans="1:9">
      <c r="A3" s="3">
        <v>19</v>
      </c>
      <c r="B3" s="3">
        <f>VLOOKUP(A3,Produse[#All],4,0)</f>
        <v>2</v>
      </c>
      <c r="C3" s="3">
        <v>4</v>
      </c>
      <c r="D3" s="3">
        <f>VLOOKUP(A3,Produse[[#All],[ID_Produs]:[Pret_Unitar]],3,0)</f>
        <v>13.35</v>
      </c>
      <c r="E3" s="3" t="str">
        <f>VLOOKUP(B3,Branduri[[#All],[ID_Brand]:[Nume_Brand]],2,0)</f>
        <v>Coca-Cola</v>
      </c>
      <c r="F3" s="3">
        <f t="shared" ref="F3:F61" si="0">C3*D3</f>
        <v>53.4</v>
      </c>
      <c r="H3" s="10" t="s">
        <v>349</v>
      </c>
      <c r="I3">
        <v>138.6</v>
      </c>
    </row>
    <row r="4" spans="1:9">
      <c r="A4" s="2">
        <v>15</v>
      </c>
      <c r="B4" s="2">
        <f>VLOOKUP(A4,Produse[#All],4,0)</f>
        <v>2</v>
      </c>
      <c r="C4" s="2">
        <v>1</v>
      </c>
      <c r="D4" s="2">
        <f>VLOOKUP(A4,Produse[[#All],[ID_Produs]:[Pret_Unitar]],3,0)</f>
        <v>14.91</v>
      </c>
      <c r="E4" s="2" t="str">
        <f>VLOOKUP(B4,Branduri[[#All],[ID_Brand]:[Nume_Brand]],2,0)</f>
        <v>Coca-Cola</v>
      </c>
      <c r="F4" s="2">
        <f t="shared" si="0"/>
        <v>14.91</v>
      </c>
      <c r="H4" s="10" t="s">
        <v>335</v>
      </c>
      <c r="I4">
        <v>4592.6999999999989</v>
      </c>
    </row>
    <row r="5" spans="1:9">
      <c r="A5" s="3">
        <v>8</v>
      </c>
      <c r="B5" s="3">
        <f>VLOOKUP(A5,Produse[#All],4,0)</f>
        <v>3</v>
      </c>
      <c r="C5" s="3">
        <v>2</v>
      </c>
      <c r="D5" s="3">
        <f>VLOOKUP(A5,Produse[[#All],[ID_Produs]:[Pret_Unitar]],3,0)</f>
        <v>11.83</v>
      </c>
      <c r="E5" s="3" t="str">
        <f>VLOOKUP(B5,Branduri[[#All],[ID_Brand]:[Nume_Brand]],2,0)</f>
        <v>Pepsi</v>
      </c>
      <c r="F5" s="3">
        <f t="shared" si="0"/>
        <v>23.66</v>
      </c>
      <c r="H5" s="10" t="s">
        <v>347</v>
      </c>
      <c r="I5">
        <v>2046.72</v>
      </c>
    </row>
    <row r="6" spans="1:9">
      <c r="A6" s="2">
        <v>19</v>
      </c>
      <c r="B6" s="2">
        <f>VLOOKUP(A6,Produse[#All],4,0)</f>
        <v>2</v>
      </c>
      <c r="C6" s="2">
        <v>3</v>
      </c>
      <c r="D6" s="2">
        <f>VLOOKUP(A6,Produse[[#All],[ID_Produs]:[Pret_Unitar]],3,0)</f>
        <v>13.35</v>
      </c>
      <c r="E6" s="2" t="str">
        <f>VLOOKUP(B6,Branduri[[#All],[ID_Brand]:[Nume_Brand]],2,0)</f>
        <v>Coca-Cola</v>
      </c>
      <c r="F6" s="2">
        <f t="shared" si="0"/>
        <v>40.049999999999997</v>
      </c>
      <c r="H6" s="10" t="s">
        <v>338</v>
      </c>
      <c r="I6">
        <v>209.16000000000003</v>
      </c>
    </row>
    <row r="7" spans="1:9">
      <c r="A7" s="3">
        <v>12</v>
      </c>
      <c r="B7" s="3">
        <f>VLOOKUP(A7,Produse[#All],4,0)</f>
        <v>9</v>
      </c>
      <c r="C7" s="3">
        <v>3</v>
      </c>
      <c r="D7" s="3">
        <f>VLOOKUP(A7,Produse[[#All],[ID_Produs]:[Pret_Unitar]],3,0)</f>
        <v>6.11</v>
      </c>
      <c r="E7" s="3" t="str">
        <f>VLOOKUP(B7,Branduri[[#All],[ID_Brand]:[Nume_Brand]],2,0)</f>
        <v>Danone</v>
      </c>
      <c r="F7" s="3">
        <f t="shared" si="0"/>
        <v>18.330000000000002</v>
      </c>
      <c r="H7" s="10" t="s">
        <v>363</v>
      </c>
      <c r="I7">
        <v>1570.3999999999999</v>
      </c>
    </row>
    <row r="8" spans="1:9">
      <c r="A8" s="2">
        <v>3</v>
      </c>
      <c r="B8" s="2">
        <f>VLOOKUP(A8,Produse[#All],4,0)</f>
        <v>5</v>
      </c>
      <c r="C8" s="2">
        <v>5</v>
      </c>
      <c r="D8" s="2">
        <f>VLOOKUP(A8,Produse[[#All],[ID_Produs]:[Pret_Unitar]],3,0)</f>
        <v>10.220000000000001</v>
      </c>
      <c r="E8" s="2" t="str">
        <f>VLOOKUP(B8,Branduri[[#All],[ID_Brand]:[Nume_Brand]],2,0)</f>
        <v>Kinder</v>
      </c>
      <c r="F8" s="2">
        <f t="shared" si="0"/>
        <v>51.1</v>
      </c>
      <c r="H8" s="10" t="s">
        <v>339</v>
      </c>
      <c r="I8">
        <v>1875.2500000000002</v>
      </c>
    </row>
    <row r="9" spans="1:9">
      <c r="A9" s="3">
        <v>9</v>
      </c>
      <c r="B9" s="3">
        <f>VLOOKUP(A9,Produse[#All],4,0)</f>
        <v>4</v>
      </c>
      <c r="C9" s="3">
        <v>1</v>
      </c>
      <c r="D9" s="3">
        <f>VLOOKUP(A9,Produse[[#All],[ID_Produs]:[Pret_Unitar]],3,0)</f>
        <v>7.67</v>
      </c>
      <c r="E9" s="3" t="str">
        <f>VLOOKUP(B9,Branduri[[#All],[ID_Brand]:[Nume_Brand]],2,0)</f>
        <v>Heineken</v>
      </c>
      <c r="F9" s="3">
        <f t="shared" si="0"/>
        <v>7.67</v>
      </c>
      <c r="H9" s="10" t="s">
        <v>333</v>
      </c>
      <c r="I9">
        <v>309.42</v>
      </c>
    </row>
    <row r="10" spans="1:9">
      <c r="A10" s="2">
        <v>15</v>
      </c>
      <c r="B10" s="2">
        <f>VLOOKUP(A10,Produse[#All],4,0)</f>
        <v>2</v>
      </c>
      <c r="C10" s="2">
        <v>5</v>
      </c>
      <c r="D10" s="2">
        <f>VLOOKUP(A10,Produse[[#All],[ID_Produs]:[Pret_Unitar]],3,0)</f>
        <v>14.91</v>
      </c>
      <c r="E10" s="2" t="str">
        <f>VLOOKUP(B10,Branduri[[#All],[ID_Brand]:[Nume_Brand]],2,0)</f>
        <v>Coca-Cola</v>
      </c>
      <c r="F10" s="2">
        <f t="shared" si="0"/>
        <v>74.55</v>
      </c>
      <c r="H10" s="10" t="s">
        <v>343</v>
      </c>
      <c r="I10">
        <v>281.03999999999996</v>
      </c>
    </row>
    <row r="11" spans="1:9">
      <c r="A11" s="3">
        <v>16</v>
      </c>
      <c r="B11" s="3">
        <f>VLOOKUP(A11,Produse[#All],4,0)</f>
        <v>6</v>
      </c>
      <c r="C11" s="3">
        <v>5</v>
      </c>
      <c r="D11" s="3">
        <f>VLOOKUP(A11,Produse[[#All],[ID_Produs]:[Pret_Unitar]],3,0)</f>
        <v>8.58</v>
      </c>
      <c r="E11" s="3" t="str">
        <f>VLOOKUP(B11,Branduri[[#All],[ID_Brand]:[Nume_Brand]],2,0)</f>
        <v>Milka</v>
      </c>
      <c r="F11" s="3">
        <f t="shared" si="0"/>
        <v>42.9</v>
      </c>
      <c r="H11" s="10" t="s">
        <v>341</v>
      </c>
      <c r="I11">
        <v>952.66</v>
      </c>
    </row>
    <row r="12" spans="1:9">
      <c r="A12" s="2">
        <v>20</v>
      </c>
      <c r="B12" s="2">
        <f>VLOOKUP(A12,Produse[#All],4,0)</f>
        <v>11</v>
      </c>
      <c r="C12" s="2">
        <v>1</v>
      </c>
      <c r="D12" s="2">
        <f>VLOOKUP(A12,Produse[[#All],[ID_Produs]:[Pret_Unitar]],3,0)</f>
        <v>30.2</v>
      </c>
      <c r="E12" s="2" t="str">
        <f>VLOOKUP(B12,Branduri[[#All],[ID_Brand]:[Nume_Brand]],2,0)</f>
        <v>Hochland</v>
      </c>
      <c r="F12" s="2">
        <f t="shared" si="0"/>
        <v>30.2</v>
      </c>
      <c r="H12" s="10" t="s">
        <v>345</v>
      </c>
      <c r="I12">
        <v>27.57</v>
      </c>
    </row>
    <row r="13" spans="1:9">
      <c r="A13" s="3">
        <v>15</v>
      </c>
      <c r="B13" s="3">
        <f>VLOOKUP(A13,Produse[#All],4,0)</f>
        <v>2</v>
      </c>
      <c r="C13" s="3">
        <v>1</v>
      </c>
      <c r="D13" s="3">
        <f>VLOOKUP(A13,Produse[[#All],[ID_Produs]:[Pret_Unitar]],3,0)</f>
        <v>14.91</v>
      </c>
      <c r="E13" s="3" t="str">
        <f>VLOOKUP(B13,Branduri[[#All],[ID_Brand]:[Nume_Brand]],2,0)</f>
        <v>Coca-Cola</v>
      </c>
      <c r="F13" s="3">
        <f t="shared" si="0"/>
        <v>14.91</v>
      </c>
      <c r="H13" s="10" t="s">
        <v>337</v>
      </c>
      <c r="I13">
        <v>1878.1399999999999</v>
      </c>
    </row>
    <row r="14" spans="1:9">
      <c r="A14" s="2">
        <v>8</v>
      </c>
      <c r="B14" s="2">
        <f>VLOOKUP(A14,Produse[#All],4,0)</f>
        <v>3</v>
      </c>
      <c r="C14" s="2">
        <v>4</v>
      </c>
      <c r="D14" s="2">
        <f>VLOOKUP(A14,Produse[[#All],[ID_Produs]:[Pret_Unitar]],3,0)</f>
        <v>11.83</v>
      </c>
      <c r="E14" s="2" t="str">
        <f>VLOOKUP(B14,Branduri[[#All],[ID_Brand]:[Nume_Brand]],2,0)</f>
        <v>Pepsi</v>
      </c>
      <c r="F14" s="2">
        <f t="shared" si="0"/>
        <v>47.32</v>
      </c>
      <c r="H14" s="10" t="s">
        <v>366</v>
      </c>
      <c r="I14">
        <v>116865.19000000009</v>
      </c>
    </row>
    <row r="15" spans="1:9">
      <c r="A15" s="3">
        <v>15</v>
      </c>
      <c r="B15" s="3">
        <f>VLOOKUP(A15,Produse[#All],4,0)</f>
        <v>2</v>
      </c>
      <c r="C15" s="3">
        <v>1</v>
      </c>
      <c r="D15" s="3">
        <f>VLOOKUP(A15,Produse[[#All],[ID_Produs]:[Pret_Unitar]],3,0)</f>
        <v>14.91</v>
      </c>
      <c r="E15" s="3" t="str">
        <f>VLOOKUP(B15,Branduri[[#All],[ID_Brand]:[Nume_Brand]],2,0)</f>
        <v>Coca-Cola</v>
      </c>
      <c r="F15" s="3">
        <f t="shared" si="0"/>
        <v>14.91</v>
      </c>
    </row>
    <row r="16" spans="1:9">
      <c r="A16" s="2">
        <v>20</v>
      </c>
      <c r="B16" s="2">
        <f>VLOOKUP(A16,Produse[#All],4,0)</f>
        <v>11</v>
      </c>
      <c r="C16" s="2">
        <v>4</v>
      </c>
      <c r="D16" s="2">
        <f>VLOOKUP(A16,Produse[[#All],[ID_Produs]:[Pret_Unitar]],3,0)</f>
        <v>30.2</v>
      </c>
      <c r="E16" s="2" t="str">
        <f>VLOOKUP(B16,Branduri[[#All],[ID_Brand]:[Nume_Brand]],2,0)</f>
        <v>Hochland</v>
      </c>
      <c r="F16" s="2">
        <f t="shared" si="0"/>
        <v>120.8</v>
      </c>
    </row>
    <row r="17" spans="1:6">
      <c r="A17" s="3">
        <v>19</v>
      </c>
      <c r="B17" s="3">
        <f>VLOOKUP(A17,Produse[#All],4,0)</f>
        <v>2</v>
      </c>
      <c r="C17" s="3">
        <v>4</v>
      </c>
      <c r="D17" s="3">
        <f>VLOOKUP(A17,Produse[[#All],[ID_Produs]:[Pret_Unitar]],3,0)</f>
        <v>13.35</v>
      </c>
      <c r="E17" s="3" t="str">
        <f>VLOOKUP(B17,Branduri[[#All],[ID_Brand]:[Nume_Brand]],2,0)</f>
        <v>Coca-Cola</v>
      </c>
      <c r="F17" s="3">
        <f t="shared" si="0"/>
        <v>53.4</v>
      </c>
    </row>
    <row r="18" spans="1:6">
      <c r="A18" s="2">
        <v>5</v>
      </c>
      <c r="B18" s="2">
        <f>VLOOKUP(A18,Produse[#All],4,0)</f>
        <v>7</v>
      </c>
      <c r="C18" s="2">
        <v>1</v>
      </c>
      <c r="D18" s="2">
        <f>VLOOKUP(A18,Produse[[#All],[ID_Produs]:[Pret_Unitar]],3,0)</f>
        <v>3.85</v>
      </c>
      <c r="E18" s="2" t="str">
        <f>VLOOKUP(B18,Branduri[[#All],[ID_Brand]:[Nume_Brand]],2,0)</f>
        <v>Lipton</v>
      </c>
      <c r="F18" s="2">
        <f t="shared" si="0"/>
        <v>3.85</v>
      </c>
    </row>
    <row r="19" spans="1:6">
      <c r="A19" s="3">
        <v>19</v>
      </c>
      <c r="B19" s="3">
        <f>VLOOKUP(A19,Produse[#All],4,0)</f>
        <v>2</v>
      </c>
      <c r="C19" s="3">
        <v>2</v>
      </c>
      <c r="D19" s="3">
        <f>VLOOKUP(A19,Produse[[#All],[ID_Produs]:[Pret_Unitar]],3,0)</f>
        <v>13.35</v>
      </c>
      <c r="E19" s="3" t="str">
        <f>VLOOKUP(B19,Branduri[[#All],[ID_Brand]:[Nume_Brand]],2,0)</f>
        <v>Coca-Cola</v>
      </c>
      <c r="F19" s="3">
        <f t="shared" si="0"/>
        <v>26.7</v>
      </c>
    </row>
    <row r="20" spans="1:6">
      <c r="A20" s="2">
        <v>12</v>
      </c>
      <c r="B20" s="2">
        <f>VLOOKUP(A20,Produse[#All],4,0)</f>
        <v>9</v>
      </c>
      <c r="C20" s="2">
        <v>1</v>
      </c>
      <c r="D20" s="2">
        <f>VLOOKUP(A20,Produse[[#All],[ID_Produs]:[Pret_Unitar]],3,0)</f>
        <v>6.11</v>
      </c>
      <c r="E20" s="2" t="str">
        <f>VLOOKUP(B20,Branduri[[#All],[ID_Brand]:[Nume_Brand]],2,0)</f>
        <v>Danone</v>
      </c>
      <c r="F20" s="2">
        <f t="shared" si="0"/>
        <v>6.11</v>
      </c>
    </row>
    <row r="21" spans="1:6">
      <c r="A21" s="3">
        <v>13</v>
      </c>
      <c r="B21" s="3">
        <f>VLOOKUP(A21,Produse[#All],4,0)</f>
        <v>4</v>
      </c>
      <c r="C21" s="3">
        <v>5</v>
      </c>
      <c r="D21" s="3">
        <f>VLOOKUP(A21,Produse[[#All],[ID_Produs]:[Pret_Unitar]],3,0)</f>
        <v>14.54</v>
      </c>
      <c r="E21" s="3" t="str">
        <f>VLOOKUP(B21,Branduri[[#All],[ID_Brand]:[Nume_Brand]],2,0)</f>
        <v>Heineken</v>
      </c>
      <c r="F21" s="3">
        <f t="shared" si="0"/>
        <v>72.699999999999989</v>
      </c>
    </row>
    <row r="22" spans="1:6">
      <c r="A22" s="2">
        <v>20</v>
      </c>
      <c r="B22" s="2">
        <f>VLOOKUP(A22,Produse[#All],4,0)</f>
        <v>11</v>
      </c>
      <c r="C22" s="2">
        <v>5</v>
      </c>
      <c r="D22" s="2">
        <f>VLOOKUP(A22,Produse[[#All],[ID_Produs]:[Pret_Unitar]],3,0)</f>
        <v>30.2</v>
      </c>
      <c r="E22" s="2" t="str">
        <f>VLOOKUP(B22,Branduri[[#All],[ID_Brand]:[Nume_Brand]],2,0)</f>
        <v>Hochland</v>
      </c>
      <c r="F22" s="2">
        <f t="shared" si="0"/>
        <v>151</v>
      </c>
    </row>
    <row r="23" spans="1:6">
      <c r="A23" s="3">
        <v>19</v>
      </c>
      <c r="B23" s="3">
        <f>VLOOKUP(A23,Produse[#All],4,0)</f>
        <v>2</v>
      </c>
      <c r="C23" s="3">
        <v>1</v>
      </c>
      <c r="D23" s="3">
        <f>VLOOKUP(A23,Produse[[#All],[ID_Produs]:[Pret_Unitar]],3,0)</f>
        <v>13.35</v>
      </c>
      <c r="E23" s="3" t="str">
        <f>VLOOKUP(B23,Branduri[[#All],[ID_Brand]:[Nume_Brand]],2,0)</f>
        <v>Coca-Cola</v>
      </c>
      <c r="F23" s="3">
        <f t="shared" si="0"/>
        <v>13.35</v>
      </c>
    </row>
    <row r="24" spans="1:6">
      <c r="A24" s="2">
        <v>5</v>
      </c>
      <c r="B24" s="2">
        <f>VLOOKUP(A24,Produse[#All],4,0)</f>
        <v>7</v>
      </c>
      <c r="C24" s="2">
        <v>1</v>
      </c>
      <c r="D24" s="2">
        <f>VLOOKUP(A24,Produse[[#All],[ID_Produs]:[Pret_Unitar]],3,0)</f>
        <v>3.85</v>
      </c>
      <c r="E24" s="2" t="str">
        <f>VLOOKUP(B24,Branduri[[#All],[ID_Brand]:[Nume_Brand]],2,0)</f>
        <v>Lipton</v>
      </c>
      <c r="F24" s="2">
        <f t="shared" si="0"/>
        <v>3.85</v>
      </c>
    </row>
    <row r="25" spans="1:6">
      <c r="A25" s="3">
        <v>8</v>
      </c>
      <c r="B25" s="3">
        <f>VLOOKUP(A25,Produse[#All],4,0)</f>
        <v>3</v>
      </c>
      <c r="C25" s="3">
        <v>2</v>
      </c>
      <c r="D25" s="3">
        <f>VLOOKUP(A25,Produse[[#All],[ID_Produs]:[Pret_Unitar]],3,0)</f>
        <v>11.83</v>
      </c>
      <c r="E25" s="3" t="str">
        <f>VLOOKUP(B25,Branduri[[#All],[ID_Brand]:[Nume_Brand]],2,0)</f>
        <v>Pepsi</v>
      </c>
      <c r="F25" s="3">
        <f t="shared" si="0"/>
        <v>23.66</v>
      </c>
    </row>
    <row r="26" spans="1:6">
      <c r="A26" s="2">
        <v>10</v>
      </c>
      <c r="B26" s="2">
        <f>VLOOKUP(A26,Produse[#All],4,0)</f>
        <v>5</v>
      </c>
      <c r="C26" s="2">
        <v>3</v>
      </c>
      <c r="D26" s="2">
        <f>VLOOKUP(A26,Produse[[#All],[ID_Produs]:[Pret_Unitar]],3,0)</f>
        <v>7.97</v>
      </c>
      <c r="E26" s="2" t="str">
        <f>VLOOKUP(B26,Branduri[[#All],[ID_Brand]:[Nume_Brand]],2,0)</f>
        <v>Kinder</v>
      </c>
      <c r="F26" s="2">
        <f t="shared" si="0"/>
        <v>23.91</v>
      </c>
    </row>
    <row r="27" spans="1:6">
      <c r="A27" s="3">
        <v>8</v>
      </c>
      <c r="B27" s="3">
        <f>VLOOKUP(A27,Produse[#All],4,0)</f>
        <v>3</v>
      </c>
      <c r="C27" s="3">
        <v>4</v>
      </c>
      <c r="D27" s="3">
        <f>VLOOKUP(A27,Produse[[#All],[ID_Produs]:[Pret_Unitar]],3,0)</f>
        <v>11.83</v>
      </c>
      <c r="E27" s="3" t="str">
        <f>VLOOKUP(B27,Branduri[[#All],[ID_Brand]:[Nume_Brand]],2,0)</f>
        <v>Pepsi</v>
      </c>
      <c r="F27" s="3">
        <f t="shared" si="0"/>
        <v>47.32</v>
      </c>
    </row>
    <row r="28" spans="1:6">
      <c r="A28" s="2">
        <v>16</v>
      </c>
      <c r="B28" s="2">
        <f>VLOOKUP(A28,Produse[#All],4,0)</f>
        <v>6</v>
      </c>
      <c r="C28" s="2">
        <v>5</v>
      </c>
      <c r="D28" s="2">
        <f>VLOOKUP(A28,Produse[[#All],[ID_Produs]:[Pret_Unitar]],3,0)</f>
        <v>8.58</v>
      </c>
      <c r="E28" s="2" t="str">
        <f>VLOOKUP(B28,Branduri[[#All],[ID_Brand]:[Nume_Brand]],2,0)</f>
        <v>Milka</v>
      </c>
      <c r="F28" s="2">
        <f t="shared" si="0"/>
        <v>42.9</v>
      </c>
    </row>
    <row r="29" spans="1:6">
      <c r="A29" s="3">
        <v>2</v>
      </c>
      <c r="B29" s="3">
        <f>VLOOKUP(A29,Produse[#All],4,0)</f>
        <v>3</v>
      </c>
      <c r="C29" s="3">
        <v>1</v>
      </c>
      <c r="D29" s="3">
        <f>VLOOKUP(A29,Produse[[#All],[ID_Produs]:[Pret_Unitar]],3,0)</f>
        <v>8.74</v>
      </c>
      <c r="E29" s="3" t="str">
        <f>VLOOKUP(B29,Branduri[[#All],[ID_Brand]:[Nume_Brand]],2,0)</f>
        <v>Pepsi</v>
      </c>
      <c r="F29" s="3">
        <f t="shared" si="0"/>
        <v>8.74</v>
      </c>
    </row>
    <row r="30" spans="1:6">
      <c r="A30" s="2">
        <v>2</v>
      </c>
      <c r="B30" s="2">
        <f>VLOOKUP(A30,Produse[#All],4,0)</f>
        <v>3</v>
      </c>
      <c r="C30" s="2">
        <v>2</v>
      </c>
      <c r="D30" s="2">
        <f>VLOOKUP(A30,Produse[[#All],[ID_Produs]:[Pret_Unitar]],3,0)</f>
        <v>8.74</v>
      </c>
      <c r="E30" s="2" t="str">
        <f>VLOOKUP(B30,Branduri[[#All],[ID_Brand]:[Nume_Brand]],2,0)</f>
        <v>Pepsi</v>
      </c>
      <c r="F30" s="2">
        <f t="shared" si="0"/>
        <v>17.48</v>
      </c>
    </row>
    <row r="31" spans="1:6">
      <c r="A31" s="3">
        <v>12</v>
      </c>
      <c r="B31" s="3">
        <f>VLOOKUP(A31,Produse[#All],4,0)</f>
        <v>9</v>
      </c>
      <c r="C31" s="3">
        <v>5</v>
      </c>
      <c r="D31" s="3">
        <f>VLOOKUP(A31,Produse[[#All],[ID_Produs]:[Pret_Unitar]],3,0)</f>
        <v>6.11</v>
      </c>
      <c r="E31" s="3" t="str">
        <f>VLOOKUP(B31,Branduri[[#All],[ID_Brand]:[Nume_Brand]],2,0)</f>
        <v>Danone</v>
      </c>
      <c r="F31" s="3">
        <f t="shared" si="0"/>
        <v>30.55</v>
      </c>
    </row>
    <row r="32" spans="1:6">
      <c r="A32" s="2">
        <v>3</v>
      </c>
      <c r="B32" s="2">
        <f>VLOOKUP(A32,Produse[#All],4,0)</f>
        <v>5</v>
      </c>
      <c r="C32" s="2">
        <v>1</v>
      </c>
      <c r="D32" s="2">
        <f>VLOOKUP(A32,Produse[[#All],[ID_Produs]:[Pret_Unitar]],3,0)</f>
        <v>10.220000000000001</v>
      </c>
      <c r="E32" s="2" t="str">
        <f>VLOOKUP(B32,Branduri[[#All],[ID_Brand]:[Nume_Brand]],2,0)</f>
        <v>Kinder</v>
      </c>
      <c r="F32" s="2">
        <f t="shared" si="0"/>
        <v>10.220000000000001</v>
      </c>
    </row>
    <row r="33" spans="1:6">
      <c r="A33" s="3">
        <v>4</v>
      </c>
      <c r="B33" s="3">
        <f>VLOOKUP(A33,Produse[#All],4,0)</f>
        <v>6</v>
      </c>
      <c r="C33" s="3">
        <v>2</v>
      </c>
      <c r="D33" s="3">
        <f>VLOOKUP(A33,Produse[[#All],[ID_Produs]:[Pret_Unitar]],3,0)</f>
        <v>7.91</v>
      </c>
      <c r="E33" s="3" t="str">
        <f>VLOOKUP(B33,Branduri[[#All],[ID_Brand]:[Nume_Brand]],2,0)</f>
        <v>Milka</v>
      </c>
      <c r="F33" s="3">
        <f t="shared" si="0"/>
        <v>15.82</v>
      </c>
    </row>
    <row r="34" spans="1:6">
      <c r="A34" s="2">
        <v>5</v>
      </c>
      <c r="B34" s="2">
        <f>VLOOKUP(A34,Produse[#All],4,0)</f>
        <v>7</v>
      </c>
      <c r="C34" s="2">
        <v>1</v>
      </c>
      <c r="D34" s="2">
        <f>VLOOKUP(A34,Produse[[#All],[ID_Produs]:[Pret_Unitar]],3,0)</f>
        <v>3.85</v>
      </c>
      <c r="E34" s="2" t="str">
        <f>VLOOKUP(B34,Branduri[[#All],[ID_Brand]:[Nume_Brand]],2,0)</f>
        <v>Lipton</v>
      </c>
      <c r="F34" s="2">
        <f t="shared" si="0"/>
        <v>3.85</v>
      </c>
    </row>
    <row r="35" spans="1:6">
      <c r="A35" s="3">
        <v>20</v>
      </c>
      <c r="B35" s="3">
        <f>VLOOKUP(A35,Produse[#All],4,0)</f>
        <v>11</v>
      </c>
      <c r="C35" s="3">
        <v>3</v>
      </c>
      <c r="D35" s="3">
        <f>VLOOKUP(A35,Produse[[#All],[ID_Produs]:[Pret_Unitar]],3,0)</f>
        <v>30.2</v>
      </c>
      <c r="E35" s="3" t="str">
        <f>VLOOKUP(B35,Branduri[[#All],[ID_Brand]:[Nume_Brand]],2,0)</f>
        <v>Hochland</v>
      </c>
      <c r="F35" s="3">
        <f t="shared" si="0"/>
        <v>90.6</v>
      </c>
    </row>
    <row r="36" spans="1:6">
      <c r="A36" s="2">
        <v>7</v>
      </c>
      <c r="B36" s="2">
        <f>VLOOKUP(A36,Produse[#All],4,0)</f>
        <v>1</v>
      </c>
      <c r="C36" s="2">
        <v>1</v>
      </c>
      <c r="D36" s="2">
        <f>VLOOKUP(A36,Produse[[#All],[ID_Produs]:[Pret_Unitar]],3,0)</f>
        <v>11.46</v>
      </c>
      <c r="E36" s="2" t="str">
        <f>VLOOKUP(B36,Branduri[[#All],[ID_Brand]:[Nume_Brand]],2,0)</f>
        <v>Lay's</v>
      </c>
      <c r="F36" s="2">
        <f t="shared" si="0"/>
        <v>11.46</v>
      </c>
    </row>
    <row r="37" spans="1:6">
      <c r="A37" s="3">
        <v>19</v>
      </c>
      <c r="B37" s="3">
        <f>VLOOKUP(A37,Produse[#All],4,0)</f>
        <v>2</v>
      </c>
      <c r="C37" s="3">
        <v>4</v>
      </c>
      <c r="D37" s="3">
        <f>VLOOKUP(A37,Produse[[#All],[ID_Produs]:[Pret_Unitar]],3,0)</f>
        <v>13.35</v>
      </c>
      <c r="E37" s="3" t="str">
        <f>VLOOKUP(B37,Branduri[[#All],[ID_Brand]:[Nume_Brand]],2,0)</f>
        <v>Coca-Cola</v>
      </c>
      <c r="F37" s="3">
        <f t="shared" si="0"/>
        <v>53.4</v>
      </c>
    </row>
    <row r="38" spans="1:6">
      <c r="A38" s="2">
        <v>8</v>
      </c>
      <c r="B38" s="2">
        <f>VLOOKUP(A38,Produse[#All],4,0)</f>
        <v>3</v>
      </c>
      <c r="C38" s="2">
        <v>2</v>
      </c>
      <c r="D38" s="2">
        <f>VLOOKUP(A38,Produse[[#All],[ID_Produs]:[Pret_Unitar]],3,0)</f>
        <v>11.83</v>
      </c>
      <c r="E38" s="2" t="str">
        <f>VLOOKUP(B38,Branduri[[#All],[ID_Brand]:[Nume_Brand]],2,0)</f>
        <v>Pepsi</v>
      </c>
      <c r="F38" s="2">
        <f t="shared" si="0"/>
        <v>23.66</v>
      </c>
    </row>
    <row r="39" spans="1:6">
      <c r="A39" s="3">
        <v>19</v>
      </c>
      <c r="B39" s="3">
        <f>VLOOKUP(A39,Produse[#All],4,0)</f>
        <v>2</v>
      </c>
      <c r="C39" s="3">
        <v>4</v>
      </c>
      <c r="D39" s="3">
        <f>VLOOKUP(A39,Produse[[#All],[ID_Produs]:[Pret_Unitar]],3,0)</f>
        <v>13.35</v>
      </c>
      <c r="E39" s="3" t="str">
        <f>VLOOKUP(B39,Branduri[[#All],[ID_Brand]:[Nume_Brand]],2,0)</f>
        <v>Coca-Cola</v>
      </c>
      <c r="F39" s="3">
        <f t="shared" si="0"/>
        <v>53.4</v>
      </c>
    </row>
    <row r="40" spans="1:6">
      <c r="A40" s="2">
        <v>3</v>
      </c>
      <c r="B40" s="2">
        <f>VLOOKUP(A40,Produse[#All],4,0)</f>
        <v>5</v>
      </c>
      <c r="C40" s="2">
        <v>5</v>
      </c>
      <c r="D40" s="2">
        <f>VLOOKUP(A40,Produse[[#All],[ID_Produs]:[Pret_Unitar]],3,0)</f>
        <v>10.220000000000001</v>
      </c>
      <c r="E40" s="2" t="str">
        <f>VLOOKUP(B40,Branduri[[#All],[ID_Brand]:[Nume_Brand]],2,0)</f>
        <v>Kinder</v>
      </c>
      <c r="F40" s="2">
        <f t="shared" si="0"/>
        <v>51.1</v>
      </c>
    </row>
    <row r="41" spans="1:6">
      <c r="A41" s="3">
        <v>7</v>
      </c>
      <c r="B41" s="3">
        <f>VLOOKUP(A41,Produse[#All],4,0)</f>
        <v>1</v>
      </c>
      <c r="C41" s="3">
        <v>3</v>
      </c>
      <c r="D41" s="3">
        <f>VLOOKUP(A41,Produse[[#All],[ID_Produs]:[Pret_Unitar]],3,0)</f>
        <v>11.46</v>
      </c>
      <c r="E41" s="3" t="str">
        <f>VLOOKUP(B41,Branduri[[#All],[ID_Brand]:[Nume_Brand]],2,0)</f>
        <v>Lay's</v>
      </c>
      <c r="F41" s="3">
        <f t="shared" si="0"/>
        <v>34.380000000000003</v>
      </c>
    </row>
    <row r="42" spans="1:6">
      <c r="A42" s="2">
        <v>7</v>
      </c>
      <c r="B42" s="2">
        <f>VLOOKUP(A42,Produse[#All],4,0)</f>
        <v>1</v>
      </c>
      <c r="C42" s="2">
        <v>5</v>
      </c>
      <c r="D42" s="2">
        <f>VLOOKUP(A42,Produse[[#All],[ID_Produs]:[Pret_Unitar]],3,0)</f>
        <v>11.46</v>
      </c>
      <c r="E42" s="2" t="str">
        <f>VLOOKUP(B42,Branduri[[#All],[ID_Brand]:[Nume_Brand]],2,0)</f>
        <v>Lay's</v>
      </c>
      <c r="F42" s="2">
        <f t="shared" si="0"/>
        <v>57.300000000000004</v>
      </c>
    </row>
    <row r="43" spans="1:6">
      <c r="A43" s="3">
        <v>17</v>
      </c>
      <c r="B43" s="3">
        <f>VLOOKUP(A43,Produse[#All],4,0)</f>
        <v>9</v>
      </c>
      <c r="C43" s="3">
        <v>1</v>
      </c>
      <c r="D43" s="3">
        <f>VLOOKUP(A43,Produse[[#All],[ID_Produs]:[Pret_Unitar]],3,0)</f>
        <v>14.02</v>
      </c>
      <c r="E43" s="3" t="str">
        <f>VLOOKUP(B43,Branduri[[#All],[ID_Brand]:[Nume_Brand]],2,0)</f>
        <v>Danone</v>
      </c>
      <c r="F43" s="3">
        <f t="shared" si="0"/>
        <v>14.02</v>
      </c>
    </row>
    <row r="44" spans="1:6">
      <c r="A44" s="2">
        <v>11</v>
      </c>
      <c r="B44" s="2">
        <f>VLOOKUP(A44,Produse[#All],4,0)</f>
        <v>7</v>
      </c>
      <c r="C44" s="2">
        <v>1</v>
      </c>
      <c r="D44" s="2">
        <f>VLOOKUP(A44,Produse[[#All],[ID_Produs]:[Pret_Unitar]],3,0)</f>
        <v>11.79</v>
      </c>
      <c r="E44" s="2" t="str">
        <f>VLOOKUP(B44,Branduri[[#All],[ID_Brand]:[Nume_Brand]],2,0)</f>
        <v>Lipton</v>
      </c>
      <c r="F44" s="2">
        <f t="shared" si="0"/>
        <v>11.79</v>
      </c>
    </row>
    <row r="45" spans="1:6">
      <c r="A45" s="3">
        <v>2</v>
      </c>
      <c r="B45" s="3">
        <f>VLOOKUP(A45,Produse[#All],4,0)</f>
        <v>3</v>
      </c>
      <c r="C45" s="3">
        <v>5</v>
      </c>
      <c r="D45" s="3">
        <f>VLOOKUP(A45,Produse[[#All],[ID_Produs]:[Pret_Unitar]],3,0)</f>
        <v>8.74</v>
      </c>
      <c r="E45" s="3" t="str">
        <f>VLOOKUP(B45,Branduri[[#All],[ID_Brand]:[Nume_Brand]],2,0)</f>
        <v>Pepsi</v>
      </c>
      <c r="F45" s="3">
        <f t="shared" si="0"/>
        <v>43.7</v>
      </c>
    </row>
    <row r="46" spans="1:6">
      <c r="A46" s="2">
        <v>3</v>
      </c>
      <c r="B46" s="2">
        <f>VLOOKUP(A46,Produse[#All],4,0)</f>
        <v>5</v>
      </c>
      <c r="C46" s="2">
        <v>4</v>
      </c>
      <c r="D46" s="2">
        <f>VLOOKUP(A46,Produse[[#All],[ID_Produs]:[Pret_Unitar]],3,0)</f>
        <v>10.220000000000001</v>
      </c>
      <c r="E46" s="2" t="str">
        <f>VLOOKUP(B46,Branduri[[#All],[ID_Brand]:[Nume_Brand]],2,0)</f>
        <v>Kinder</v>
      </c>
      <c r="F46" s="2">
        <f t="shared" si="0"/>
        <v>40.880000000000003</v>
      </c>
    </row>
    <row r="47" spans="1:6">
      <c r="A47" s="3">
        <v>9</v>
      </c>
      <c r="B47" s="3">
        <f>VLOOKUP(A47,Produse[#All],4,0)</f>
        <v>4</v>
      </c>
      <c r="C47" s="3">
        <v>1</v>
      </c>
      <c r="D47" s="3">
        <f>VLOOKUP(A47,Produse[[#All],[ID_Produs]:[Pret_Unitar]],3,0)</f>
        <v>7.67</v>
      </c>
      <c r="E47" s="3" t="str">
        <f>VLOOKUP(B47,Branduri[[#All],[ID_Brand]:[Nume_Brand]],2,0)</f>
        <v>Heineken</v>
      </c>
      <c r="F47" s="3">
        <f t="shared" si="0"/>
        <v>7.67</v>
      </c>
    </row>
    <row r="48" spans="1:6">
      <c r="A48" s="2">
        <v>16</v>
      </c>
      <c r="B48" s="2">
        <f>VLOOKUP(A48,Produse[#All],4,0)</f>
        <v>6</v>
      </c>
      <c r="C48" s="2">
        <v>1</v>
      </c>
      <c r="D48" s="2">
        <f>VLOOKUP(A48,Produse[[#All],[ID_Produs]:[Pret_Unitar]],3,0)</f>
        <v>8.58</v>
      </c>
      <c r="E48" s="2" t="str">
        <f>VLOOKUP(B48,Branduri[[#All],[ID_Brand]:[Nume_Brand]],2,0)</f>
        <v>Milka</v>
      </c>
      <c r="F48" s="2">
        <f t="shared" si="0"/>
        <v>8.58</v>
      </c>
    </row>
    <row r="49" spans="1:6">
      <c r="A49" s="3">
        <v>3</v>
      </c>
      <c r="B49" s="3">
        <f>VLOOKUP(A49,Produse[#All],4,0)</f>
        <v>5</v>
      </c>
      <c r="C49" s="3">
        <v>2</v>
      </c>
      <c r="D49" s="3">
        <f>VLOOKUP(A49,Produse[[#All],[ID_Produs]:[Pret_Unitar]],3,0)</f>
        <v>10.220000000000001</v>
      </c>
      <c r="E49" s="3" t="str">
        <f>VLOOKUP(B49,Branduri[[#All],[ID_Brand]:[Nume_Brand]],2,0)</f>
        <v>Kinder</v>
      </c>
      <c r="F49" s="3">
        <f t="shared" si="0"/>
        <v>20.440000000000001</v>
      </c>
    </row>
    <row r="50" spans="1:6">
      <c r="A50" s="2">
        <v>17</v>
      </c>
      <c r="B50" s="2">
        <f>VLOOKUP(A50,Produse[#All],4,0)</f>
        <v>9</v>
      </c>
      <c r="C50" s="2">
        <v>5</v>
      </c>
      <c r="D50" s="2">
        <f>VLOOKUP(A50,Produse[[#All],[ID_Produs]:[Pret_Unitar]],3,0)</f>
        <v>14.02</v>
      </c>
      <c r="E50" s="2" t="str">
        <f>VLOOKUP(B50,Branduri[[#All],[ID_Brand]:[Nume_Brand]],2,0)</f>
        <v>Danone</v>
      </c>
      <c r="F50" s="2">
        <f t="shared" si="0"/>
        <v>70.099999999999994</v>
      </c>
    </row>
    <row r="51" spans="1:6">
      <c r="A51" s="3">
        <v>16</v>
      </c>
      <c r="B51" s="3">
        <f>VLOOKUP(A51,Produse[#All],4,0)</f>
        <v>6</v>
      </c>
      <c r="C51" s="3">
        <v>2</v>
      </c>
      <c r="D51" s="3">
        <f>VLOOKUP(A51,Produse[[#All],[ID_Produs]:[Pret_Unitar]],3,0)</f>
        <v>8.58</v>
      </c>
      <c r="E51" s="3" t="str">
        <f>VLOOKUP(B51,Branduri[[#All],[ID_Brand]:[Nume_Brand]],2,0)</f>
        <v>Milka</v>
      </c>
      <c r="F51" s="3">
        <f t="shared" si="0"/>
        <v>17.16</v>
      </c>
    </row>
    <row r="52" spans="1:6">
      <c r="A52" s="2">
        <v>10</v>
      </c>
      <c r="B52" s="2">
        <f>VLOOKUP(A52,Produse[#All],4,0)</f>
        <v>5</v>
      </c>
      <c r="C52" s="2">
        <v>4</v>
      </c>
      <c r="D52" s="2">
        <f>VLOOKUP(A52,Produse[[#All],[ID_Produs]:[Pret_Unitar]],3,0)</f>
        <v>7.97</v>
      </c>
      <c r="E52" s="2" t="str">
        <f>VLOOKUP(B52,Branduri[[#All],[ID_Brand]:[Nume_Brand]],2,0)</f>
        <v>Kinder</v>
      </c>
      <c r="F52" s="2">
        <f t="shared" si="0"/>
        <v>31.88</v>
      </c>
    </row>
    <row r="53" spans="1:6">
      <c r="A53" s="3">
        <v>6</v>
      </c>
      <c r="B53" s="3">
        <f>VLOOKUP(A53,Produse[#All],4,0)</f>
        <v>10</v>
      </c>
      <c r="C53" s="3">
        <v>5</v>
      </c>
      <c r="D53" s="3">
        <f>VLOOKUP(A53,Produse[[#All],[ID_Produs]:[Pret_Unitar]],3,0)</f>
        <v>9.9</v>
      </c>
      <c r="E53" s="3" t="str">
        <f>VLOOKUP(B53,Branduri[[#All],[ID_Brand]:[Nume_Brand]],2,0)</f>
        <v>Ariel</v>
      </c>
      <c r="F53" s="3">
        <f t="shared" si="0"/>
        <v>49.5</v>
      </c>
    </row>
    <row r="54" spans="1:6">
      <c r="A54" s="2">
        <v>4</v>
      </c>
      <c r="B54" s="2">
        <f>VLOOKUP(A54,Produse[#All],4,0)</f>
        <v>6</v>
      </c>
      <c r="C54" s="2">
        <v>4</v>
      </c>
      <c r="D54" s="2">
        <f>VLOOKUP(A54,Produse[[#All],[ID_Produs]:[Pret_Unitar]],3,0)</f>
        <v>7.91</v>
      </c>
      <c r="E54" s="2" t="str">
        <f>VLOOKUP(B54,Branduri[[#All],[ID_Brand]:[Nume_Brand]],2,0)</f>
        <v>Milka</v>
      </c>
      <c r="F54" s="2">
        <f t="shared" si="0"/>
        <v>31.64</v>
      </c>
    </row>
    <row r="55" spans="1:6">
      <c r="A55" s="3">
        <v>11</v>
      </c>
      <c r="B55" s="3">
        <f>VLOOKUP(A55,Produse[#All],4,0)</f>
        <v>7</v>
      </c>
      <c r="C55" s="3">
        <v>4</v>
      </c>
      <c r="D55" s="3">
        <f>VLOOKUP(A55,Produse[[#All],[ID_Produs]:[Pret_Unitar]],3,0)</f>
        <v>11.79</v>
      </c>
      <c r="E55" s="3" t="str">
        <f>VLOOKUP(B55,Branduri[[#All],[ID_Brand]:[Nume_Brand]],2,0)</f>
        <v>Lipton</v>
      </c>
      <c r="F55" s="3">
        <f t="shared" si="0"/>
        <v>47.16</v>
      </c>
    </row>
    <row r="56" spans="1:6">
      <c r="A56" s="2">
        <v>12</v>
      </c>
      <c r="B56" s="2">
        <f>VLOOKUP(A56,Produse[#All],4,0)</f>
        <v>9</v>
      </c>
      <c r="C56" s="2">
        <v>1</v>
      </c>
      <c r="D56" s="2">
        <f>VLOOKUP(A56,Produse[[#All],[ID_Produs]:[Pret_Unitar]],3,0)</f>
        <v>6.11</v>
      </c>
      <c r="E56" s="2" t="str">
        <f>VLOOKUP(B56,Branduri[[#All],[ID_Brand]:[Nume_Brand]],2,0)</f>
        <v>Danone</v>
      </c>
      <c r="F56" s="2">
        <f t="shared" si="0"/>
        <v>6.11</v>
      </c>
    </row>
    <row r="57" spans="1:6">
      <c r="A57" s="3">
        <v>10</v>
      </c>
      <c r="B57" s="3">
        <f>VLOOKUP(A57,Produse[#All],4,0)</f>
        <v>5</v>
      </c>
      <c r="C57" s="3">
        <v>1</v>
      </c>
      <c r="D57" s="3">
        <f>VLOOKUP(A57,Produse[[#All],[ID_Produs]:[Pret_Unitar]],3,0)</f>
        <v>7.97</v>
      </c>
      <c r="E57" s="3" t="str">
        <f>VLOOKUP(B57,Branduri[[#All],[ID_Brand]:[Nume_Brand]],2,0)</f>
        <v>Kinder</v>
      </c>
      <c r="F57" s="3">
        <f t="shared" si="0"/>
        <v>7.97</v>
      </c>
    </row>
    <row r="58" spans="1:6">
      <c r="A58" s="2">
        <v>12</v>
      </c>
      <c r="B58" s="2">
        <f>VLOOKUP(A58,Produse[#All],4,0)</f>
        <v>9</v>
      </c>
      <c r="C58" s="2">
        <v>1</v>
      </c>
      <c r="D58" s="2">
        <f>VLOOKUP(A58,Produse[[#All],[ID_Produs]:[Pret_Unitar]],3,0)</f>
        <v>6.11</v>
      </c>
      <c r="E58" s="2" t="str">
        <f>VLOOKUP(B58,Branduri[[#All],[ID_Brand]:[Nume_Brand]],2,0)</f>
        <v>Danone</v>
      </c>
      <c r="F58" s="2">
        <f t="shared" si="0"/>
        <v>6.11</v>
      </c>
    </row>
    <row r="59" spans="1:6">
      <c r="A59" s="3">
        <v>6</v>
      </c>
      <c r="B59" s="3">
        <f>VLOOKUP(A59,Produse[#All],4,0)</f>
        <v>10</v>
      </c>
      <c r="C59" s="3">
        <v>2</v>
      </c>
      <c r="D59" s="3">
        <f>VLOOKUP(A59,Produse[[#All],[ID_Produs]:[Pret_Unitar]],3,0)</f>
        <v>9.9</v>
      </c>
      <c r="E59" s="3" t="str">
        <f>VLOOKUP(B59,Branduri[[#All],[ID_Brand]:[Nume_Brand]],2,0)</f>
        <v>Ariel</v>
      </c>
      <c r="F59" s="3">
        <f t="shared" si="0"/>
        <v>19.8</v>
      </c>
    </row>
    <row r="60" spans="1:6">
      <c r="A60" s="2">
        <v>17</v>
      </c>
      <c r="B60" s="2">
        <f>VLOOKUP(A60,Produse[#All],4,0)</f>
        <v>9</v>
      </c>
      <c r="C60" s="2">
        <v>4</v>
      </c>
      <c r="D60" s="2">
        <f>VLOOKUP(A60,Produse[[#All],[ID_Produs]:[Pret_Unitar]],3,0)</f>
        <v>14.02</v>
      </c>
      <c r="E60" s="2" t="str">
        <f>VLOOKUP(B60,Branduri[[#All],[ID_Brand]:[Nume_Brand]],2,0)</f>
        <v>Danone</v>
      </c>
      <c r="F60" s="2">
        <f t="shared" si="0"/>
        <v>56.08</v>
      </c>
    </row>
    <row r="61" spans="1:6">
      <c r="A61" s="3">
        <v>12</v>
      </c>
      <c r="B61" s="3">
        <f>VLOOKUP(A61,Produse[#All],4,0)</f>
        <v>9</v>
      </c>
      <c r="C61" s="3">
        <v>5</v>
      </c>
      <c r="D61" s="3">
        <f>VLOOKUP(A61,Produse[[#All],[ID_Produs]:[Pret_Unitar]],3,0)</f>
        <v>6.11</v>
      </c>
      <c r="E61" s="3" t="str">
        <f>VLOOKUP(B61,Branduri[[#All],[ID_Brand]:[Nume_Brand]],2,0)</f>
        <v>Danone</v>
      </c>
      <c r="F61" s="3">
        <f t="shared" si="0"/>
        <v>30.55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1545F-2BD9-427A-B3BF-9523BCC19085}">
  <dimension ref="A1:H24"/>
  <sheetViews>
    <sheetView zoomScale="90" zoomScaleNormal="90" workbookViewId="0">
      <selection activeCell="P9" sqref="P9"/>
    </sheetView>
  </sheetViews>
  <sheetFormatPr defaultRowHeight="14.4"/>
  <cols>
    <col min="1" max="1" width="9.88671875" bestFit="1" customWidth="1"/>
    <col min="2" max="2" width="10.6640625" bestFit="1" customWidth="1"/>
    <col min="3" max="3" width="21.109375" bestFit="1" customWidth="1"/>
    <col min="4" max="4" width="20.6640625" bestFit="1" customWidth="1"/>
    <col min="5" max="5" width="21.77734375" bestFit="1" customWidth="1"/>
    <col min="6" max="6" width="25" bestFit="1" customWidth="1"/>
    <col min="7" max="7" width="24.44140625" bestFit="1" customWidth="1"/>
    <col min="8" max="8" width="9.88671875" bestFit="1" customWidth="1"/>
  </cols>
  <sheetData>
    <row r="1" spans="1:8">
      <c r="A1" t="s">
        <v>321</v>
      </c>
      <c r="B1" t="s">
        <v>322</v>
      </c>
      <c r="C1" t="s">
        <v>323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</row>
    <row r="2" spans="1:8">
      <c r="A2">
        <v>1</v>
      </c>
      <c r="B2">
        <v>2014</v>
      </c>
      <c r="C2">
        <v>2815815264</v>
      </c>
      <c r="D2">
        <v>2828835402</v>
      </c>
      <c r="E2">
        <v>2751609450</v>
      </c>
      <c r="F2">
        <v>77225952</v>
      </c>
      <c r="G2">
        <v>55702761</v>
      </c>
      <c r="H2">
        <v>7161</v>
      </c>
    </row>
    <row r="3" spans="1:8">
      <c r="A3">
        <v>2</v>
      </c>
      <c r="B3">
        <v>2015</v>
      </c>
      <c r="C3">
        <v>3562917265</v>
      </c>
      <c r="D3">
        <v>3576629090</v>
      </c>
      <c r="E3">
        <v>3448342599</v>
      </c>
      <c r="F3">
        <v>128286491</v>
      </c>
      <c r="G3">
        <v>102841396</v>
      </c>
      <c r="H3">
        <v>8077</v>
      </c>
    </row>
    <row r="4" spans="1:8">
      <c r="A4">
        <v>3</v>
      </c>
      <c r="B4">
        <v>2016</v>
      </c>
      <c r="C4">
        <v>4325099808</v>
      </c>
      <c r="D4">
        <v>4339841130</v>
      </c>
      <c r="E4">
        <v>4172467185</v>
      </c>
      <c r="F4">
        <v>167373945</v>
      </c>
      <c r="G4">
        <v>134842557</v>
      </c>
      <c r="H4">
        <v>8658</v>
      </c>
    </row>
    <row r="5" spans="1:8">
      <c r="A5">
        <v>4</v>
      </c>
      <c r="B5">
        <v>2017</v>
      </c>
      <c r="C5">
        <v>4910452187</v>
      </c>
      <c r="D5">
        <v>4929534418</v>
      </c>
      <c r="E5">
        <v>4684570331</v>
      </c>
      <c r="F5">
        <v>244964087</v>
      </c>
      <c r="G5">
        <v>201778075</v>
      </c>
      <c r="H5">
        <v>9313</v>
      </c>
    </row>
    <row r="6" spans="1:8">
      <c r="A6">
        <v>5</v>
      </c>
      <c r="B6">
        <v>2018</v>
      </c>
      <c r="C6">
        <v>5730583935</v>
      </c>
      <c r="D6">
        <v>5755996823</v>
      </c>
      <c r="E6">
        <v>5462701954</v>
      </c>
      <c r="F6">
        <v>293294869</v>
      </c>
      <c r="G6">
        <v>254167376</v>
      </c>
      <c r="H6">
        <v>9741</v>
      </c>
    </row>
    <row r="7" spans="1:8">
      <c r="A7">
        <v>6</v>
      </c>
      <c r="B7">
        <v>2019</v>
      </c>
      <c r="C7">
        <v>6650445855</v>
      </c>
      <c r="D7">
        <v>6674239926</v>
      </c>
      <c r="E7">
        <v>6354832553</v>
      </c>
      <c r="F7">
        <v>319407373</v>
      </c>
      <c r="G7">
        <v>272606157</v>
      </c>
      <c r="H7">
        <v>8826</v>
      </c>
    </row>
    <row r="8" spans="1:8">
      <c r="A8">
        <v>7</v>
      </c>
      <c r="B8">
        <v>2020</v>
      </c>
      <c r="C8">
        <v>7226923561</v>
      </c>
      <c r="D8">
        <v>7246101337</v>
      </c>
      <c r="E8">
        <v>7075420235</v>
      </c>
      <c r="F8">
        <v>170861102</v>
      </c>
      <c r="G8">
        <v>159498456</v>
      </c>
      <c r="H8">
        <v>10964</v>
      </c>
    </row>
    <row r="9" spans="1:8">
      <c r="A9">
        <v>8</v>
      </c>
      <c r="B9">
        <v>2021</v>
      </c>
      <c r="C9">
        <v>7467352321</v>
      </c>
      <c r="D9">
        <v>7486410152</v>
      </c>
      <c r="E9">
        <v>7361895400</v>
      </c>
      <c r="F9">
        <v>124514752</v>
      </c>
      <c r="G9">
        <v>107709448</v>
      </c>
      <c r="H9">
        <v>10663</v>
      </c>
    </row>
    <row r="10" spans="1:8">
      <c r="A10">
        <v>9</v>
      </c>
      <c r="B10">
        <v>2022</v>
      </c>
      <c r="C10">
        <v>8174249199</v>
      </c>
      <c r="D10">
        <v>8749017269</v>
      </c>
      <c r="E10">
        <v>8576421963</v>
      </c>
      <c r="F10">
        <v>172595306</v>
      </c>
      <c r="G10">
        <v>139651675</v>
      </c>
      <c r="H10">
        <v>10618</v>
      </c>
    </row>
    <row r="11" spans="1:8">
      <c r="A11">
        <v>10</v>
      </c>
      <c r="B11">
        <v>2023</v>
      </c>
      <c r="C11">
        <v>9883474314</v>
      </c>
      <c r="D11">
        <v>9917562542</v>
      </c>
      <c r="E11">
        <v>9665835415</v>
      </c>
      <c r="F11">
        <v>251727127</v>
      </c>
      <c r="G11">
        <v>218633929</v>
      </c>
      <c r="H11">
        <v>10886</v>
      </c>
    </row>
    <row r="19" spans="3:4" ht="15" thickBot="1"/>
    <row r="20" spans="3:4">
      <c r="C20" s="7" t="s">
        <v>359</v>
      </c>
      <c r="D20" s="7" t="s">
        <v>361</v>
      </c>
    </row>
    <row r="21" spans="3:4">
      <c r="C21">
        <v>2815815264</v>
      </c>
      <c r="D21">
        <v>1</v>
      </c>
    </row>
    <row r="22" spans="3:4">
      <c r="C22">
        <v>5171701614</v>
      </c>
      <c r="D22">
        <v>3</v>
      </c>
    </row>
    <row r="23" spans="3:4">
      <c r="C23">
        <v>7527587964</v>
      </c>
      <c r="D23">
        <v>4</v>
      </c>
    </row>
    <row r="24" spans="3:4" ht="15" thickBot="1">
      <c r="C24" s="6" t="s">
        <v>360</v>
      </c>
      <c r="D24" s="6">
        <v>2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3068-A93B-4B5A-8EC3-2ACAFFF0151D}">
  <dimension ref="A1:C28"/>
  <sheetViews>
    <sheetView workbookViewId="0">
      <selection activeCell="E7" sqref="E7:E8"/>
    </sheetView>
  </sheetViews>
  <sheetFormatPr defaultRowHeight="14.4"/>
  <cols>
    <col min="1" max="1" width="10.33203125" bestFit="1" customWidth="1"/>
    <col min="2" max="2" width="10.88671875" bestFit="1" customWidth="1"/>
    <col min="3" max="3" width="15.77734375" bestFit="1" customWidth="1"/>
  </cols>
  <sheetData>
    <row r="1" spans="1:3">
      <c r="A1" t="s">
        <v>1</v>
      </c>
      <c r="B1" t="s">
        <v>2</v>
      </c>
      <c r="C1" t="s">
        <v>330</v>
      </c>
    </row>
    <row r="2" spans="1:3">
      <c r="A2" t="s">
        <v>81</v>
      </c>
      <c r="B2" t="s">
        <v>82</v>
      </c>
      <c r="C2">
        <v>5</v>
      </c>
    </row>
    <row r="3" spans="1:3">
      <c r="A3" t="s">
        <v>42</v>
      </c>
      <c r="B3" t="s">
        <v>43</v>
      </c>
      <c r="C3">
        <v>5</v>
      </c>
    </row>
    <row r="4" spans="1:3">
      <c r="A4" t="s">
        <v>91</v>
      </c>
      <c r="B4" t="s">
        <v>110</v>
      </c>
      <c r="C4">
        <v>4</v>
      </c>
    </row>
    <row r="5" spans="1:3">
      <c r="A5" t="s">
        <v>113</v>
      </c>
      <c r="B5" t="s">
        <v>114</v>
      </c>
      <c r="C5">
        <v>4</v>
      </c>
    </row>
    <row r="6" spans="1:3">
      <c r="A6" t="s">
        <v>67</v>
      </c>
      <c r="B6" t="s">
        <v>88</v>
      </c>
      <c r="C6">
        <v>3</v>
      </c>
    </row>
    <row r="7" spans="1:3">
      <c r="A7" t="s">
        <v>6</v>
      </c>
      <c r="B7" t="s">
        <v>50</v>
      </c>
      <c r="C7">
        <v>3</v>
      </c>
    </row>
    <row r="8" spans="1:3">
      <c r="A8" t="s">
        <v>26</v>
      </c>
      <c r="B8" t="s">
        <v>71</v>
      </c>
      <c r="C8">
        <v>3</v>
      </c>
    </row>
    <row r="9" spans="1:3">
      <c r="A9" t="s">
        <v>18</v>
      </c>
      <c r="B9" t="s">
        <v>19</v>
      </c>
      <c r="C9">
        <v>3</v>
      </c>
    </row>
    <row r="10" spans="1:3">
      <c r="A10" t="s">
        <v>6</v>
      </c>
      <c r="B10" t="s">
        <v>7</v>
      </c>
      <c r="C10">
        <v>3</v>
      </c>
    </row>
    <row r="11" spans="1:3">
      <c r="A11" t="s">
        <v>10</v>
      </c>
      <c r="B11" t="s">
        <v>11</v>
      </c>
      <c r="C11">
        <v>2</v>
      </c>
    </row>
    <row r="12" spans="1:3">
      <c r="A12" t="s">
        <v>14</v>
      </c>
      <c r="B12" t="s">
        <v>15</v>
      </c>
      <c r="C12">
        <v>2</v>
      </c>
    </row>
    <row r="13" spans="1:3">
      <c r="A13" t="s">
        <v>14</v>
      </c>
      <c r="B13" t="s">
        <v>99</v>
      </c>
      <c r="C13">
        <v>2</v>
      </c>
    </row>
    <row r="14" spans="1:3">
      <c r="A14" t="s">
        <v>56</v>
      </c>
      <c r="B14" t="s">
        <v>57</v>
      </c>
      <c r="C14">
        <v>2</v>
      </c>
    </row>
    <row r="15" spans="1:3">
      <c r="A15" t="s">
        <v>34</v>
      </c>
      <c r="B15" t="s">
        <v>78</v>
      </c>
      <c r="C15">
        <v>2</v>
      </c>
    </row>
    <row r="16" spans="1:3">
      <c r="A16" t="s">
        <v>46</v>
      </c>
      <c r="B16" t="s">
        <v>47</v>
      </c>
      <c r="C16">
        <v>2</v>
      </c>
    </row>
    <row r="17" spans="1:3">
      <c r="A17" t="s">
        <v>22</v>
      </c>
      <c r="B17" t="s">
        <v>23</v>
      </c>
      <c r="C17">
        <v>2</v>
      </c>
    </row>
    <row r="18" spans="1:3">
      <c r="A18" t="s">
        <v>91</v>
      </c>
      <c r="B18" t="s">
        <v>92</v>
      </c>
      <c r="C18">
        <v>2</v>
      </c>
    </row>
    <row r="19" spans="1:3">
      <c r="A19" t="s">
        <v>30</v>
      </c>
      <c r="B19" t="s">
        <v>31</v>
      </c>
      <c r="C19">
        <v>2</v>
      </c>
    </row>
    <row r="20" spans="1:3">
      <c r="A20" t="s">
        <v>67</v>
      </c>
      <c r="B20" t="s">
        <v>68</v>
      </c>
      <c r="C20">
        <v>1</v>
      </c>
    </row>
    <row r="21" spans="1:3">
      <c r="A21" t="s">
        <v>95</v>
      </c>
      <c r="B21" t="s">
        <v>96</v>
      </c>
      <c r="C21">
        <v>1</v>
      </c>
    </row>
    <row r="22" spans="1:3">
      <c r="A22" t="s">
        <v>102</v>
      </c>
      <c r="B22" t="s">
        <v>103</v>
      </c>
      <c r="C22">
        <v>1</v>
      </c>
    </row>
    <row r="23" spans="1:3">
      <c r="A23" t="s">
        <v>34</v>
      </c>
      <c r="B23" t="s">
        <v>53</v>
      </c>
      <c r="C23">
        <v>1</v>
      </c>
    </row>
    <row r="24" spans="1:3">
      <c r="A24" t="s">
        <v>42</v>
      </c>
      <c r="B24" t="s">
        <v>64</v>
      </c>
      <c r="C24">
        <v>1</v>
      </c>
    </row>
    <row r="25" spans="1:3">
      <c r="A25" t="s">
        <v>60</v>
      </c>
      <c r="B25" t="s">
        <v>61</v>
      </c>
      <c r="C25">
        <v>1</v>
      </c>
    </row>
    <row r="26" spans="1:3">
      <c r="A26" t="s">
        <v>106</v>
      </c>
      <c r="B26" t="s">
        <v>107</v>
      </c>
      <c r="C26">
        <v>1</v>
      </c>
    </row>
    <row r="27" spans="1:3">
      <c r="A27" t="s">
        <v>74</v>
      </c>
      <c r="B27" t="s">
        <v>75</v>
      </c>
      <c r="C27">
        <v>1</v>
      </c>
    </row>
    <row r="28" spans="1:3">
      <c r="A28" t="s">
        <v>38</v>
      </c>
      <c r="B28" t="s">
        <v>39</v>
      </c>
      <c r="C28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0 4 G Z W X 9 D z o y j A A A A 9 g A A A B I A H A B D b 2 5 m a W c v U G F j a 2 F n Z S 5 4 b W w g o h g A K K A U A A A A A A A A A A A A A A A A A A A A A A A A A A A A h Y 8 x D o I w G I W v Q r r T F l g I + a m D q 0 S j i X F t S o V G a E 1 b L H d z 8 E h e Q Y y i b o 7 v e 9 / w 3 v 1 6 g 8 X Y d 9 F F W q e M L l G C K Y q k F q Z W u i n R 4 I 9 x j h Y M N l y c e C O j S d a u G F 1 d o t b 7 c 0 F I C A G H D B v b k J T S h B y q 1 U 6 0 s u f o I 6 v / c q y 0 8 1 w L i R j s X 2 N Y i p M s x 0 l O M Q U y Q 6 i U / g r p t P f Z / k B Y D p 0 f r G T W x N s 1 k D k C e X 9 g D 1 B L A w Q U A A I A C A D T g Z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4 G Z W Z D z j d m T A Q A A b w o A A B M A H A B G b 3 J t d W x h c y 9 T Z W N 0 a W 9 u M S 5 t I K I Y A C i g F A A A A A A A A A A A A A A A A A A A A A A A A A A A A M 2 V w W u D M B T G 7 4 L / Q 0 g v L Z S y s d t K B 5 2 l 0 M N G w f V U S 3 n V N 5 t N k 5 L E H T b 2 v 0 9 R V + 2 S 9 R o v Q t 7 3 9 P t 9 I X k K Y 8 0 E J 2 H 9 v p 3 6 n u + p I 0 h M S J A x 5 J q R G c l Q + x 4 p n 1 A U M s Z y Z R 7 H q N R k A R o O o H C 4 Z B l O A s F 1 2 a G G N L i P N g q l i u b h J o w W q N 6 1 O E V P m M I q h x Q n E M f J g Y 7 G Z B t I B I 3 P 8 M F S q B y s p T i h 1 A z V T M s C d 6 N x / e f 9 2 U 1 t 4 m s b x k f M Y U b p e K U x n 9 F G Q X f f 2 8 r X z v c Y 7 z d 3 6 e Y 8 h T d w B q 9 j x 8 b X S k y A b a 2 3 f y J H / u k K 4 N m N d f 9 q h X H / 6 l K X b i 2 U L q Q r d G c 3 N r p G Y a J r S j 0 6 K Z J C o S t 0 v 2 6 s d L X C S F e X u n Q D W o q Q v D I O P G b l E n U D d E D 3 B m M 2 5 k v p X 3 b D 9 / o x t I c i K z g Q V n D m U B J m b 1 c O b 1 d t z M O g M 0 b y c H f j X B S N p y s R V K r / 0 K t 6 H 3 l Z 8 H L 6 l h w E m m s 8 E 9 I d e q s 9 W x D m B m M m Z m k 3 n h e h I d u 7 N c s u P d m C 6 O l M d 2 N P 0 K V + l M A T d 8 Z b x 4 6 N t Z W Y M N v a 9 A d Q S w E C L Q A U A A I A C A D T g Z l Z f 0 P O j K M A A A D 2 A A A A E g A A A A A A A A A A A A A A A A A A A A A A Q 2 9 u Z m l n L 1 B h Y 2 t h Z 2 U u e G 1 s U E s B A i 0 A F A A C A A g A 0 4 G Z W Q / K 6 a u k A A A A 6 Q A A A B M A A A A A A A A A A A A A A A A A 7 w A A A F t D b 2 5 0 Z W 5 0 X 1 R 5 c G V z X S 5 4 b W x Q S w E C L Q A U A A I A C A D T g Z l Z k P O N 2 Z M B A A B v C g A A E w A A A A A A A A A A A A A A A A D g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Z Q A A A A A A A O 5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G l l b n R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U 5 N G R j O T Q t O W N i Y y 0 0 M m R h L W J j M j Y t M j g w Y z I 0 N j h h Z m M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s a W V u d G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V U M T M 6 N D U 6 M j c u M j I 1 N z k w N V o i I C 8 + P E V u d H J 5 I F R 5 c G U 9 I k Z p b G x D b 2 x 1 b W 5 U e X B l c y I g V m F s d W U 9 I n N C U V l H Q l F Z R y I g L z 4 8 R W 5 0 c n k g V H l w Z T 0 i R m l s b E N v b H V t b k 5 h b W V z I i B W Y W x 1 Z T 0 i c 1 s m c X V v d D t J R F 9 D b G l l b n Q m c X V v d D s s J n F 1 b 3 Q 7 T n V t Z S Z x d W 9 0 O y w m c X V v d D t Q c m V u d W 1 l J n F 1 b 3 Q 7 L C Z x d W 9 0 O 0 N O U C Z x d W 9 0 O y w m c X V v d D t O c l 9 U Z W x l Z m 9 u J n F 1 b 3 Q 7 L C Z x d W 9 0 O 0 F k c m V z Y V 9 F b W F p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a W V u d G k v Q X V 0 b 1 J l b W 9 2 Z W R D b 2 x 1 b W 5 z M S 5 7 S U R f Q 2 x p Z W 5 0 L D B 9 J n F 1 b 3 Q 7 L C Z x d W 9 0 O 1 N l Y 3 R p b 2 4 x L 0 N s a W V u d G k v Q X V 0 b 1 J l b W 9 2 Z W R D b 2 x 1 b W 5 z M S 5 7 T n V t Z S w x f S Z x d W 9 0 O y w m c X V v d D t T Z W N 0 a W 9 u M S 9 D b G l l b n R p L 0 F 1 d G 9 S Z W 1 v d m V k Q 2 9 s d W 1 u c z E u e 1 B y Z W 5 1 b W U s M n 0 m c X V v d D s s J n F 1 b 3 Q 7 U 2 V j d G l v b j E v Q 2 x p Z W 5 0 a S 9 B d X R v U m V t b 3 Z l Z E N v b H V t b n M x L n t D T l A s M 3 0 m c X V v d D s s J n F 1 b 3 Q 7 U 2 V j d G l v b j E v Q 2 x p Z W 5 0 a S 9 B d X R v U m V t b 3 Z l Z E N v b H V t b n M x L n t O c l 9 U Z W x l Z m 9 u L D R 9 J n F 1 b 3 Q 7 L C Z x d W 9 0 O 1 N l Y 3 R p b 2 4 x L 0 N s a W V u d G k v Q X V 0 b 1 J l b W 9 2 Z W R D b 2 x 1 b W 5 z M S 5 7 Q W R y Z X N h X 0 V t Y W l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s a W V u d G k v Q X V 0 b 1 J l b W 9 2 Z W R D b 2 x 1 b W 5 z M S 5 7 S U R f Q 2 x p Z W 5 0 L D B 9 J n F 1 b 3 Q 7 L C Z x d W 9 0 O 1 N l Y 3 R p b 2 4 x L 0 N s a W V u d G k v Q X V 0 b 1 J l b W 9 2 Z W R D b 2 x 1 b W 5 z M S 5 7 T n V t Z S w x f S Z x d W 9 0 O y w m c X V v d D t T Z W N 0 a W 9 u M S 9 D b G l l b n R p L 0 F 1 d G 9 S Z W 1 v d m V k Q 2 9 s d W 1 u c z E u e 1 B y Z W 5 1 b W U s M n 0 m c X V v d D s s J n F 1 b 3 Q 7 U 2 V j d G l v b j E v Q 2 x p Z W 5 0 a S 9 B d X R v U m V t b 3 Z l Z E N v b H V t b n M x L n t D T l A s M 3 0 m c X V v d D s s J n F 1 b 3 Q 7 U 2 V j d G l v b j E v Q 2 x p Z W 5 0 a S 9 B d X R v U m V t b 3 Z l Z E N v b H V t b n M x L n t O c l 9 U Z W x l Z m 9 u L D R 9 J n F 1 b 3 Q 7 L C Z x d W 9 0 O 1 N l Y 3 R p b 2 4 x L 0 N s a W V u d G k v Q X V 0 b 1 J l b W 9 2 Z W R D b 2 x 1 b W 5 z M S 5 7 Q W R y Z X N h X 0 V t Y W l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l l b n R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X 0 N s a W V u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d h a m F 0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w M G U z O T M 1 L W Q 5 M z M t N D R m N i 1 h N 2 M x L T A w N j I 1 Y j k 4 O D Y w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m d h a m F 0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V Q x M z o 0 N z o w M C 4 2 M j Q 0 N j U 2 W i I g L z 4 8 R W 5 0 c n k g V H l w Z T 0 i R m l s b E N v b H V t b l R 5 c G V z I i B W Y W x 1 Z T 0 i c 0 J R W U d C U V l H Q l E 9 P S I g L z 4 8 R W 5 0 c n k g V H l w Z T 0 i R m l s b E N v b H V t b k 5 h b W V z I i B W Y W x 1 Z T 0 i c 1 s m c X V v d D t J R F 9 B b m d h a m F 0 J n F 1 b 3 Q 7 L C Z x d W 9 0 O 0 5 1 b W U m c X V v d D s s J n F 1 b 3 Q 7 U H J l b n V t Z S Z x d W 9 0 O y w m c X V v d D t D T l A m c X V v d D s s J n F 1 b 3 Q 7 T n J f V G V s Z W Z v b i Z x d W 9 0 O y w m c X V v d D t B Z H J l c 2 F f R W 1 h a W w m c X V v d D s s J n F 1 b 3 Q 7 S U R f R m l s a W F s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Z 2 F q Y X R p L 0 F 1 d G 9 S Z W 1 v d m V k Q 2 9 s d W 1 u c z E u e 0 l E X 0 F u Z 2 F q Y X Q s M H 0 m c X V v d D s s J n F 1 b 3 Q 7 U 2 V j d G l v b j E v Q W 5 n Y W p h d G k v Q X V 0 b 1 J l b W 9 2 Z W R D b 2 x 1 b W 5 z M S 5 7 T n V t Z S w x f S Z x d W 9 0 O y w m c X V v d D t T Z W N 0 a W 9 u M S 9 B b m d h a m F 0 a S 9 B d X R v U m V t b 3 Z l Z E N v b H V t b n M x L n t Q c m V u d W 1 l L D J 9 J n F 1 b 3 Q 7 L C Z x d W 9 0 O 1 N l Y 3 R p b 2 4 x L 0 F u Z 2 F q Y X R p L 0 F 1 d G 9 S Z W 1 v d m V k Q 2 9 s d W 1 u c z E u e 0 N O U C w z f S Z x d W 9 0 O y w m c X V v d D t T Z W N 0 a W 9 u M S 9 B b m d h a m F 0 a S 9 B d X R v U m V t b 3 Z l Z E N v b H V t b n M x L n t O c l 9 U Z W x l Z m 9 u L D R 9 J n F 1 b 3 Q 7 L C Z x d W 9 0 O 1 N l Y 3 R p b 2 4 x L 0 F u Z 2 F q Y X R p L 0 F 1 d G 9 S Z W 1 v d m V k Q 2 9 s d W 1 u c z E u e 0 F k c m V z Y V 9 F b W F p b C w 1 f S Z x d W 9 0 O y w m c X V v d D t T Z W N 0 a W 9 u M S 9 B b m d h a m F 0 a S 9 B d X R v U m V t b 3 Z l Z E N v b H V t b n M x L n t J R F 9 G a W x p Y W x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u Z 2 F q Y X R p L 0 F 1 d G 9 S Z W 1 v d m V k Q 2 9 s d W 1 u c z E u e 0 l E X 0 F u Z 2 F q Y X Q s M H 0 m c X V v d D s s J n F 1 b 3 Q 7 U 2 V j d G l v b j E v Q W 5 n Y W p h d G k v Q X V 0 b 1 J l b W 9 2 Z W R D b 2 x 1 b W 5 z M S 5 7 T n V t Z S w x f S Z x d W 9 0 O y w m c X V v d D t T Z W N 0 a W 9 u M S 9 B b m d h a m F 0 a S 9 B d X R v U m V t b 3 Z l Z E N v b H V t b n M x L n t Q c m V u d W 1 l L D J 9 J n F 1 b 3 Q 7 L C Z x d W 9 0 O 1 N l Y 3 R p b 2 4 x L 0 F u Z 2 F q Y X R p L 0 F 1 d G 9 S Z W 1 v d m V k Q 2 9 s d W 1 u c z E u e 0 N O U C w z f S Z x d W 9 0 O y w m c X V v d D t T Z W N 0 a W 9 u M S 9 B b m d h a m F 0 a S 9 B d X R v U m V t b 3 Z l Z E N v b H V t b n M x L n t O c l 9 U Z W x l Z m 9 u L D R 9 J n F 1 b 3 Q 7 L C Z x d W 9 0 O 1 N l Y 3 R p b 2 4 x L 0 F u Z 2 F q Y X R p L 0 F 1 d G 9 S Z W 1 v d m V k Q 2 9 s d W 1 u c z E u e 0 F k c m V z Y V 9 F b W F p b C w 1 f S Z x d W 9 0 O y w m c X V v d D t T Z W N 0 a W 9 u M S 9 B b m d h a m F 0 a S 9 B d X R v U m V t b 3 Z l Z E N v b H V t b n M x L n t J R F 9 G a W x p Y W x h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d h a m F 0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d h a m F 0 a S 9 f Q W 5 n Y W p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l b n p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h h N 2 Y 2 O T E t N D E 0 Z S 0 0 N 2 Y x L T g 3 M D A t M W U 5 Z W M y M 2 F i Z G Q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W V u e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V U M T M 6 N D c 6 N D Q u N T k 3 N T Y x M 1 o i I C 8 + P E V u d H J 5 I F R 5 c G U 9 I k Z p b G x D b 2 x 1 b W 5 U e X B l c y I g V m F s d W U 9 I n N C U V V G Q l F j P S I g L z 4 8 R W 5 0 c n k g V H l w Z T 0 i R m l s b E N v b H V t b k 5 h b W V z I i B W Y W x 1 Z T 0 i c 1 s m c X V v d D t J R F 9 D b 2 1 h b m R h J n F 1 b 3 Q 7 L C Z x d W 9 0 O 0 l E X 0 N s a W V u d C Z x d W 9 0 O y w m c X V v d D t J R F 9 Q c m 9 k d X M m c X V v d D s s J n F 1 b 3 Q 7 Q 2 F u d G l 0 Y X R l J n F 1 b 3 Q 7 L C Z x d W 9 0 O 0 R h d G F f Q 2 9 t Y W 5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V u e m k v Q X V 0 b 1 J l b W 9 2 Z W R D b 2 x 1 b W 5 z M S 5 7 S U R f Q 2 9 t Y W 5 k Y S w w f S Z x d W 9 0 O y w m c X V v d D t T Z W N 0 a W 9 u M S 9 D b 2 1 l b n p p L 0 F 1 d G 9 S Z W 1 v d m V k Q 2 9 s d W 1 u c z E u e 0 l E X 0 N s a W V u d C w x f S Z x d W 9 0 O y w m c X V v d D t T Z W N 0 a W 9 u M S 9 D b 2 1 l b n p p L 0 F 1 d G 9 S Z W 1 v d m V k Q 2 9 s d W 1 u c z E u e 0 l E X 1 B y b 2 R 1 c y w y f S Z x d W 9 0 O y w m c X V v d D t T Z W N 0 a W 9 u M S 9 D b 2 1 l b n p p L 0 F 1 d G 9 S Z W 1 v d m V k Q 2 9 s d W 1 u c z E u e 0 N h b n R p d G F 0 Z S w z f S Z x d W 9 0 O y w m c X V v d D t T Z W N 0 a W 9 u M S 9 D b 2 1 l b n p p L 0 F 1 d G 9 S Z W 1 v d m V k Q 2 9 s d W 1 u c z E u e 0 R h d G F f Q 2 9 t Y W 5 k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l b n p p L 0 F 1 d G 9 S Z W 1 v d m V k Q 2 9 s d W 1 u c z E u e 0 l E X 0 N v b W F u Z G E s M H 0 m c X V v d D s s J n F 1 b 3 Q 7 U 2 V j d G l v b j E v Q 2 9 t Z W 5 6 a S 9 B d X R v U m V t b 3 Z l Z E N v b H V t b n M x L n t J R F 9 D b G l l b n Q s M X 0 m c X V v d D s s J n F 1 b 3 Q 7 U 2 V j d G l v b j E v Q 2 9 t Z W 5 6 a S 9 B d X R v U m V t b 3 Z l Z E N v b H V t b n M x L n t J R F 9 Q c m 9 k d X M s M n 0 m c X V v d D s s J n F 1 b 3 Q 7 U 2 V j d G l v b j E v Q 2 9 t Z W 5 6 a S 9 B d X R v U m V t b 3 Z l Z E N v b H V t b n M x L n t D Y W 5 0 a X R h d G U s M 3 0 m c X V v d D s s J n F 1 b 3 Q 7 U 2 V j d G l v b j E v Q 2 9 t Z W 5 6 a S 9 B d X R v U m V t b 3 Z l Z E N v b H V t b n M x L n t E Y X R h X 0 N v b W F u Z G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W V u e m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Z W 5 6 a S 9 f Q 2 9 t Z W 5 6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1 c m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B i Y T l j O C 0 z Z m Q 2 L T Q w Z T U t O D F i N S 0 0 Y T k z M j V i N T Q 1 Y j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9 z d H V y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V Q x M z o 0 O D o w O S 4 1 N z g w N z c 1 W i I g L z 4 8 R W 5 0 c n k g V H l w Z T 0 i R m l s b E N v b H V t b l R 5 c G V z I i B W Y W x 1 Z T 0 i c 0 J R V U Z C Z 1 k 9 I i A v P j x F b n R y e S B U e X B l P S J G a W x s Q 2 9 s d W 1 u T m F t Z X M i I F Z h b H V l P S J z W y Z x d W 9 0 O 0 l E X 1 B v c 3 Q m c X V v d D s s J n F 1 b 3 Q 7 S U R f R n V u Y 3 R p Z S Z x d W 9 0 O y w m c X V v d D t J R F 9 B b m d h a m F 0 J n F 1 b 3 Q 7 L C Z x d W 9 0 O 0 R l b n V t a X J l X 0 Z 1 b m N 0 a W U m c X V v d D s s J n F 1 b 3 Q 7 T m l 2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0 d X J p L 0 F 1 d G 9 S Z W 1 v d m V k Q 2 9 s d W 1 u c z E u e 0 l E X 1 B v c 3 Q s M H 0 m c X V v d D s s J n F 1 b 3 Q 7 U 2 V j d G l v b j E v U G 9 z d H V y a S 9 B d X R v U m V t b 3 Z l Z E N v b H V t b n M x L n t J R F 9 G d W 5 j d G l l L D F 9 J n F 1 b 3 Q 7 L C Z x d W 9 0 O 1 N l Y 3 R p b 2 4 x L 1 B v c 3 R 1 c m k v Q X V 0 b 1 J l b W 9 2 Z W R D b 2 x 1 b W 5 z M S 5 7 S U R f Q W 5 n Y W p h d C w y f S Z x d W 9 0 O y w m c X V v d D t T Z W N 0 a W 9 u M S 9 Q b 3 N 0 d X J p L 0 F 1 d G 9 S Z W 1 v d m V k Q 2 9 s d W 1 u c z E u e 0 R l b n V t a X J l X 0 Z 1 b m N 0 a W U s M 3 0 m c X V v d D s s J n F 1 b 3 Q 7 U 2 V j d G l v b j E v U G 9 z d H V y a S 9 B d X R v U m V t b 3 Z l Z E N v b H V t b n M x L n t O a X Z l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3 N 0 d X J p L 0 F 1 d G 9 S Z W 1 v d m V k Q 2 9 s d W 1 u c z E u e 0 l E X 1 B v c 3 Q s M H 0 m c X V v d D s s J n F 1 b 3 Q 7 U 2 V j d G l v b j E v U G 9 z d H V y a S 9 B d X R v U m V t b 3 Z l Z E N v b H V t b n M x L n t J R F 9 G d W 5 j d G l l L D F 9 J n F 1 b 3 Q 7 L C Z x d W 9 0 O 1 N l Y 3 R p b 2 4 x L 1 B v c 3 R 1 c m k v Q X V 0 b 1 J l b W 9 2 Z W R D b 2 x 1 b W 5 z M S 5 7 S U R f Q W 5 n Y W p h d C w y f S Z x d W 9 0 O y w m c X V v d D t T Z W N 0 a W 9 u M S 9 Q b 3 N 0 d X J p L 0 F 1 d G 9 S Z W 1 v d m V k Q 2 9 s d W 1 u c z E u e 0 R l b n V t a X J l X 0 Z 1 b m N 0 a W U s M 3 0 m c X V v d D s s J n F 1 b 3 Q 7 U 2 V j d G l v b j E v U G 9 z d H V y a S 9 B d X R v U m V t b 3 Z l Z E N v b H V t b n M x L n t O a X Z l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d H V y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d X J p L 1 9 Q b 3 N 0 d X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z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m Z D F j Y z l i L T F h Z T I t N G N j M S 1 h Z m J j L T I z O G E 3 M j V m M 2 E 5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c m 9 k d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1 V D E z O j Q 4 O j I 5 L j U x N T M 5 M T J a I i A v P j x F b n R y e S B U e X B l P S J G a W x s Q 2 9 s d W 1 u V H l w Z X M i I F Z h b H V l P S J z Q l F Z R k J R P T 0 i I C 8 + P E V u d H J 5 I F R 5 c G U 9 I k Z p b G x D b 2 x 1 b W 5 O Y W 1 l c y I g V m F s d W U 9 I n N b J n F 1 b 3 Q 7 S U R f U H J v Z H V z J n F 1 b 3 Q 7 L C Z x d W 9 0 O 0 R l b n V t a X J l X 1 B y b 2 R 1 c y Z x d W 9 0 O y w m c X V v d D t Q c m V 0 X 1 V u a X R h c i Z x d W 9 0 O y w m c X V v d D t J R F 9 C c m F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c 2 U v Q X V 0 b 1 J l b W 9 2 Z W R D b 2 x 1 b W 5 z M S 5 7 S U R f U H J v Z H V z L D B 9 J n F 1 b 3 Q 7 L C Z x d W 9 0 O 1 N l Y 3 R p b 2 4 x L 1 B y b 2 R 1 c 2 U v Q X V 0 b 1 J l b W 9 2 Z W R D b 2 x 1 b W 5 z M S 5 7 R G V u d W 1 p c m V f U H J v Z H V z L D F 9 J n F 1 b 3 Q 7 L C Z x d W 9 0 O 1 N l Y 3 R p b 2 4 x L 1 B y b 2 R 1 c 2 U v Q X V 0 b 1 J l b W 9 2 Z W R D b 2 x 1 b W 5 z M S 5 7 U H J l d F 9 V b m l 0 Y X I s M n 0 m c X V v d D s s J n F 1 b 3 Q 7 U 2 V j d G l v b j E v U H J v Z H V z Z S 9 B d X R v U m V t b 3 Z l Z E N v b H V t b n M x L n t J R F 9 C c m F u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c m 9 k d X N l L 0 F 1 d G 9 S Z W 1 v d m V k Q 2 9 s d W 1 u c z E u e 0 l E X 1 B y b 2 R 1 c y w w f S Z x d W 9 0 O y w m c X V v d D t T Z W N 0 a W 9 u M S 9 Q c m 9 k d X N l L 0 F 1 d G 9 S Z W 1 v d m V k Q 2 9 s d W 1 u c z E u e 0 R l b n V t a X J l X 1 B y b 2 R 1 c y w x f S Z x d W 9 0 O y w m c X V v d D t T Z W N 0 a W 9 u M S 9 Q c m 9 k d X N l L 0 F 1 d G 9 S Z W 1 v d m V k Q 2 9 s d W 1 u c z E u e 1 B y Z X R f V W 5 p d G F y L D J 9 J n F 1 b 3 Q 7 L C Z x d W 9 0 O 1 N l Y 3 R p b 2 4 x L 1 B y b 2 R 1 c 2 U v Q X V 0 b 1 J l b W 9 2 Z W R D b 2 x 1 b W 5 z M S 5 7 S U R f Q n J h b m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z Z S 9 f U H J v Z H V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l M j B m a W 5 h b m N p Y X J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k y N j c 1 N j I t Y W E 1 M C 0 0 N 2 M z L T h m Z G Y t N 2 R j N j J m Z D E y Z W V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V f Z m l u Y W 5 j a W F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V Q x N D o w O T o 0 N i 4 x M j c 4 N z c 4 W i I g L z 4 8 R W 5 0 c n k g V H l w Z T 0 i R m l s b E N v b H V t b l R 5 c G V z I i B W Y W x 1 Z T 0 i c 0 J R V U Z C U V V G Q l F V P S I g L z 4 8 R W 5 0 c n k g V H l w Z T 0 i R m l s b E N v b H V t b k 5 h b W V z I i B W Y W x 1 Z T 0 i c 1 s m c X V v d D t J R F 9 E Y X R l J n F 1 b 3 Q 7 L C Z x d W 9 0 O 1 B l c m l v Y W R h J n F 1 b 3 Q 7 L C Z x d W 9 0 O 0 N p Z n J h I G R l I E F m Y W N l c m k g L S B S b 2 4 m c X V v d D s s J n F 1 b 3 Q 7 V m V u a X R 1 c m k g V G 9 0 Y W x l I C 0 g U m 9 u J n F 1 b 3 Q 7 L C Z x d W 9 0 O 0 N o Z W x 0 d W l l b G k g V G 9 0 Y W x l I C 0 g U m 9 u J n F 1 b 3 Q 7 L C Z x d W 9 0 O 1 B y b 2 Z p d C 9 Q a W V y Z G V y Z S B C c n V 0 I C 0 g U m 9 u J n F 1 b 3 Q 7 L C Z x d W 9 0 O 1 B y b 2 Z p d C 9 Q a W V y Z G V y Z S B O Z X Q g L S B S b 2 4 m c X V v d D s s J n F 1 b 3 Q 7 U 2 F s Y X J p Y X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Z S B m a W 5 h b m N p Y X J l L 0 F 1 d G 9 S Z W 1 v d m V k Q 2 9 s d W 1 u c z E u e 0 l E X 0 R h d G U s M H 0 m c X V v d D s s J n F 1 b 3 Q 7 U 2 V j d G l v b j E v R G F 0 Z S B m a W 5 h b m N p Y X J l L 0 F 1 d G 9 S Z W 1 v d m V k Q 2 9 s d W 1 u c z E u e 1 B l c m l v Y W R h L D F 9 J n F 1 b 3 Q 7 L C Z x d W 9 0 O 1 N l Y 3 R p b 2 4 x L 0 R h d G U g Z m l u Y W 5 j a W F y Z S 9 B d X R v U m V t b 3 Z l Z E N v b H V t b n M x L n t D a W Z y Y S B k Z S B B Z m F j Z X J p I C 0 g U m 9 u L D J 9 J n F 1 b 3 Q 7 L C Z x d W 9 0 O 1 N l Y 3 R p b 2 4 x L 0 R h d G U g Z m l u Y W 5 j a W F y Z S 9 B d X R v U m V t b 3 Z l Z E N v b H V t b n M x L n t W Z W 5 p d H V y a S B U b 3 R h b G U g L S B S b 2 4 s M 3 0 m c X V v d D s s J n F 1 b 3 Q 7 U 2 V j d G l v b j E v R G F 0 Z S B m a W 5 h b m N p Y X J l L 0 F 1 d G 9 S Z W 1 v d m V k Q 2 9 s d W 1 u c z E u e 0 N o Z W x 0 d W l l b G k g V G 9 0 Y W x l I C 0 g U m 9 u L D R 9 J n F 1 b 3 Q 7 L C Z x d W 9 0 O 1 N l Y 3 R p b 2 4 x L 0 R h d G U g Z m l u Y W 5 j a W F y Z S 9 B d X R v U m V t b 3 Z l Z E N v b H V t b n M x L n t Q c m 9 m a X Q v U G l l c m R l c m U g Q n J 1 d C A t I F J v b i w 1 f S Z x d W 9 0 O y w m c X V v d D t T Z W N 0 a W 9 u M S 9 E Y X R l I G Z p b m F u Y 2 l h c m U v Q X V 0 b 1 J l b W 9 2 Z W R D b 2 x 1 b W 5 z M S 5 7 U H J v Z m l 0 L 1 B p Z X J k Z X J l I E 5 l d C A t I F J v b i w 2 f S Z x d W 9 0 O y w m c X V v d D t T Z W N 0 a W 9 u M S 9 E Y X R l I G Z p b m F u Y 2 l h c m U v Q X V 0 b 1 J l b W 9 2 Z W R D b 2 x 1 b W 5 z M S 5 7 U 2 F s Y X J p Y X R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h d G U g Z m l u Y W 5 j a W F y Z S 9 B d X R v U m V t b 3 Z l Z E N v b H V t b n M x L n t J R F 9 E Y X R l L D B 9 J n F 1 b 3 Q 7 L C Z x d W 9 0 O 1 N l Y 3 R p b 2 4 x L 0 R h d G U g Z m l u Y W 5 j a W F y Z S 9 B d X R v U m V t b 3 Z l Z E N v b H V t b n M x L n t Q Z X J p b 2 F k Y S w x f S Z x d W 9 0 O y w m c X V v d D t T Z W N 0 a W 9 u M S 9 E Y X R l I G Z p b m F u Y 2 l h c m U v Q X V 0 b 1 J l b W 9 2 Z W R D b 2 x 1 b W 5 z M S 5 7 Q 2 l m c m E g Z G U g Q W Z h Y 2 V y a S A t I F J v b i w y f S Z x d W 9 0 O y w m c X V v d D t T Z W N 0 a W 9 u M S 9 E Y X R l I G Z p b m F u Y 2 l h c m U v Q X V 0 b 1 J l b W 9 2 Z W R D b 2 x 1 b W 5 z M S 5 7 V m V u a X R 1 c m k g V G 9 0 Y W x l I C 0 g U m 9 u L D N 9 J n F 1 b 3 Q 7 L C Z x d W 9 0 O 1 N l Y 3 R p b 2 4 x L 0 R h d G U g Z m l u Y W 5 j a W F y Z S 9 B d X R v U m V t b 3 Z l Z E N v b H V t b n M x L n t D a G V s d H V p Z W x p I F R v d G F s Z S A t I F J v b i w 0 f S Z x d W 9 0 O y w m c X V v d D t T Z W N 0 a W 9 u M S 9 E Y X R l I G Z p b m F u Y 2 l h c m U v Q X V 0 b 1 J l b W 9 2 Z W R D b 2 x 1 b W 5 z M S 5 7 U H J v Z m l 0 L 1 B p Z X J k Z X J l I E J y d X Q g L S B S b 2 4 s N X 0 m c X V v d D s s J n F 1 b 3 Q 7 U 2 V j d G l v b j E v R G F 0 Z S B m a W 5 h b m N p Y X J l L 0 F 1 d G 9 S Z W 1 v d m V k Q 2 9 s d W 1 u c z E u e 1 B y b 2 Z p d C 9 Q a W V y Z G V y Z S B O Z X Q g L S B S b 2 4 s N n 0 m c X V v d D s s J n F 1 b 3 Q 7 U 2 V j d G l v b j E v R G F 0 Z S B m a W 5 h b m N p Y X J l L 0 F 1 d G 9 S Z W 1 v d m V k Q 2 9 s d W 1 u c z E u e 1 N h b G F y a W F 0 a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Z S U y M G Z p b m F u Y 2 l h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U y M G Z p b m F u Y 2 l h c m U v X 0 R h d G U l M j B m a W 5 h b m N p Y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Z W 5 6 a S U y M G x 1 b m E l M j B p d W 5 p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h N T c w O T M x L T J k Y 2 I t N G M x M C 1 h O T l h L W Z m Z D M z Z G J l Y T R m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1 l b n p p X 2 x 1 b m F f a X V u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V Q x N D o x M j o x M C 4 z M j c x O D g 5 W i I g L z 4 8 R W 5 0 c n k g V H l w Z T 0 i R m l s b E N v b H V t b l R 5 c G V z I i B W Y W x 1 Z T 0 i c 0 J n W U g i I C 8 + P E V u d H J 5 I F R 5 c G U 9 I k Z p b G x D b 2 x 1 b W 5 O Y W 1 l c y I g V m F s d W U 9 I n N b J n F 1 b 3 Q 7 T n V t Z S Z x d W 9 0 O y w m c X V v d D t Q c m V u d W 1 l J n F 1 b 3 Q 7 L C Z x d W 9 0 O 0 R h d G F f Q 2 9 t Y W 5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V u e m k g b H V u Y S B p d W 5 p Z S 9 B d X R v U m V t b 3 Z l Z E N v b H V t b n M x L n t O d W 1 l L D B 9 J n F 1 b 3 Q 7 L C Z x d W 9 0 O 1 N l Y 3 R p b 2 4 x L 0 N v b W V u e m k g b H V u Y S B p d W 5 p Z S 9 B d X R v U m V t b 3 Z l Z E N v b H V t b n M x L n t Q c m V u d W 1 l L D F 9 J n F 1 b 3 Q 7 L C Z x d W 9 0 O 1 N l Y 3 R p b 2 4 x L 0 N v b W V u e m k g b H V u Y S B p d W 5 p Z S 9 B d X R v U m V t b 3 Z l Z E N v b H V t b n M x L n t E Y X R h X 0 N v b W F u Z G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t Z W 5 6 a S B s d W 5 h I G l 1 b m l l L 0 F 1 d G 9 S Z W 1 v d m V k Q 2 9 s d W 1 u c z E u e 0 5 1 b W U s M H 0 m c X V v d D s s J n F 1 b 3 Q 7 U 2 V j d G l v b j E v Q 2 9 t Z W 5 6 a S B s d W 5 h I G l 1 b m l l L 0 F 1 d G 9 S Z W 1 v d m V k Q 2 9 s d W 1 u c z E u e 1 B y Z W 5 1 b W U s M X 0 m c X V v d D s s J n F 1 b 3 Q 7 U 2 V j d G l v b j E v Q 2 9 t Z W 5 6 a S B s d W 5 h I G l 1 b m l l L 0 F 1 d G 9 S Z W 1 v d m V k Q 2 9 s d W 1 u c z E u e 0 R h d G F f Q 2 9 t Y W 5 k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Z W 5 6 a S U y M G x 1 b m E l M j B p d W 5 p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l b n p p J T I w b H V u Y S U y M G l 1 b m l l L 1 9 D b 2 1 l b n p p J T I w b H V u Y S U y M G l 1 b m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Z W 5 6 a S U z R T M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Z m M W U 5 M D Q t N j N j Z i 0 0 Z m R j L T l i N D c t Y W V l M G Q y Y m F i M 2 Y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W V u e m l f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V U M T Q 6 M T I 6 M j Q u O T k y M D Q y N 1 o i I C 8 + P E V u d H J 5 I F R 5 c G U 9 I k Z p b G x D b 2 x 1 b W 5 U e X B l c y I g V m F s d W U 9 I n N C Z 1 l G I i A v P j x F b n R y e S B U e X B l P S J G a W x s Q 2 9 s d W 1 u T m F t Z X M i I F Z h b H V l P S J z W y Z x d W 9 0 O 0 5 1 b W U m c X V v d D s s J n F 1 b 3 Q 7 U H J l b n V t Z S Z x d W 9 0 O y w m c X V v d D t W Y W x v Y X J l X 1 R v d G F s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V u e m l c d T A w M 2 U z M C 9 B d X R v U m V t b 3 Z l Z E N v b H V t b n M x L n t O d W 1 l L D B 9 J n F 1 b 3 Q 7 L C Z x d W 9 0 O 1 N l Y 3 R p b 2 4 x L 0 N v b W V u e m l c d T A w M 2 U z M C 9 B d X R v U m V t b 3 Z l Z E N v b H V t b n M x L n t Q c m V u d W 1 l L D F 9 J n F 1 b 3 Q 7 L C Z x d W 9 0 O 1 N l Y 3 R p b 2 4 x L 0 N v b W V u e m l c d T A w M 2 U z M C 9 B d X R v U m V t b 3 Z l Z E N v b H V t b n M x L n t W Y W x v Y X J l X 1 R v d G F s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2 1 l b n p p X H U w M D N l M z A v Q X V 0 b 1 J l b W 9 2 Z W R D b 2 x 1 b W 5 z M S 5 7 T n V t Z S w w f S Z x d W 9 0 O y w m c X V v d D t T Z W N 0 a W 9 u M S 9 D b 2 1 l b n p p X H U w M D N l M z A v Q X V 0 b 1 J l b W 9 2 Z W R D b 2 x 1 b W 5 z M S 5 7 U H J l b n V t Z S w x f S Z x d W 9 0 O y w m c X V v d D t T Z W N 0 a W 9 u M S 9 D b 2 1 l b n p p X H U w M D N l M z A v Q X V 0 b 1 J l b W 9 2 Z W R D b 2 x 1 b W 5 z M S 5 7 V m F s b 2 F y Z V 9 U b 3 R h b G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W V u e m k l M 0 U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l b n p p J T N F M z A v X 0 N v b W V u e m k l M 0 U z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m N 0 a W l s Z S U y M G F u Z 2 F q Y X R p b G 9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J h Y z J j N W I t M 2 Z m Z S 0 0 M T k 5 L W E 1 Z T I t O G R k M 2 N m Y T E x N T A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1 b m N 0 a W l s Z V 9 h b m d h a m F 0 a W x v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V Q x N D o x M j o 0 M y 4 y M D k 2 M z Y 5 W i I g L z 4 8 R W 5 0 c n k g V H l w Z T 0 i R m l s b E N v b H V t b l R 5 c G V z I i B W Y W x 1 Z T 0 i c 0 J n W U d C Z z 0 9 I i A v P j x F b n R y e S B U e X B l P S J G a W x s Q 2 9 s d W 1 u T m F t Z X M i I F Z h b H V l P S J z W y Z x d W 9 0 O 0 5 1 b W U m c X V v d D s s J n F 1 b 3 Q 7 U H J l b n V t Z S Z x d W 9 0 O y w m c X V v d D t E Z W 5 1 b W l y Z V 9 G d W 5 j d G l l J n F 1 b 3 Q 7 L C Z x d W 9 0 O 0 5 p d m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u Y 3 R p a W x l I G F u Z 2 F q Y X R p b G 9 y L 0 F 1 d G 9 S Z W 1 v d m V k Q 2 9 s d W 1 u c z E u e 0 5 1 b W U s M H 0 m c X V v d D s s J n F 1 b 3 Q 7 U 2 V j d G l v b j E v R n V u Y 3 R p a W x l I G F u Z 2 F q Y X R p b G 9 y L 0 F 1 d G 9 S Z W 1 v d m V k Q 2 9 s d W 1 u c z E u e 1 B y Z W 5 1 b W U s M X 0 m c X V v d D s s J n F 1 b 3 Q 7 U 2 V j d G l v b j E v R n V u Y 3 R p a W x l I G F u Z 2 F q Y X R p b G 9 y L 0 F 1 d G 9 S Z W 1 v d m V k Q 2 9 s d W 1 u c z E u e 0 R l b n V t a X J l X 0 Z 1 b m N 0 a W U s M n 0 m c X V v d D s s J n F 1 b 3 Q 7 U 2 V j d G l v b j E v R n V u Y 3 R p a W x l I G F u Z 2 F q Y X R p b G 9 y L 0 F 1 d G 9 S Z W 1 v d m V k Q 2 9 s d W 1 u c z E u e 0 5 p d m V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b m N 0 a W l s Z S B h b m d h a m F 0 a W x v c i 9 B d X R v U m V t b 3 Z l Z E N v b H V t b n M x L n t O d W 1 l L D B 9 J n F 1 b 3 Q 7 L C Z x d W 9 0 O 1 N l Y 3 R p b 2 4 x L 0 Z 1 b m N 0 a W l s Z S B h b m d h a m F 0 a W x v c i 9 B d X R v U m V t b 3 Z l Z E N v b H V t b n M x L n t Q c m V u d W 1 l L D F 9 J n F 1 b 3 Q 7 L C Z x d W 9 0 O 1 N l Y 3 R p b 2 4 x L 0 Z 1 b m N 0 a W l s Z S B h b m d h a m F 0 a W x v c i 9 B d X R v U m V t b 3 Z l Z E N v b H V t b n M x L n t E Z W 5 1 b W l y Z V 9 G d W 5 j d G l l L D J 9 J n F 1 b 3 Q 7 L C Z x d W 9 0 O 1 N l Y 3 R p b 2 4 x L 0 Z 1 b m N 0 a W l s Z S B h b m d h a m F 0 a W x v c i 9 B d X R v U m V t b 3 Z l Z E N v b H V t b n M x L n t O a X Z l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u Y 3 R p a W x l J T I w Y W 5 n Y W p h d G l s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Y 3 R p a W x l J T I w Y W 5 n Y W p h d G l s b 3 I v X 0 Z 1 b m N 0 a W l s Z S U y M G F u Z 2 F q Y X R p b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f Q 2 9 t Z W 5 6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h Z G N i M m E 4 L W Z l N j U t N D J l Z S 1 h Z j k z L T I 2 M D c x M D V h Y j Y 5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3 R h b F 9 D b 2 1 l b n p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1 V D E 0 O j E z O j A 3 L j g w M D E 2 N D V a I i A v P j x F b n R y e S B U e X B l P S J G a W x s Q 2 9 s d W 1 u V H l w Z X M i I F Z h b H V l P S J z Q m d Z Q y I g L z 4 8 R W 5 0 c n k g V H l w Z T 0 i R m l s b E N v b H V t b k 5 h b W V z I i B W Y W x 1 Z T 0 i c 1 s m c X V v d D t O d W 1 l J n F 1 b 3 Q 7 L C Z x d W 9 0 O 1 B y Z W 5 1 b W U m c X V v d D s s J n F 1 b 3 Q 7 V G 9 0 Y W x f Q 2 9 t Z W 5 6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X 0 N v b W V u e m k v Q X V 0 b 1 J l b W 9 2 Z W R D b 2 x 1 b W 5 z M S 5 7 T n V t Z S w w f S Z x d W 9 0 O y w m c X V v d D t T Z W N 0 a W 9 u M S 9 U b 3 R h b F 9 D b 2 1 l b n p p L 0 F 1 d G 9 S Z W 1 v d m V k Q 2 9 s d W 1 u c z E u e 1 B y Z W 5 1 b W U s M X 0 m c X V v d D s s J n F 1 b 3 Q 7 U 2 V j d G l v b j E v V G 9 0 Y W x f Q 2 9 t Z W 5 6 a S 9 B d X R v U m V t b 3 Z l Z E N v b H V t b n M x L n t U b 3 R h b F 9 D b 2 1 l b n p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v d G F s X 0 N v b W V u e m k v Q X V 0 b 1 J l b W 9 2 Z W R D b 2 x 1 b W 5 z M S 5 7 T n V t Z S w w f S Z x d W 9 0 O y w m c X V v d D t T Z W N 0 a W 9 u M S 9 U b 3 R h b F 9 D b 2 1 l b n p p L 0 F 1 d G 9 S Z W 1 v d m V k Q 2 9 s d W 1 u c z E u e 1 B y Z W 5 1 b W U s M X 0 m c X V v d D s s J n F 1 b 3 Q 7 U 2 V j d G l v b j E v V G 9 0 Y W x f Q 2 9 t Z W 5 6 a S 9 B d X R v U m V t b 3 Z l Z E N v b H V t b n M x L n t U b 3 R h b F 9 D b 2 1 l b n p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R h b F 9 D b 2 1 l b n p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X 0 N v b W V u e m k v X 1 R v d G F s X 0 N v b W V u e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u Z H V y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m N D J m N T Z k L T F j N z g t N G V i Y y 0 4 Y z N i L T c 0 Z j M 5 Z D d k N D Y 4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c m F u Z H V y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V Q x N D o x N D o z O S 4 5 O D M z M T Q 0 W i I g L z 4 8 R W 5 0 c n k g V H l w Z T 0 i R m l s b E N v b H V t b l R 5 c G V z I i B W Y W x 1 Z T 0 i c 0 J R W U c i I C 8 + P E V u d H J 5 I F R 5 c G U 9 I k Z p b G x D b 2 x 1 b W 5 O Y W 1 l c y I g V m F s d W U 9 I n N b J n F 1 b 3 Q 7 S U R f Q n J h b m Q m c X V v d D s s J n F 1 b 3 Q 7 T n V t Z V 9 C c m F u Z C Z x d W 9 0 O y w m c X V v d D t D Y X R l Z 2 9 y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F u Z H V y a S 9 B d X R v U m V t b 3 Z l Z E N v b H V t b n M x L n t J R F 9 C c m F u Z C w w f S Z x d W 9 0 O y w m c X V v d D t T Z W N 0 a W 9 u M S 9 C c m F u Z H V y a S 9 B d X R v U m V t b 3 Z l Z E N v b H V t b n M x L n t O d W 1 l X 0 J y Y W 5 k L D F 9 J n F 1 b 3 Q 7 L C Z x d W 9 0 O 1 N l Y 3 R p b 2 4 x L 0 J y Y W 5 k d X J p L 0 F 1 d G 9 S Z W 1 v d m V k Q 2 9 s d W 1 u c z E u e 0 N h d G V n b 3 J p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c m F u Z H V y a S 9 B d X R v U m V t b 3 Z l Z E N v b H V t b n M x L n t J R F 9 C c m F u Z C w w f S Z x d W 9 0 O y w m c X V v d D t T Z W N 0 a W 9 u M S 9 C c m F u Z H V y a S 9 B d X R v U m V t b 3 Z l Z E N v b H V t b n M x L n t O d W 1 l X 0 J y Y W 5 k L D F 9 J n F 1 b 3 Q 7 L C Z x d W 9 0 O 1 N l Y 3 R p b 2 4 x L 0 J y Y W 5 k d X J p L 0 F 1 d G 9 S Z W 1 v d m V k Q 2 9 s d W 1 u c z E u e 0 N h d G V n b 3 J p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J h b m R 1 c m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b m R 1 c m k v X 0 J y Y W 5 k d X J p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Q p H v u r p 0 d J q p Q h u y 7 z 8 n 4 A A A A A A g A A A A A A E G Y A A A A B A A A g A A A A s g g H Y / h d 3 U 6 U Z O i S H g U W U c 6 3 d y i / L d 3 z u o O U T A f e M Y w A A A A A D o A A A A A C A A A g A A A A Z R 6 l u F D F C M r U I E q A v M I a n G 5 D 4 T E z a 0 Q Z 7 6 M I I y E C F 4 F Q A A A A 2 9 d T x q d H Y k d M g Y i L G h u j + 3 E 3 f d J 1 r v L E J C 7 d W p y F A y 3 2 v h T L h l I M p 0 R c 9 G j I M Y f q v A P a A q h b g f V U z R v G f / Q O R / V X g W p 3 H y l Y w i O s A A Z E S i p A A A A A a / J O i c t 0 g 2 G O M l D v O n V w J j f W B j P F U t y q p f E z L I i x I r I Q C o T V F C G E + I y M J x H i J 9 R t H n 5 x a K e j C j Q r K o w V 6 U 8 V a g = = < / D a t a M a s h u p > 
</file>

<file path=customXml/itemProps1.xml><?xml version="1.0" encoding="utf-8"?>
<ds:datastoreItem xmlns:ds="http://schemas.openxmlformats.org/officeDocument/2006/customXml" ds:itemID="{908BFA5D-F32F-4F78-87D8-959C6A530B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Clienti</vt:lpstr>
      <vt:lpstr>Angajati</vt:lpstr>
      <vt:lpstr>Posturi</vt:lpstr>
      <vt:lpstr>Comenzi</vt:lpstr>
      <vt:lpstr>Produse</vt:lpstr>
      <vt:lpstr>Branduri</vt:lpstr>
      <vt:lpstr>Venituri Branduri</vt:lpstr>
      <vt:lpstr>Date financiare</vt:lpstr>
      <vt:lpstr>Total_Comenzi</vt:lpstr>
      <vt:lpstr>Functiile angajatilor</vt:lpstr>
      <vt:lpstr>Comenzi&gt;30</vt:lpstr>
      <vt:lpstr>Comenzi luna iunie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 Lica</dc:creator>
  <cp:lastModifiedBy>Amalia Lica</cp:lastModifiedBy>
  <dcterms:created xsi:type="dcterms:W3CDTF">2024-12-25T13:40:10Z</dcterms:created>
  <dcterms:modified xsi:type="dcterms:W3CDTF">2024-12-30T14:44:03Z</dcterms:modified>
</cp:coreProperties>
</file>