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sta\Downloads\"/>
    </mc:Choice>
  </mc:AlternateContent>
  <xr:revisionPtr revIDLastSave="0" documentId="8_{584F6B63-053B-4370-BF13-5929B6888E61}" xr6:coauthVersionLast="47" xr6:coauthVersionMax="47" xr10:uidLastSave="{00000000-0000-0000-0000-000000000000}"/>
  <bookViews>
    <workbookView xWindow="-110" yWindow="-110" windowWidth="19420" windowHeight="11020" xr2:uid="{4492ADED-6525-4279-B11D-09A07A7829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P31" i="1" s="1"/>
  <c r="AM32" i="1"/>
  <c r="AM33" i="1"/>
  <c r="AM34" i="1"/>
  <c r="AM35" i="1"/>
  <c r="AM36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N17" i="1"/>
  <c r="AM17" i="1"/>
  <c r="AK17" i="1"/>
  <c r="AL17" i="1"/>
  <c r="AL13" i="1"/>
  <c r="AL12" i="1"/>
  <c r="AL11" i="1"/>
  <c r="AL10" i="1"/>
  <c r="AK13" i="1"/>
  <c r="AK12" i="1"/>
  <c r="AK11" i="1"/>
  <c r="AK10" i="1"/>
  <c r="AP33" i="1"/>
  <c r="AP30" i="1"/>
  <c r="AP21" i="1"/>
  <c r="AP20" i="1"/>
  <c r="AP19" i="1"/>
  <c r="AP18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H33" i="1" s="1"/>
  <c r="AE34" i="1"/>
  <c r="AE35" i="1"/>
  <c r="AE36" i="1"/>
  <c r="AD18" i="1"/>
  <c r="AD19" i="1"/>
  <c r="AH19" i="1" s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F17" i="1"/>
  <c r="AE17" i="1"/>
  <c r="AD17" i="1"/>
  <c r="AC17" i="1"/>
  <c r="AD13" i="1"/>
  <c r="AD12" i="1"/>
  <c r="AD11" i="1"/>
  <c r="AD10" i="1"/>
  <c r="AC13" i="1"/>
  <c r="AC12" i="1"/>
  <c r="AC11" i="1"/>
  <c r="AC10" i="1"/>
  <c r="AH32" i="1"/>
  <c r="AH31" i="1"/>
  <c r="AH30" i="1"/>
  <c r="AH21" i="1"/>
  <c r="AH20" i="1"/>
  <c r="AH18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X17" i="1"/>
  <c r="W17" i="1"/>
  <c r="U12" i="1"/>
  <c r="V17" i="1"/>
  <c r="U17" i="1"/>
  <c r="V13" i="1"/>
  <c r="V12" i="1"/>
  <c r="V11" i="1"/>
  <c r="U13" i="1"/>
  <c r="U11" i="1"/>
  <c r="V10" i="1"/>
  <c r="U10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17" i="1"/>
  <c r="N13" i="1"/>
  <c r="N12" i="1"/>
  <c r="N11" i="1"/>
  <c r="N10" i="1"/>
  <c r="M13" i="1"/>
  <c r="M12" i="1"/>
  <c r="M11" i="1"/>
  <c r="M10" i="1"/>
  <c r="AP24" i="1" l="1"/>
  <c r="AP26" i="1"/>
  <c r="AP36" i="1"/>
  <c r="AP23" i="1"/>
  <c r="AP29" i="1"/>
  <c r="AP28" i="1"/>
  <c r="AP25" i="1"/>
  <c r="AP35" i="1"/>
  <c r="AP27" i="1"/>
  <c r="AP34" i="1"/>
  <c r="AP22" i="1"/>
  <c r="AP32" i="1"/>
  <c r="AP17" i="1"/>
  <c r="AH24" i="1"/>
  <c r="AH36" i="1"/>
  <c r="AH26" i="1"/>
  <c r="AH23" i="1"/>
  <c r="AH29" i="1"/>
  <c r="AH28" i="1"/>
  <c r="AH25" i="1"/>
  <c r="AH22" i="1"/>
  <c r="AH27" i="1"/>
  <c r="AH34" i="1"/>
  <c r="AH35" i="1"/>
  <c r="AH17" i="1"/>
</calcChain>
</file>

<file path=xl/sharedStrings.xml><?xml version="1.0" encoding="utf-8"?>
<sst xmlns="http://schemas.openxmlformats.org/spreadsheetml/2006/main" count="81" uniqueCount="43">
  <si>
    <t>NO</t>
  </si>
  <si>
    <t>NAMA BALITA</t>
  </si>
  <si>
    <t>Berat</t>
  </si>
  <si>
    <t>Tinggi</t>
  </si>
  <si>
    <t>Adhe Fitri</t>
  </si>
  <si>
    <t>Andi Hariati</t>
  </si>
  <si>
    <t>Anwar Amir</t>
  </si>
  <si>
    <t>Asmar</t>
  </si>
  <si>
    <t>Eka Andriyani</t>
  </si>
  <si>
    <t>Evi Multazam</t>
  </si>
  <si>
    <t>Firdaus Zubair</t>
  </si>
  <si>
    <t>Ilham Wahyudi</t>
  </si>
  <si>
    <t>Irmayaeni</t>
  </si>
  <si>
    <t>Lieri Aprilyanti</t>
  </si>
  <si>
    <t>Lisa</t>
  </si>
  <si>
    <t>Mariani</t>
  </si>
  <si>
    <t>Marnawati</t>
  </si>
  <si>
    <t>Marni</t>
  </si>
  <si>
    <t>Mirna</t>
  </si>
  <si>
    <t>Mirsya Anggriana S</t>
  </si>
  <si>
    <t>Muhammad Rusdi</t>
  </si>
  <si>
    <t>Muhlis Mukmin</t>
  </si>
  <si>
    <t>Nisa Aqilah Sapsuha</t>
  </si>
  <si>
    <t>Novi Wirdayanti</t>
  </si>
  <si>
    <t>MERAH (1)</t>
  </si>
  <si>
    <t>HIJAU (2)</t>
  </si>
  <si>
    <t>BIRU (4)</t>
  </si>
  <si>
    <t>KUNING (3)</t>
  </si>
  <si>
    <t>ITERASI 1</t>
  </si>
  <si>
    <t>Cluster A</t>
  </si>
  <si>
    <t>Cluster B</t>
  </si>
  <si>
    <t>Cluster C</t>
  </si>
  <si>
    <t>Cluster D</t>
  </si>
  <si>
    <t>Data</t>
  </si>
  <si>
    <t>Masuk Kedalam Cluster</t>
  </si>
  <si>
    <t>Cluster 1</t>
  </si>
  <si>
    <t>Cluster 2</t>
  </si>
  <si>
    <t>Cluster 3</t>
  </si>
  <si>
    <t>Cluster 4</t>
  </si>
  <si>
    <t>ITERASI 2</t>
  </si>
  <si>
    <t>ITERASI 3</t>
  </si>
  <si>
    <t>ITERASI 4</t>
  </si>
  <si>
    <t>*karena letak clustering yang sudah tidak berubah dari iterasi sebelumnya, maka hasil clustering sudah didapatkan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</si>
</sst>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E35B-AF09-4C79-9DA2-56221D72140B}">
  <dimension ref="C4:AP38"/>
  <sheetViews>
    <sheetView tabSelected="1" topLeftCell="AD18" zoomScaleNormal="100" workbookViewId="0">
      <selection activeCell="AJ38" sqref="AJ38"/>
    </sheetView>
  </sheetViews>
  <sheetFormatPr defaultRowHeight="14.5" x14ac:dyDescent="0.35"/>
  <cols>
    <col min="6" max="6" width="5.26953125" bestFit="1" customWidth="1"/>
    <col min="25" max="25" width="20.453125" bestFit="1" customWidth="1"/>
  </cols>
  <sheetData>
    <row r="4" spans="3:41" x14ac:dyDescent="0.35">
      <c r="D4" s="1" t="s">
        <v>0</v>
      </c>
      <c r="E4" s="1" t="s">
        <v>1</v>
      </c>
      <c r="F4" s="1" t="s">
        <v>2</v>
      </c>
      <c r="G4" s="1" t="s">
        <v>3</v>
      </c>
    </row>
    <row r="5" spans="3:41" x14ac:dyDescent="0.35">
      <c r="D5" s="1">
        <v>1</v>
      </c>
      <c r="E5" s="1" t="s">
        <v>4</v>
      </c>
      <c r="F5" s="9">
        <v>5.8</v>
      </c>
      <c r="G5" s="9">
        <v>0.65</v>
      </c>
      <c r="H5" s="8">
        <v>4</v>
      </c>
    </row>
    <row r="6" spans="3:41" x14ac:dyDescent="0.35">
      <c r="D6" s="1">
        <v>2</v>
      </c>
      <c r="E6" s="1" t="s">
        <v>5</v>
      </c>
      <c r="F6" s="9">
        <v>5.5</v>
      </c>
      <c r="G6" s="9">
        <v>59</v>
      </c>
      <c r="H6" s="8">
        <v>3</v>
      </c>
    </row>
    <row r="7" spans="3:41" x14ac:dyDescent="0.35">
      <c r="D7" s="1">
        <v>3</v>
      </c>
      <c r="E7" s="1" t="s">
        <v>6</v>
      </c>
      <c r="F7" s="9">
        <v>67</v>
      </c>
      <c r="G7" s="9">
        <v>0.71499999999999997</v>
      </c>
      <c r="H7" s="8">
        <v>2</v>
      </c>
      <c r="L7" t="s">
        <v>28</v>
      </c>
      <c r="T7" t="s">
        <v>39</v>
      </c>
      <c r="AB7" t="s">
        <v>40</v>
      </c>
      <c r="AJ7" t="s">
        <v>41</v>
      </c>
    </row>
    <row r="8" spans="3:41" x14ac:dyDescent="0.35">
      <c r="D8" s="1">
        <v>4</v>
      </c>
      <c r="E8" s="1" t="s">
        <v>7</v>
      </c>
      <c r="F8" s="9">
        <v>8.1</v>
      </c>
      <c r="G8" s="9">
        <v>0.72499999999999998</v>
      </c>
      <c r="H8" s="8">
        <v>1</v>
      </c>
    </row>
    <row r="9" spans="3:41" x14ac:dyDescent="0.35">
      <c r="D9" s="1">
        <v>5</v>
      </c>
      <c r="E9" s="1" t="s">
        <v>8</v>
      </c>
      <c r="F9" s="9">
        <v>6.9</v>
      </c>
      <c r="G9" s="9">
        <v>0.73</v>
      </c>
      <c r="H9" s="8">
        <v>4</v>
      </c>
      <c r="L9" s="2"/>
      <c r="M9" s="1" t="s">
        <v>2</v>
      </c>
      <c r="N9" s="1" t="s">
        <v>3</v>
      </c>
      <c r="T9" s="2"/>
      <c r="U9" s="6" t="s">
        <v>2</v>
      </c>
      <c r="V9" s="6" t="s">
        <v>3</v>
      </c>
      <c r="AB9" s="2"/>
      <c r="AC9" s="6" t="s">
        <v>2</v>
      </c>
      <c r="AD9" s="6" t="s">
        <v>3</v>
      </c>
      <c r="AJ9" s="2"/>
      <c r="AK9" s="6" t="s">
        <v>2</v>
      </c>
      <c r="AL9" s="6" t="s">
        <v>3</v>
      </c>
    </row>
    <row r="10" spans="3:41" x14ac:dyDescent="0.35">
      <c r="C10" t="s">
        <v>27</v>
      </c>
      <c r="D10" s="1">
        <v>6</v>
      </c>
      <c r="E10" s="1" t="s">
        <v>9</v>
      </c>
      <c r="F10" s="9">
        <v>5.8</v>
      </c>
      <c r="G10" s="9">
        <v>0.77</v>
      </c>
      <c r="H10" s="8">
        <v>4</v>
      </c>
      <c r="L10" s="2" t="s">
        <v>35</v>
      </c>
      <c r="M10" s="3">
        <f>F24</f>
        <v>10</v>
      </c>
      <c r="N10" s="3">
        <f>G24</f>
        <v>0.88</v>
      </c>
      <c r="P10" s="4"/>
      <c r="T10" s="2" t="s">
        <v>35</v>
      </c>
      <c r="U10" s="3">
        <f>AVERAGE(F8,F16,F17,F22,F23,F24)</f>
        <v>9.1999999999999993</v>
      </c>
      <c r="V10" s="3">
        <f>AVERAGE(G8,G16,G17,G22,G23,G24)</f>
        <v>0.76083333333333325</v>
      </c>
      <c r="X10" s="4"/>
      <c r="AB10" s="2" t="s">
        <v>35</v>
      </c>
      <c r="AC10" s="3">
        <f>AVERAGE(F8,F9,F12,F15,F16,F17,F20,F21,F22,F23,F24)</f>
        <v>9</v>
      </c>
      <c r="AD10" s="3">
        <f>AVERAGE(G8,G9,G12,G15,G16,G17,G20,G21,G22,G23,G24)</f>
        <v>0.69772727272727275</v>
      </c>
      <c r="AF10" s="4"/>
      <c r="AJ10" s="2" t="s">
        <v>35</v>
      </c>
      <c r="AK10" s="3">
        <f>AVERAGE(F8,F16,F17,F20,F21,F22,F23,F24)</f>
        <v>9.7750000000000004</v>
      </c>
      <c r="AL10" s="3">
        <f>AVERAGE(G8,G16,G17,G20,G21,G22,G23,G24)</f>
        <v>0.72312500000000002</v>
      </c>
      <c r="AN10" s="4"/>
    </row>
    <row r="11" spans="3:41" x14ac:dyDescent="0.35">
      <c r="D11" s="1">
        <v>7</v>
      </c>
      <c r="E11" s="1" t="s">
        <v>10</v>
      </c>
      <c r="F11" s="9">
        <v>4.7</v>
      </c>
      <c r="G11" s="9">
        <v>0.52500000000000002</v>
      </c>
      <c r="H11" s="8">
        <v>4</v>
      </c>
      <c r="L11" s="2" t="s">
        <v>36</v>
      </c>
      <c r="M11" s="3">
        <f>F21</f>
        <v>12.8</v>
      </c>
      <c r="N11" s="3">
        <f>G21</f>
        <v>0.72</v>
      </c>
      <c r="T11" s="2" t="s">
        <v>36</v>
      </c>
      <c r="U11" s="3">
        <f>AVERAGE(F7,F19,F21,)</f>
        <v>21.45</v>
      </c>
      <c r="V11" s="3">
        <f>AVERAGE(G7,G19,G21)</f>
        <v>0.70166666666666666</v>
      </c>
      <c r="AB11" s="2" t="s">
        <v>36</v>
      </c>
      <c r="AC11" s="3">
        <f>AVERAGE(F7,)</f>
        <v>33.5</v>
      </c>
      <c r="AD11" s="3">
        <f>AVERAGE(G7,)</f>
        <v>0.35749999999999998</v>
      </c>
      <c r="AJ11" s="2" t="s">
        <v>36</v>
      </c>
      <c r="AK11" s="3">
        <f>AVERAGE(F7)</f>
        <v>67</v>
      </c>
      <c r="AL11" s="3">
        <f>AVERAGE(G7)</f>
        <v>0.71499999999999997</v>
      </c>
    </row>
    <row r="12" spans="3:41" x14ac:dyDescent="0.35">
      <c r="D12" s="1">
        <v>8</v>
      </c>
      <c r="E12" s="1" t="s">
        <v>11</v>
      </c>
      <c r="F12" s="9">
        <v>6.8</v>
      </c>
      <c r="G12" s="9">
        <v>0.54</v>
      </c>
      <c r="H12" s="8">
        <v>4</v>
      </c>
      <c r="L12" s="2" t="s">
        <v>37</v>
      </c>
      <c r="M12" s="3">
        <f>F10</f>
        <v>5.8</v>
      </c>
      <c r="N12" s="3">
        <f>G10</f>
        <v>0.77</v>
      </c>
      <c r="T12" s="2" t="s">
        <v>37</v>
      </c>
      <c r="U12" s="3">
        <f>AVERAGE(F5,F6,F9,F10,F11,F12,F14,F15,F18,F20)</f>
        <v>6.3599999999999994</v>
      </c>
      <c r="V12" s="3">
        <f>AVERAGE(G5,G6,G9,G10,G11,G12,G14,G15,G18,G20)</f>
        <v>6.4545000000000003</v>
      </c>
      <c r="AB12" s="2" t="s">
        <v>37</v>
      </c>
      <c r="AC12" s="3">
        <f>AVERAGE(F6,)</f>
        <v>2.75</v>
      </c>
      <c r="AD12" s="3">
        <f>AVERAGE(G6)</f>
        <v>59</v>
      </c>
      <c r="AJ12" s="2" t="s">
        <v>37</v>
      </c>
      <c r="AK12" s="3">
        <f>AVERAGE(F6)</f>
        <v>5.5</v>
      </c>
      <c r="AL12" s="3">
        <f>AVERAGE(G6)</f>
        <v>59</v>
      </c>
    </row>
    <row r="13" spans="3:41" x14ac:dyDescent="0.35">
      <c r="C13" t="s">
        <v>26</v>
      </c>
      <c r="D13" s="1">
        <v>9</v>
      </c>
      <c r="E13" s="1" t="s">
        <v>12</v>
      </c>
      <c r="F13" s="9">
        <v>3.5</v>
      </c>
      <c r="G13" s="9">
        <v>0.55000000000000004</v>
      </c>
      <c r="H13" s="8">
        <v>4</v>
      </c>
      <c r="L13" s="2" t="s">
        <v>38</v>
      </c>
      <c r="M13" s="3">
        <f>F13</f>
        <v>3.5</v>
      </c>
      <c r="N13" s="3">
        <f>G13</f>
        <v>0.55000000000000004</v>
      </c>
      <c r="T13" s="2" t="s">
        <v>38</v>
      </c>
      <c r="U13" s="3">
        <f>AVERAGE(F13)</f>
        <v>3.5</v>
      </c>
      <c r="V13" s="3">
        <f>AVERAGE(G13)</f>
        <v>0.55000000000000004</v>
      </c>
      <c r="AB13" s="2" t="s">
        <v>38</v>
      </c>
      <c r="AC13" s="3">
        <f>AVERAGE(F5,F10,F11,F13,F14,F18,F19)</f>
        <v>5.2285714285714286</v>
      </c>
      <c r="AD13" s="3">
        <f>AVERAGE(G5,G10,G11,G13,G14,G18,G19,)</f>
        <v>0.54687500000000011</v>
      </c>
      <c r="AJ13" s="2" t="s">
        <v>38</v>
      </c>
      <c r="AK13" s="3">
        <f>AVERAGE(F5,F9,F10,F11,F12,F13,F14,F15,F18,F19,)</f>
        <v>5.2181818181818178</v>
      </c>
      <c r="AL13" s="3">
        <f>AVERAGE(G5,G9,G10,G11,G12,G13,G14,G15,G18,G19,)</f>
        <v>0.56954545454545447</v>
      </c>
    </row>
    <row r="14" spans="3:41" x14ac:dyDescent="0.35">
      <c r="D14" s="1">
        <v>10</v>
      </c>
      <c r="E14" s="1" t="s">
        <v>13</v>
      </c>
      <c r="F14" s="9">
        <v>5.8</v>
      </c>
      <c r="G14" s="9">
        <v>0.53</v>
      </c>
      <c r="H14" s="8">
        <v>4</v>
      </c>
    </row>
    <row r="15" spans="3:41" x14ac:dyDescent="0.35">
      <c r="D15" s="1">
        <v>11</v>
      </c>
      <c r="E15" s="1" t="s">
        <v>14</v>
      </c>
      <c r="F15" s="9">
        <v>7.1</v>
      </c>
      <c r="G15" s="9">
        <v>0.62</v>
      </c>
      <c r="H15" s="8">
        <v>4</v>
      </c>
    </row>
    <row r="16" spans="3:41" x14ac:dyDescent="0.35">
      <c r="D16" s="1">
        <v>12</v>
      </c>
      <c r="E16" s="1" t="s">
        <v>15</v>
      </c>
      <c r="F16" s="9">
        <v>9.4</v>
      </c>
      <c r="G16" s="9">
        <v>0.61</v>
      </c>
      <c r="H16" s="8">
        <v>1</v>
      </c>
      <c r="L16" s="5" t="s">
        <v>33</v>
      </c>
      <c r="M16" s="5" t="s">
        <v>29</v>
      </c>
      <c r="N16" s="5" t="s">
        <v>30</v>
      </c>
      <c r="O16" s="5" t="s">
        <v>31</v>
      </c>
      <c r="P16" s="5" t="s">
        <v>32</v>
      </c>
      <c r="Q16" s="5" t="s">
        <v>34</v>
      </c>
      <c r="T16" s="5" t="s">
        <v>33</v>
      </c>
      <c r="U16" s="5" t="s">
        <v>29</v>
      </c>
      <c r="V16" s="5" t="s">
        <v>30</v>
      </c>
      <c r="W16" s="5" t="s">
        <v>31</v>
      </c>
      <c r="X16" s="5" t="s">
        <v>32</v>
      </c>
      <c r="Y16" s="5" t="s">
        <v>34</v>
      </c>
      <c r="AB16" s="5" t="s">
        <v>33</v>
      </c>
      <c r="AC16" s="5" t="s">
        <v>29</v>
      </c>
      <c r="AD16" s="5" t="s">
        <v>30</v>
      </c>
      <c r="AE16" s="5" t="s">
        <v>31</v>
      </c>
      <c r="AF16" s="5" t="s">
        <v>32</v>
      </c>
      <c r="AG16" s="5" t="s">
        <v>34</v>
      </c>
      <c r="AJ16" s="5" t="s">
        <v>33</v>
      </c>
      <c r="AK16" s="5" t="s">
        <v>29</v>
      </c>
      <c r="AL16" s="5" t="s">
        <v>30</v>
      </c>
      <c r="AM16" s="5" t="s">
        <v>31</v>
      </c>
      <c r="AN16" s="5" t="s">
        <v>32</v>
      </c>
      <c r="AO16" s="5" t="s">
        <v>34</v>
      </c>
    </row>
    <row r="17" spans="3:42" x14ac:dyDescent="0.35">
      <c r="D17" s="1">
        <v>13</v>
      </c>
      <c r="E17" s="1" t="s">
        <v>16</v>
      </c>
      <c r="F17" s="9">
        <v>8.1999999999999993</v>
      </c>
      <c r="G17" s="9">
        <v>0.65</v>
      </c>
      <c r="H17" s="8">
        <v>1</v>
      </c>
      <c r="L17" s="6">
        <v>1</v>
      </c>
      <c r="M17" s="6">
        <f>SQRT((F5-$M$10)^2+(G5-$N$10)^2)</f>
        <v>4.2062929046845987</v>
      </c>
      <c r="N17" s="6">
        <f>SQRT((F5-$M$11)^2+(G5-$N$11)^2)</f>
        <v>7.0003499912504381</v>
      </c>
      <c r="O17" s="7">
        <f>SQRT((F5-$M$12)^2+(G5-$N$12)^2)</f>
        <v>0.12</v>
      </c>
      <c r="P17" s="6">
        <f>SQRT((F5-$M$13)^2+(G5-$N$13)^2)</f>
        <v>2.3021728866442674</v>
      </c>
      <c r="Q17" s="8">
        <v>3</v>
      </c>
      <c r="R17">
        <f>MIN(M17:P17)</f>
        <v>0.12</v>
      </c>
      <c r="T17" s="6">
        <v>1</v>
      </c>
      <c r="U17" s="7">
        <f>SQRT((F5-$U$10)^2+(G5-$V$10)^2)</f>
        <v>3.4018059950234925</v>
      </c>
      <c r="V17" s="6">
        <f>SQRT((F5-$U$11)^2+(G5-$V$11)^2)</f>
        <v>15.650085285532613</v>
      </c>
      <c r="W17" s="7">
        <f>SQRT((F5-$U$12)^2+(G5-$V$12)^2)</f>
        <v>5.8314509558085108</v>
      </c>
      <c r="X17" s="7">
        <f>SQRT(F5-$U$13)^2+(G5-$V$13)^2</f>
        <v>2.3099999999999996</v>
      </c>
      <c r="Y17" s="8">
        <v>4</v>
      </c>
      <c r="Z17" s="4">
        <f>MIN(U17:X17)</f>
        <v>2.3099999999999996</v>
      </c>
      <c r="AB17" s="6">
        <v>1</v>
      </c>
      <c r="AC17" s="7">
        <f>SQRT((F5-$AC$10)^2+(G5-$AD$10)^2)</f>
        <v>3.2003559009213309</v>
      </c>
      <c r="AD17" s="6">
        <f>SQRT((F5-$AC$11)^2+(G5-$AD$11)^2)</f>
        <v>27.701544293594896</v>
      </c>
      <c r="AE17" s="7">
        <f>SQRT((F5-$AC$12)^2+(G5-$AD$12)^2)</f>
        <v>58.429658564807653</v>
      </c>
      <c r="AF17" s="7">
        <f>SQRT((F5-$AC$13)^2+(G5-$AD$13)^2)</f>
        <v>0.58065943363549832</v>
      </c>
      <c r="AG17" s="8">
        <v>4</v>
      </c>
      <c r="AH17" s="4">
        <f>MIN(AC17:AF17)</f>
        <v>0.58065943363549832</v>
      </c>
      <c r="AJ17" s="6">
        <v>1</v>
      </c>
      <c r="AK17" s="7">
        <f>SQRT((F5-$AK$10)^2+(G5-$AL$10)^2)</f>
        <v>3.9756725551313963</v>
      </c>
      <c r="AL17" s="7">
        <f>SQRT((F5-$AK$11)^2+(G5-$AL$11)^2)</f>
        <v>61.200034517964127</v>
      </c>
      <c r="AM17" s="7">
        <f>SQRT((F5-$AK$12)^2+(G5-$AL$12)^2)</f>
        <v>58.350771203129788</v>
      </c>
      <c r="AN17" s="7">
        <f>SQRT((F5-$AK$13)^2+(G5-$AL$13)^2)</f>
        <v>0.58735451864994848</v>
      </c>
      <c r="AO17" s="8">
        <v>4</v>
      </c>
      <c r="AP17" s="4">
        <f>MIN(AK17:AN17)</f>
        <v>0.58735451864994848</v>
      </c>
    </row>
    <row r="18" spans="3:42" x14ac:dyDescent="0.35">
      <c r="D18" s="1">
        <v>14</v>
      </c>
      <c r="E18" s="1" t="s">
        <v>17</v>
      </c>
      <c r="F18" s="9">
        <v>5</v>
      </c>
      <c r="G18" s="9">
        <v>0.68</v>
      </c>
      <c r="H18" s="8">
        <v>4</v>
      </c>
      <c r="L18" s="6">
        <v>2</v>
      </c>
      <c r="M18" s="6">
        <f t="shared" ref="M18:M36" si="0">SQRT((F6-$M$10)^2+(G6-$N$10)^2)</f>
        <v>58.293948227924993</v>
      </c>
      <c r="N18" s="6">
        <f t="shared" ref="N18:N36" si="1">SQRT((F6-$M$11)^2+(G6-$N$11)^2)</f>
        <v>58.735410103275861</v>
      </c>
      <c r="O18" s="7">
        <f t="shared" ref="O18:O36" si="2">SQRT((F6-$M$12)^2+(G6-$N$12)^2)</f>
        <v>58.230772792399037</v>
      </c>
      <c r="P18" s="6">
        <f t="shared" ref="P18:P36" si="3">SQRT((F6-$M$13)^2+(G6-$N$13)^2)</f>
        <v>58.484207269997256</v>
      </c>
      <c r="Q18" s="8">
        <v>3</v>
      </c>
      <c r="R18">
        <f t="shared" ref="R18:R36" si="4">MIN(M18:P18)</f>
        <v>58.230772792399037</v>
      </c>
      <c r="T18" s="6">
        <v>2</v>
      </c>
      <c r="U18" s="7">
        <f t="shared" ref="U18:U36" si="5">SQRT((F6-$U$10)^2+(G6-$V$10)^2)</f>
        <v>58.356580897339917</v>
      </c>
      <c r="V18" s="6">
        <f t="shared" ref="V18:V36" si="6">SQRT((F6-$U$11)^2+(G6-$V$11)^2)</f>
        <v>60.44086506201284</v>
      </c>
      <c r="W18" s="7">
        <f t="shared" ref="W18:W36" si="7">SQRT((F6-$U$12)^2+(G6-$V$12)^2)</f>
        <v>52.552537238938328</v>
      </c>
      <c r="X18" s="7">
        <f t="shared" ref="X18:X36" si="8">SQRT(F6-$U$13)^2+(G6-$V$13)^2</f>
        <v>3418.4025000000001</v>
      </c>
      <c r="Y18" s="8">
        <v>3</v>
      </c>
      <c r="Z18" s="4">
        <f>MIN(U18:X18)</f>
        <v>52.552537238938328</v>
      </c>
      <c r="AB18" s="6">
        <v>2</v>
      </c>
      <c r="AC18" s="7">
        <f t="shared" ref="AC18:AC36" si="9">SQRT((F6-$AC$10)^2+(G6-$AD$10)^2)</f>
        <v>58.407234185204224</v>
      </c>
      <c r="AD18" s="6">
        <f t="shared" ref="AD18:AD36" si="10">SQRT((F6-$AC$11)^2+(G6-$AD$11)^2)</f>
        <v>64.984173505939111</v>
      </c>
      <c r="AE18" s="7">
        <f t="shared" ref="AE18:AE36" si="11">SQRT((F6-$AC$12)^2+(G6-$AD$12)^2)</f>
        <v>2.75</v>
      </c>
      <c r="AF18" s="7">
        <f t="shared" ref="AF18:AF36" si="12">SQRT((F6-$AC$13)^2+(G6-$AD$13)^2)</f>
        <v>58.453755189337606</v>
      </c>
      <c r="AG18" s="8">
        <v>3</v>
      </c>
      <c r="AH18" s="4">
        <f>MIN(AC18:AF18)</f>
        <v>2.75</v>
      </c>
      <c r="AJ18" s="6">
        <v>2</v>
      </c>
      <c r="AK18" s="7">
        <f t="shared" ref="AK18:AK36" si="13">SQRT((F6-$AK$10)^2+(G6-$AL$10)^2)</f>
        <v>58.43346459663011</v>
      </c>
      <c r="AL18" s="7">
        <f t="shared" ref="AL18:AL36" si="14">SQRT((F6-$AK$11)^2+(G6-$AL$11)^2)</f>
        <v>84.731288347339557</v>
      </c>
      <c r="AM18" s="7">
        <f t="shared" ref="AM18:AM36" si="15">SQRT((F6-$AK$12)^2+(G6-$AL$12)^2)</f>
        <v>0</v>
      </c>
      <c r="AN18" s="7">
        <f t="shared" ref="AN18:AN36" si="16">SQRT((F6-$AK$13)^2+(G6-$AL$13)^2)</f>
        <v>58.431134165580197</v>
      </c>
      <c r="AO18" s="8">
        <v>3</v>
      </c>
      <c r="AP18" s="4">
        <f>MIN(AK18:AN18)</f>
        <v>0</v>
      </c>
    </row>
    <row r="19" spans="3:42" x14ac:dyDescent="0.35">
      <c r="D19" s="1">
        <v>15</v>
      </c>
      <c r="E19" s="1" t="s">
        <v>18</v>
      </c>
      <c r="F19" s="9">
        <v>6</v>
      </c>
      <c r="G19" s="9">
        <v>0.67</v>
      </c>
      <c r="H19" s="8">
        <v>4</v>
      </c>
      <c r="L19" s="6">
        <v>3</v>
      </c>
      <c r="M19" s="6">
        <f t="shared" si="0"/>
        <v>57.000238815289187</v>
      </c>
      <c r="N19" s="6">
        <f t="shared" si="1"/>
        <v>54.20000023062731</v>
      </c>
      <c r="O19" s="7">
        <f t="shared" si="2"/>
        <v>61.200024714047302</v>
      </c>
      <c r="P19" s="6">
        <f t="shared" si="3"/>
        <v>63.500214369716893</v>
      </c>
      <c r="Q19" s="8">
        <v>2</v>
      </c>
      <c r="R19">
        <f t="shared" si="4"/>
        <v>54.20000023062731</v>
      </c>
      <c r="T19" s="6">
        <v>3</v>
      </c>
      <c r="U19" s="7">
        <f t="shared" si="5"/>
        <v>57.800018172094411</v>
      </c>
      <c r="V19" s="6">
        <f t="shared" si="6"/>
        <v>45.550001951457453</v>
      </c>
      <c r="W19" s="7">
        <f t="shared" si="7"/>
        <v>60.911012635236986</v>
      </c>
      <c r="X19" s="7">
        <f t="shared" si="8"/>
        <v>63.527225000000008</v>
      </c>
      <c r="Y19" s="8">
        <v>2</v>
      </c>
      <c r="Z19" s="4">
        <f t="shared" ref="Z18:Z36" si="17">MIN(U19:X19)</f>
        <v>45.550001951457453</v>
      </c>
      <c r="AB19" s="6">
        <v>3</v>
      </c>
      <c r="AC19" s="7">
        <f t="shared" si="9"/>
        <v>58.000002571957765</v>
      </c>
      <c r="AD19" s="6">
        <f t="shared" si="10"/>
        <v>33.501907501663247</v>
      </c>
      <c r="AE19" s="7">
        <f t="shared" si="11"/>
        <v>86.747932107918274</v>
      </c>
      <c r="AF19" s="7">
        <f t="shared" si="12"/>
        <v>61.77165736622846</v>
      </c>
      <c r="AG19" s="8">
        <v>2</v>
      </c>
      <c r="AH19" s="4">
        <f t="shared" ref="AH19:AH36" si="18">MIN(AC19:AF19)</f>
        <v>33.501907501663247</v>
      </c>
      <c r="AJ19" s="6">
        <v>3</v>
      </c>
      <c r="AK19" s="7">
        <f t="shared" si="13"/>
        <v>57.22500057680756</v>
      </c>
      <c r="AL19" s="7">
        <f t="shared" si="14"/>
        <v>0</v>
      </c>
      <c r="AM19" s="7">
        <f t="shared" si="15"/>
        <v>84.731288347339557</v>
      </c>
      <c r="AN19" s="7">
        <f t="shared" si="16"/>
        <v>61.781989405295398</v>
      </c>
      <c r="AO19" s="8">
        <v>2</v>
      </c>
      <c r="AP19" s="4">
        <f t="shared" ref="AP19:AP36" si="19">MIN(AK19:AN19)</f>
        <v>0</v>
      </c>
    </row>
    <row r="20" spans="3:42" x14ac:dyDescent="0.35">
      <c r="D20" s="1">
        <v>16</v>
      </c>
      <c r="E20" s="1" t="s">
        <v>19</v>
      </c>
      <c r="F20" s="9">
        <v>10.199999999999999</v>
      </c>
      <c r="G20" s="9">
        <v>0.5</v>
      </c>
      <c r="H20" s="8">
        <v>1</v>
      </c>
      <c r="L20" s="6">
        <v>4</v>
      </c>
      <c r="M20" s="6">
        <f t="shared" si="0"/>
        <v>1.9063118842414011</v>
      </c>
      <c r="N20" s="6">
        <f t="shared" si="1"/>
        <v>4.700002659573717</v>
      </c>
      <c r="O20" s="7">
        <f t="shared" si="2"/>
        <v>2.3004401752708108</v>
      </c>
      <c r="P20" s="6">
        <f t="shared" si="3"/>
        <v>4.6033276007688171</v>
      </c>
      <c r="Q20" s="8">
        <v>1</v>
      </c>
      <c r="R20">
        <f t="shared" si="4"/>
        <v>1.9063118842414011</v>
      </c>
      <c r="T20" s="6">
        <v>4</v>
      </c>
      <c r="U20" s="7">
        <f t="shared" si="5"/>
        <v>1.1005834942328443</v>
      </c>
      <c r="V20" s="6">
        <f t="shared" si="6"/>
        <v>13.350020391162122</v>
      </c>
      <c r="W20" s="7">
        <f t="shared" si="7"/>
        <v>5.9878852903174433</v>
      </c>
      <c r="X20" s="7">
        <f t="shared" si="8"/>
        <v>4.6306250000000002</v>
      </c>
      <c r="Y20" s="8">
        <v>1</v>
      </c>
      <c r="Z20" s="4">
        <f t="shared" si="17"/>
        <v>1.1005834942328443</v>
      </c>
      <c r="AB20" s="6">
        <v>4</v>
      </c>
      <c r="AC20" s="7">
        <f t="shared" si="9"/>
        <v>0.90041312832104636</v>
      </c>
      <c r="AD20" s="6">
        <f t="shared" si="10"/>
        <v>25.402658448477396</v>
      </c>
      <c r="AE20" s="7">
        <f t="shared" si="11"/>
        <v>58.52006600303865</v>
      </c>
      <c r="AF20" s="7">
        <f t="shared" si="12"/>
        <v>2.8769481323863531</v>
      </c>
      <c r="AG20" s="8">
        <v>1</v>
      </c>
      <c r="AH20" s="4">
        <f t="shared" si="18"/>
        <v>0.90041312832104636</v>
      </c>
      <c r="AJ20" s="6">
        <v>4</v>
      </c>
      <c r="AK20" s="7">
        <f t="shared" si="13"/>
        <v>1.6750010494399705</v>
      </c>
      <c r="AL20" s="7">
        <f t="shared" si="14"/>
        <v>58.900000848896433</v>
      </c>
      <c r="AM20" s="7">
        <f t="shared" si="15"/>
        <v>58.332972022690562</v>
      </c>
      <c r="AN20" s="7">
        <f t="shared" si="16"/>
        <v>2.8860079952696478</v>
      </c>
      <c r="AO20" s="8">
        <v>1</v>
      </c>
      <c r="AP20" s="4">
        <f t="shared" si="19"/>
        <v>1.6750010494399705</v>
      </c>
    </row>
    <row r="21" spans="3:42" x14ac:dyDescent="0.35">
      <c r="C21" t="s">
        <v>25</v>
      </c>
      <c r="D21" s="1">
        <v>17</v>
      </c>
      <c r="E21" s="1" t="s">
        <v>20</v>
      </c>
      <c r="F21" s="9">
        <v>12.8</v>
      </c>
      <c r="G21" s="9">
        <v>0.72</v>
      </c>
      <c r="H21" s="8">
        <v>1</v>
      </c>
      <c r="L21" s="6">
        <v>5</v>
      </c>
      <c r="M21" s="6">
        <f t="shared" si="0"/>
        <v>3.1036269105676988</v>
      </c>
      <c r="N21" s="6">
        <f t="shared" si="1"/>
        <v>5.9000084745701855</v>
      </c>
      <c r="O21" s="7">
        <f t="shared" si="2"/>
        <v>1.1007270324653615</v>
      </c>
      <c r="P21" s="6">
        <f t="shared" si="3"/>
        <v>3.4047613719613303</v>
      </c>
      <c r="Q21" s="8">
        <v>3</v>
      </c>
      <c r="R21">
        <f t="shared" si="4"/>
        <v>1.1007270324653615</v>
      </c>
      <c r="T21" s="6">
        <v>5</v>
      </c>
      <c r="U21" s="7">
        <f t="shared" si="5"/>
        <v>2.3002066634205804</v>
      </c>
      <c r="V21" s="6">
        <f t="shared" si="6"/>
        <v>14.550027586839063</v>
      </c>
      <c r="W21" s="7">
        <f t="shared" si="7"/>
        <v>5.7499130645601948</v>
      </c>
      <c r="X21" s="7">
        <f t="shared" si="8"/>
        <v>3.4324000000000003</v>
      </c>
      <c r="Y21" s="8">
        <v>1</v>
      </c>
      <c r="Z21" s="4">
        <f t="shared" si="17"/>
        <v>2.3002066634205804</v>
      </c>
      <c r="AB21" s="6">
        <v>5</v>
      </c>
      <c r="AC21" s="7">
        <f t="shared" si="9"/>
        <v>2.1002479684374458</v>
      </c>
      <c r="AD21" s="6">
        <f t="shared" si="10"/>
        <v>26.602608072330053</v>
      </c>
      <c r="AE21" s="7">
        <f t="shared" si="11"/>
        <v>58.417594952205967</v>
      </c>
      <c r="AF21" s="7">
        <f t="shared" si="12"/>
        <v>1.6814304133721252</v>
      </c>
      <c r="AG21" s="8">
        <v>4</v>
      </c>
      <c r="AH21" s="4">
        <f t="shared" si="18"/>
        <v>1.6814304133721252</v>
      </c>
      <c r="AJ21" s="6">
        <v>5</v>
      </c>
      <c r="AK21" s="7">
        <f t="shared" si="13"/>
        <v>2.8750082200969445</v>
      </c>
      <c r="AL21" s="7">
        <f t="shared" si="14"/>
        <v>60.100001871880167</v>
      </c>
      <c r="AM21" s="7">
        <f t="shared" si="15"/>
        <v>58.286815833428406</v>
      </c>
      <c r="AN21" s="7">
        <f t="shared" si="16"/>
        <v>1.6894549588110488</v>
      </c>
      <c r="AO21" s="8">
        <v>4</v>
      </c>
      <c r="AP21" s="4">
        <f t="shared" si="19"/>
        <v>1.6894549588110488</v>
      </c>
    </row>
    <row r="22" spans="3:42" x14ac:dyDescent="0.35">
      <c r="D22" s="1">
        <v>18</v>
      </c>
      <c r="E22" s="1" t="s">
        <v>21</v>
      </c>
      <c r="F22" s="9">
        <v>10.1</v>
      </c>
      <c r="G22" s="9">
        <v>0.95</v>
      </c>
      <c r="H22" s="8">
        <v>1</v>
      </c>
      <c r="L22" s="6">
        <v>6</v>
      </c>
      <c r="M22" s="6">
        <f t="shared" si="0"/>
        <v>4.2014402292547253</v>
      </c>
      <c r="N22" s="6">
        <f t="shared" si="1"/>
        <v>7.0001785691509335</v>
      </c>
      <c r="O22" s="7">
        <f t="shared" si="2"/>
        <v>0</v>
      </c>
      <c r="P22" s="6">
        <f t="shared" si="3"/>
        <v>2.3104977818643322</v>
      </c>
      <c r="Q22" s="8">
        <v>3</v>
      </c>
      <c r="R22">
        <f t="shared" si="4"/>
        <v>0</v>
      </c>
      <c r="T22" s="6">
        <v>6</v>
      </c>
      <c r="U22" s="7">
        <f t="shared" si="5"/>
        <v>3.4000123570036882</v>
      </c>
      <c r="V22" s="6">
        <f t="shared" si="6"/>
        <v>15.650149182817536</v>
      </c>
      <c r="W22" s="7">
        <f t="shared" si="7"/>
        <v>5.7120171787206662</v>
      </c>
      <c r="X22" s="7">
        <f t="shared" si="8"/>
        <v>2.3483999999999998</v>
      </c>
      <c r="Y22" s="8">
        <v>4</v>
      </c>
      <c r="Z22" s="4">
        <f t="shared" si="17"/>
        <v>2.3483999999999998</v>
      </c>
      <c r="AB22" s="6">
        <v>6</v>
      </c>
      <c r="AC22" s="7">
        <f t="shared" si="9"/>
        <v>3.2008160439343341</v>
      </c>
      <c r="AD22" s="6">
        <f t="shared" si="10"/>
        <v>27.703071242192625</v>
      </c>
      <c r="AE22" s="7">
        <f t="shared" si="11"/>
        <v>58.309822500158575</v>
      </c>
      <c r="AF22" s="7">
        <f t="shared" si="12"/>
        <v>0.6134454970654668</v>
      </c>
      <c r="AG22" s="8">
        <v>4</v>
      </c>
      <c r="AH22" s="4">
        <f t="shared" si="18"/>
        <v>0.6134454970654668</v>
      </c>
      <c r="AJ22" s="6">
        <v>6</v>
      </c>
      <c r="AK22" s="7">
        <f t="shared" si="13"/>
        <v>3.9752763760051959</v>
      </c>
      <c r="AL22" s="7">
        <f t="shared" si="14"/>
        <v>61.200024714047302</v>
      </c>
      <c r="AM22" s="7">
        <f t="shared" si="15"/>
        <v>58.230772792399037</v>
      </c>
      <c r="AN22" s="7">
        <f t="shared" si="16"/>
        <v>0.61538152514322653</v>
      </c>
      <c r="AO22" s="8">
        <v>4</v>
      </c>
      <c r="AP22" s="4">
        <f t="shared" si="19"/>
        <v>0.61538152514322653</v>
      </c>
    </row>
    <row r="23" spans="3:42" x14ac:dyDescent="0.35">
      <c r="D23" s="1">
        <v>19</v>
      </c>
      <c r="E23" s="1" t="s">
        <v>22</v>
      </c>
      <c r="F23" s="9">
        <v>9.4</v>
      </c>
      <c r="G23" s="9">
        <v>0.75</v>
      </c>
      <c r="H23" s="8">
        <v>1</v>
      </c>
      <c r="L23" s="6">
        <v>7</v>
      </c>
      <c r="M23" s="6">
        <f t="shared" si="0"/>
        <v>5.3118758456876609</v>
      </c>
      <c r="N23" s="6">
        <f t="shared" si="1"/>
        <v>8.1023468822310996</v>
      </c>
      <c r="O23" s="7">
        <f t="shared" si="2"/>
        <v>1.1269538588602459</v>
      </c>
      <c r="P23" s="6">
        <f t="shared" si="3"/>
        <v>1.2002603884157805</v>
      </c>
      <c r="Q23" s="8">
        <v>3</v>
      </c>
      <c r="R23">
        <f t="shared" si="4"/>
        <v>1.1269538588602459</v>
      </c>
      <c r="T23" s="6">
        <v>7</v>
      </c>
      <c r="U23" s="7">
        <f t="shared" si="5"/>
        <v>4.5061754694098521</v>
      </c>
      <c r="V23" s="6">
        <f t="shared" si="6"/>
        <v>16.75093164904899</v>
      </c>
      <c r="W23" s="7">
        <f t="shared" si="7"/>
        <v>6.1574808363485793</v>
      </c>
      <c r="X23" s="7">
        <f t="shared" si="8"/>
        <v>1.2006250000000005</v>
      </c>
      <c r="Y23" s="8">
        <v>4</v>
      </c>
      <c r="Z23" s="4">
        <f t="shared" si="17"/>
        <v>1.2006250000000005</v>
      </c>
      <c r="AB23" s="6">
        <v>7</v>
      </c>
      <c r="AC23" s="7">
        <f t="shared" si="9"/>
        <v>4.3034677541192057</v>
      </c>
      <c r="AD23" s="6">
        <f t="shared" si="10"/>
        <v>28.800487083554682</v>
      </c>
      <c r="AE23" s="7">
        <f t="shared" si="11"/>
        <v>58.507504860487771</v>
      </c>
      <c r="AF23" s="7">
        <f t="shared" si="12"/>
        <v>0.52902388483606366</v>
      </c>
      <c r="AG23" s="8">
        <v>4</v>
      </c>
      <c r="AH23" s="4">
        <f t="shared" si="18"/>
        <v>0.52902388483606366</v>
      </c>
      <c r="AJ23" s="6">
        <v>7</v>
      </c>
      <c r="AK23" s="7">
        <f t="shared" si="13"/>
        <v>5.078865869032672</v>
      </c>
      <c r="AL23" s="7">
        <f t="shared" si="14"/>
        <v>62.300289726453116</v>
      </c>
      <c r="AM23" s="7">
        <f t="shared" si="15"/>
        <v>58.480472168066491</v>
      </c>
      <c r="AN23" s="7">
        <f t="shared" si="16"/>
        <v>0.52009296689618423</v>
      </c>
      <c r="AO23" s="8">
        <v>4</v>
      </c>
      <c r="AP23" s="4">
        <f t="shared" si="19"/>
        <v>0.52009296689618423</v>
      </c>
    </row>
    <row r="24" spans="3:42" x14ac:dyDescent="0.35">
      <c r="C24" t="s">
        <v>24</v>
      </c>
      <c r="D24" s="1">
        <v>20</v>
      </c>
      <c r="E24" s="1" t="s">
        <v>23</v>
      </c>
      <c r="F24" s="9">
        <v>10</v>
      </c>
      <c r="G24" s="9">
        <v>0.88</v>
      </c>
      <c r="H24" s="8">
        <v>1</v>
      </c>
      <c r="L24" s="6">
        <v>8</v>
      </c>
      <c r="M24" s="6">
        <f t="shared" si="0"/>
        <v>3.2180118085550902</v>
      </c>
      <c r="N24" s="6">
        <f t="shared" si="1"/>
        <v>6.0026993927732226</v>
      </c>
      <c r="O24" s="7">
        <f t="shared" si="2"/>
        <v>1.0261091559868276</v>
      </c>
      <c r="P24" s="6">
        <f t="shared" si="3"/>
        <v>3.3000151514803684</v>
      </c>
      <c r="Q24" s="8">
        <v>3</v>
      </c>
      <c r="R24">
        <f t="shared" si="4"/>
        <v>1.0261091559868276</v>
      </c>
      <c r="T24" s="6">
        <v>8</v>
      </c>
      <c r="U24" s="7">
        <f t="shared" si="5"/>
        <v>2.4101384526850547</v>
      </c>
      <c r="V24" s="6">
        <f t="shared" si="6"/>
        <v>14.650891990288887</v>
      </c>
      <c r="W24" s="7">
        <f t="shared" si="7"/>
        <v>5.9308439745115544</v>
      </c>
      <c r="X24" s="7">
        <f t="shared" si="8"/>
        <v>3.3001</v>
      </c>
      <c r="Y24" s="8">
        <v>1</v>
      </c>
      <c r="Z24" s="4">
        <f t="shared" si="17"/>
        <v>2.4101384526850547</v>
      </c>
      <c r="AB24" s="6">
        <v>8</v>
      </c>
      <c r="AC24" s="7">
        <f t="shared" si="9"/>
        <v>2.2056468195434156</v>
      </c>
      <c r="AD24" s="6">
        <f t="shared" si="10"/>
        <v>26.700623705262018</v>
      </c>
      <c r="AE24" s="7">
        <f t="shared" si="11"/>
        <v>58.600120307043746</v>
      </c>
      <c r="AF24" s="7">
        <f t="shared" si="12"/>
        <v>1.5714436104191076</v>
      </c>
      <c r="AG24" s="8">
        <v>4</v>
      </c>
      <c r="AH24" s="4">
        <f t="shared" si="18"/>
        <v>1.5714436104191076</v>
      </c>
      <c r="AJ24" s="6">
        <v>8</v>
      </c>
      <c r="AK24" s="7">
        <f t="shared" si="13"/>
        <v>2.9806307664024745</v>
      </c>
      <c r="AL24" s="7">
        <f t="shared" si="14"/>
        <v>60.200254359927754</v>
      </c>
      <c r="AM24" s="7">
        <f t="shared" si="15"/>
        <v>58.474452541259417</v>
      </c>
      <c r="AN24" s="7">
        <f t="shared" si="16"/>
        <v>1.5820940851336487</v>
      </c>
      <c r="AO24" s="8">
        <v>4</v>
      </c>
      <c r="AP24" s="4">
        <f t="shared" si="19"/>
        <v>1.5820940851336487</v>
      </c>
    </row>
    <row r="25" spans="3:42" x14ac:dyDescent="0.35">
      <c r="L25" s="6">
        <v>9</v>
      </c>
      <c r="M25" s="6">
        <f t="shared" si="0"/>
        <v>6.5083715321115463</v>
      </c>
      <c r="N25" s="6">
        <f t="shared" si="1"/>
        <v>9.3015536336678721</v>
      </c>
      <c r="O25" s="7">
        <f t="shared" si="2"/>
        <v>2.3104977818643322</v>
      </c>
      <c r="P25" s="6">
        <f t="shared" si="3"/>
        <v>0</v>
      </c>
      <c r="Q25" s="8">
        <v>4</v>
      </c>
      <c r="R25">
        <f t="shared" si="4"/>
        <v>0</v>
      </c>
      <c r="T25" s="6">
        <v>9</v>
      </c>
      <c r="U25" s="7">
        <f t="shared" si="5"/>
        <v>5.7038978509826448</v>
      </c>
      <c r="V25" s="6">
        <f t="shared" si="6"/>
        <v>17.95064073446343</v>
      </c>
      <c r="W25" s="7">
        <f t="shared" si="7"/>
        <v>6.5606951041791302</v>
      </c>
      <c r="X25" s="7">
        <f t="shared" si="8"/>
        <v>0</v>
      </c>
      <c r="Y25" s="8">
        <v>4</v>
      </c>
      <c r="Z25" s="4">
        <f t="shared" si="17"/>
        <v>0</v>
      </c>
      <c r="AB25" s="6">
        <v>9</v>
      </c>
      <c r="AC25" s="7">
        <f t="shared" si="9"/>
        <v>5.5019835829551003</v>
      </c>
      <c r="AD25" s="6">
        <f t="shared" si="10"/>
        <v>30.000617597809548</v>
      </c>
      <c r="AE25" s="7">
        <f t="shared" si="11"/>
        <v>58.454811606915648</v>
      </c>
      <c r="AF25" s="7">
        <f t="shared" si="12"/>
        <v>1.7285742533366826</v>
      </c>
      <c r="AG25" s="8">
        <v>4</v>
      </c>
      <c r="AH25" s="4">
        <f t="shared" si="18"/>
        <v>1.7285742533366826</v>
      </c>
      <c r="AJ25" s="6">
        <v>9</v>
      </c>
      <c r="AK25" s="7">
        <f t="shared" si="13"/>
        <v>6.2773877740366659</v>
      </c>
      <c r="AL25" s="7">
        <f t="shared" si="14"/>
        <v>63.500214369716893</v>
      </c>
      <c r="AM25" s="7">
        <f t="shared" si="15"/>
        <v>58.484207269997256</v>
      </c>
      <c r="AN25" s="7">
        <f t="shared" si="16"/>
        <v>1.7182929858216747</v>
      </c>
      <c r="AO25" s="8">
        <v>4</v>
      </c>
      <c r="AP25" s="4">
        <f t="shared" si="19"/>
        <v>1.7182929858216747</v>
      </c>
    </row>
    <row r="26" spans="3:42" x14ac:dyDescent="0.35">
      <c r="L26" s="6">
        <v>10</v>
      </c>
      <c r="M26" s="6">
        <f t="shared" si="0"/>
        <v>4.2145581025773033</v>
      </c>
      <c r="N26" s="6">
        <f t="shared" si="1"/>
        <v>7.0025780966726829</v>
      </c>
      <c r="O26" s="7">
        <f t="shared" si="2"/>
        <v>0.24</v>
      </c>
      <c r="P26" s="6">
        <f t="shared" si="3"/>
        <v>2.3000869548780103</v>
      </c>
      <c r="Q26" s="8">
        <v>3</v>
      </c>
      <c r="R26">
        <f t="shared" si="4"/>
        <v>0.24</v>
      </c>
      <c r="T26" s="6">
        <v>10</v>
      </c>
      <c r="U26" s="7">
        <f t="shared" si="5"/>
        <v>3.4078268776124432</v>
      </c>
      <c r="V26" s="6">
        <f t="shared" si="6"/>
        <v>15.6509414874775</v>
      </c>
      <c r="W26" s="7">
        <f t="shared" si="7"/>
        <v>5.9509075148249444</v>
      </c>
      <c r="X26" s="7">
        <f t="shared" si="8"/>
        <v>2.3003999999999998</v>
      </c>
      <c r="Y26" s="8">
        <v>4</v>
      </c>
      <c r="Z26" s="4">
        <f t="shared" si="17"/>
        <v>2.3003999999999998</v>
      </c>
      <c r="AB26" s="6">
        <v>10</v>
      </c>
      <c r="AC26" s="7">
        <f t="shared" si="9"/>
        <v>3.2043926784987713</v>
      </c>
      <c r="AD26" s="6">
        <f t="shared" si="10"/>
        <v>27.700537111218619</v>
      </c>
      <c r="AE26" s="7">
        <f t="shared" si="11"/>
        <v>58.549495300984447</v>
      </c>
      <c r="AF26" s="7">
        <f t="shared" si="12"/>
        <v>0.57167768704917776</v>
      </c>
      <c r="AG26" s="8">
        <v>4</v>
      </c>
      <c r="AH26" s="4">
        <f t="shared" si="18"/>
        <v>0.57167768704917776</v>
      </c>
      <c r="AJ26" s="6">
        <v>10</v>
      </c>
      <c r="AK26" s="7">
        <f t="shared" si="13"/>
        <v>3.979688714664126</v>
      </c>
      <c r="AL26" s="7">
        <f t="shared" si="14"/>
        <v>61.200279615374313</v>
      </c>
      <c r="AM26" s="7">
        <f t="shared" si="15"/>
        <v>58.470769620383827</v>
      </c>
      <c r="AN26" s="7">
        <f t="shared" si="16"/>
        <v>0.58316056079730028</v>
      </c>
      <c r="AO26" s="8">
        <v>4</v>
      </c>
      <c r="AP26" s="4">
        <f t="shared" si="19"/>
        <v>0.58316056079730028</v>
      </c>
    </row>
    <row r="27" spans="3:42" x14ac:dyDescent="0.35">
      <c r="L27" s="6">
        <v>11</v>
      </c>
      <c r="M27" s="6">
        <f t="shared" si="0"/>
        <v>2.9116318448595115</v>
      </c>
      <c r="N27" s="6">
        <f t="shared" si="1"/>
        <v>5.7008771254956905</v>
      </c>
      <c r="O27" s="7">
        <f t="shared" si="2"/>
        <v>1.3086252328302399</v>
      </c>
      <c r="P27" s="6">
        <f t="shared" si="3"/>
        <v>3.6006804912405093</v>
      </c>
      <c r="Q27" s="8">
        <v>3</v>
      </c>
      <c r="R27">
        <f t="shared" si="4"/>
        <v>1.3086252328302399</v>
      </c>
      <c r="T27" s="6">
        <v>11</v>
      </c>
      <c r="U27" s="7">
        <f t="shared" si="5"/>
        <v>2.104717089724359</v>
      </c>
      <c r="V27" s="6">
        <f t="shared" si="6"/>
        <v>14.35023238294225</v>
      </c>
      <c r="W27" s="7">
        <f t="shared" si="7"/>
        <v>5.8812405366555112</v>
      </c>
      <c r="X27" s="7">
        <f t="shared" si="8"/>
        <v>3.6048999999999998</v>
      </c>
      <c r="Y27" s="8">
        <v>1</v>
      </c>
      <c r="Z27" s="4">
        <f t="shared" si="17"/>
        <v>2.104717089724359</v>
      </c>
      <c r="AB27" s="6">
        <v>11</v>
      </c>
      <c r="AC27" s="7">
        <f t="shared" si="9"/>
        <v>1.9015892114033517</v>
      </c>
      <c r="AD27" s="6">
        <f t="shared" si="10"/>
        <v>26.401305010358861</v>
      </c>
      <c r="AE27" s="7">
        <f t="shared" si="11"/>
        <v>58.541838884681447</v>
      </c>
      <c r="AF27" s="7">
        <f t="shared" si="12"/>
        <v>1.872856685276314</v>
      </c>
      <c r="AG27" s="8">
        <v>4</v>
      </c>
      <c r="AH27" s="4">
        <f t="shared" si="18"/>
        <v>1.872856685276314</v>
      </c>
      <c r="AJ27" s="6">
        <v>11</v>
      </c>
      <c r="AK27" s="7">
        <f t="shared" si="13"/>
        <v>2.6769870686323842</v>
      </c>
      <c r="AL27" s="7">
        <f t="shared" si="14"/>
        <v>59.900075333842437</v>
      </c>
      <c r="AM27" s="7">
        <f t="shared" si="15"/>
        <v>58.401921201275563</v>
      </c>
      <c r="AN27" s="7">
        <f t="shared" si="16"/>
        <v>1.8824944437045523</v>
      </c>
      <c r="AO27" s="8">
        <v>4</v>
      </c>
      <c r="AP27" s="4">
        <f t="shared" si="19"/>
        <v>1.8824944437045523</v>
      </c>
    </row>
    <row r="28" spans="3:42" x14ac:dyDescent="0.35">
      <c r="L28" s="6">
        <v>12</v>
      </c>
      <c r="M28" s="6">
        <f t="shared" si="0"/>
        <v>0.65795136598383896</v>
      </c>
      <c r="N28" s="6">
        <f t="shared" si="1"/>
        <v>3.4017789463749701</v>
      </c>
      <c r="O28" s="7">
        <f t="shared" si="2"/>
        <v>3.6035538014576671</v>
      </c>
      <c r="P28" s="6">
        <f t="shared" si="3"/>
        <v>5.9003050768583147</v>
      </c>
      <c r="Q28" s="8">
        <v>1</v>
      </c>
      <c r="R28">
        <f t="shared" si="4"/>
        <v>0.65795136598383896</v>
      </c>
      <c r="T28" s="6">
        <v>12</v>
      </c>
      <c r="U28" s="7">
        <f t="shared" si="5"/>
        <v>0.2505008871130896</v>
      </c>
      <c r="V28" s="6">
        <f t="shared" si="6"/>
        <v>12.050348657934249</v>
      </c>
      <c r="W28" s="7">
        <f t="shared" si="7"/>
        <v>6.5878509583930329</v>
      </c>
      <c r="X28" s="7">
        <f t="shared" si="8"/>
        <v>5.9035999999999991</v>
      </c>
      <c r="Y28" s="8">
        <v>1</v>
      </c>
      <c r="Z28" s="4">
        <f t="shared" si="17"/>
        <v>0.2505008871130896</v>
      </c>
      <c r="AB28" s="6">
        <v>12</v>
      </c>
      <c r="AC28" s="7">
        <f t="shared" si="9"/>
        <v>0.4095071115135433</v>
      </c>
      <c r="AD28" s="6">
        <f t="shared" si="10"/>
        <v>24.101322707478111</v>
      </c>
      <c r="AE28" s="7">
        <f t="shared" si="11"/>
        <v>58.767462085749457</v>
      </c>
      <c r="AF28" s="7">
        <f t="shared" si="12"/>
        <v>4.171906170104454</v>
      </c>
      <c r="AG28" s="8">
        <v>1</v>
      </c>
      <c r="AH28" s="4">
        <f t="shared" si="18"/>
        <v>0.4095071115135433</v>
      </c>
      <c r="AJ28" s="6">
        <v>12</v>
      </c>
      <c r="AK28" s="7">
        <f t="shared" si="13"/>
        <v>0.39169154397944311</v>
      </c>
      <c r="AL28" s="7">
        <f t="shared" si="14"/>
        <v>57.600095703045497</v>
      </c>
      <c r="AM28" s="7">
        <f t="shared" si="15"/>
        <v>58.520099965738268</v>
      </c>
      <c r="AN28" s="7">
        <f t="shared" si="16"/>
        <v>4.1820138541177823</v>
      </c>
      <c r="AO28" s="8">
        <v>1</v>
      </c>
      <c r="AP28" s="4">
        <f t="shared" si="19"/>
        <v>0.39169154397944311</v>
      </c>
    </row>
    <row r="29" spans="3:42" x14ac:dyDescent="0.35">
      <c r="L29" s="6">
        <v>13</v>
      </c>
      <c r="M29" s="6">
        <f t="shared" si="0"/>
        <v>1.8146349495146408</v>
      </c>
      <c r="N29" s="6">
        <f t="shared" si="1"/>
        <v>4.6005325778653079</v>
      </c>
      <c r="O29" s="7">
        <f t="shared" si="2"/>
        <v>2.4029981273400938</v>
      </c>
      <c r="P29" s="6">
        <f t="shared" si="3"/>
        <v>4.7010637094172631</v>
      </c>
      <c r="Q29" s="8">
        <v>1</v>
      </c>
      <c r="R29">
        <f t="shared" si="4"/>
        <v>1.8146349495146408</v>
      </c>
      <c r="T29" s="6">
        <v>13</v>
      </c>
      <c r="U29" s="7">
        <f t="shared" si="5"/>
        <v>1.006123266691402</v>
      </c>
      <c r="V29" s="6">
        <f t="shared" si="6"/>
        <v>13.250100733369708</v>
      </c>
      <c r="W29" s="7">
        <f t="shared" si="7"/>
        <v>6.0891559554670627</v>
      </c>
      <c r="X29" s="7">
        <f t="shared" si="8"/>
        <v>4.71</v>
      </c>
      <c r="Y29" s="8">
        <v>1</v>
      </c>
      <c r="Z29" s="4">
        <f t="shared" si="17"/>
        <v>1.006123266691402</v>
      </c>
      <c r="AB29" s="6">
        <v>13</v>
      </c>
      <c r="AC29" s="7">
        <f t="shared" si="9"/>
        <v>0.80142241830509375</v>
      </c>
      <c r="AD29" s="6">
        <f t="shared" si="10"/>
        <v>25.301690778483561</v>
      </c>
      <c r="AE29" s="7">
        <f t="shared" si="11"/>
        <v>58.603967442486351</v>
      </c>
      <c r="AF29" s="7">
        <f t="shared" si="12"/>
        <v>2.9732175367313833</v>
      </c>
      <c r="AG29" s="8">
        <v>1</v>
      </c>
      <c r="AH29" s="4">
        <f t="shared" si="18"/>
        <v>0.80142241830509375</v>
      </c>
      <c r="AJ29" s="6">
        <v>13</v>
      </c>
      <c r="AK29" s="7">
        <f t="shared" si="13"/>
        <v>1.5766966308155173</v>
      </c>
      <c r="AL29" s="7">
        <f t="shared" si="14"/>
        <v>58.800035926859771</v>
      </c>
      <c r="AM29" s="7">
        <f t="shared" si="15"/>
        <v>58.412434463905029</v>
      </c>
      <c r="AN29" s="7">
        <f t="shared" si="16"/>
        <v>2.9829033848426576</v>
      </c>
      <c r="AO29" s="8">
        <v>1</v>
      </c>
      <c r="AP29" s="4">
        <f t="shared" si="19"/>
        <v>1.5766966308155173</v>
      </c>
    </row>
    <row r="30" spans="3:42" x14ac:dyDescent="0.35">
      <c r="L30" s="6">
        <v>14</v>
      </c>
      <c r="M30" s="6">
        <f t="shared" si="0"/>
        <v>5.0039984012787215</v>
      </c>
      <c r="N30" s="6">
        <f t="shared" si="1"/>
        <v>7.8001025634282533</v>
      </c>
      <c r="O30" s="7">
        <f t="shared" si="2"/>
        <v>0.80504658250314909</v>
      </c>
      <c r="P30" s="6">
        <f t="shared" si="3"/>
        <v>1.505622794726488</v>
      </c>
      <c r="Q30" s="8">
        <v>3</v>
      </c>
      <c r="R30">
        <f t="shared" si="4"/>
        <v>0.80504658250314909</v>
      </c>
      <c r="T30" s="6">
        <v>14</v>
      </c>
      <c r="U30" s="7">
        <f t="shared" si="5"/>
        <v>4.2007777884313011</v>
      </c>
      <c r="V30" s="6">
        <f t="shared" si="6"/>
        <v>16.45001426882191</v>
      </c>
      <c r="W30" s="7">
        <f t="shared" si="7"/>
        <v>5.9324910661542507</v>
      </c>
      <c r="X30" s="7">
        <f t="shared" si="8"/>
        <v>1.5168999999999997</v>
      </c>
      <c r="Y30" s="8">
        <v>4</v>
      </c>
      <c r="Z30" s="4">
        <f t="shared" si="17"/>
        <v>1.5168999999999997</v>
      </c>
      <c r="AB30" s="6">
        <v>14</v>
      </c>
      <c r="AC30" s="7">
        <f t="shared" si="9"/>
        <v>4.0000392818319108</v>
      </c>
      <c r="AD30" s="6">
        <f t="shared" si="10"/>
        <v>28.501824612645414</v>
      </c>
      <c r="AE30" s="7">
        <f t="shared" si="11"/>
        <v>58.363386639227855</v>
      </c>
      <c r="AF30" s="7">
        <f t="shared" si="12"/>
        <v>0.26451306883438425</v>
      </c>
      <c r="AG30" s="8">
        <v>4</v>
      </c>
      <c r="AH30" s="4">
        <f t="shared" si="18"/>
        <v>0.26451306883438425</v>
      </c>
      <c r="AJ30" s="6">
        <v>14</v>
      </c>
      <c r="AK30" s="7">
        <f t="shared" si="13"/>
        <v>4.7751947358851243</v>
      </c>
      <c r="AL30" s="7">
        <f t="shared" si="14"/>
        <v>62.000009879031474</v>
      </c>
      <c r="AM30" s="7">
        <f t="shared" si="15"/>
        <v>58.3221433076666</v>
      </c>
      <c r="AN30" s="7">
        <f t="shared" si="16"/>
        <v>0.24454756673640016</v>
      </c>
      <c r="AO30" s="8">
        <v>4</v>
      </c>
      <c r="AP30" s="4">
        <f t="shared" si="19"/>
        <v>0.24454756673640016</v>
      </c>
    </row>
    <row r="31" spans="3:42" x14ac:dyDescent="0.35">
      <c r="L31" s="6">
        <v>15</v>
      </c>
      <c r="M31" s="6">
        <f t="shared" si="0"/>
        <v>4.0055087067687172</v>
      </c>
      <c r="N31" s="6">
        <f t="shared" si="1"/>
        <v>6.8001838210448406</v>
      </c>
      <c r="O31" s="7">
        <f t="shared" si="2"/>
        <v>0.2236067977499791</v>
      </c>
      <c r="P31" s="6">
        <f t="shared" si="3"/>
        <v>2.5028783430282822</v>
      </c>
      <c r="Q31" s="8">
        <v>2</v>
      </c>
      <c r="R31">
        <f t="shared" si="4"/>
        <v>0.2236067977499791</v>
      </c>
      <c r="T31" s="6">
        <v>15</v>
      </c>
      <c r="U31" s="7">
        <f t="shared" si="5"/>
        <v>3.201288911429963</v>
      </c>
      <c r="V31" s="6">
        <f t="shared" si="6"/>
        <v>15.450032452321185</v>
      </c>
      <c r="W31" s="7">
        <f t="shared" si="7"/>
        <v>5.7956915247449121</v>
      </c>
      <c r="X31" s="7">
        <f t="shared" si="8"/>
        <v>2.5144000000000006</v>
      </c>
      <c r="Y31" s="8">
        <v>4</v>
      </c>
      <c r="Z31" s="4">
        <f t="shared" si="17"/>
        <v>2.5144000000000006</v>
      </c>
      <c r="AB31" s="6">
        <v>15</v>
      </c>
      <c r="AC31" s="7">
        <f t="shared" si="9"/>
        <v>3.0001281308725618</v>
      </c>
      <c r="AD31" s="6">
        <f t="shared" si="10"/>
        <v>27.50177551086475</v>
      </c>
      <c r="AE31" s="7">
        <f t="shared" si="11"/>
        <v>58.420470727305855</v>
      </c>
      <c r="AF31" s="7">
        <f t="shared" si="12"/>
        <v>0.7811925540104222</v>
      </c>
      <c r="AG31" s="8">
        <v>4</v>
      </c>
      <c r="AH31" s="4">
        <f t="shared" si="18"/>
        <v>0.7811925540104222</v>
      </c>
      <c r="AJ31" s="6">
        <v>15</v>
      </c>
      <c r="AK31" s="7">
        <f t="shared" si="13"/>
        <v>3.7753737915105838</v>
      </c>
      <c r="AL31" s="7">
        <f t="shared" si="14"/>
        <v>61.000016598358393</v>
      </c>
      <c r="AM31" s="7">
        <f t="shared" si="15"/>
        <v>58.332142940234931</v>
      </c>
      <c r="AN31" s="7">
        <f t="shared" si="16"/>
        <v>0.78824538382661502</v>
      </c>
      <c r="AO31" s="8">
        <v>4</v>
      </c>
      <c r="AP31" s="4">
        <f t="shared" si="19"/>
        <v>0.78824538382661502</v>
      </c>
    </row>
    <row r="32" spans="3:42" x14ac:dyDescent="0.35">
      <c r="L32" s="6">
        <v>16</v>
      </c>
      <c r="M32" s="6">
        <f t="shared" si="0"/>
        <v>0.42941821107167744</v>
      </c>
      <c r="N32" s="6">
        <f t="shared" si="1"/>
        <v>2.6092910914652676</v>
      </c>
      <c r="O32" s="7">
        <f t="shared" si="2"/>
        <v>4.4082763071295785</v>
      </c>
      <c r="P32" s="6">
        <f t="shared" si="3"/>
        <v>6.7001865645666907</v>
      </c>
      <c r="Q32" s="8">
        <v>3</v>
      </c>
      <c r="R32">
        <f t="shared" si="4"/>
        <v>0.42941821107167744</v>
      </c>
      <c r="T32" s="6">
        <v>16</v>
      </c>
      <c r="U32" s="7">
        <f t="shared" si="5"/>
        <v>1.0334573178306774</v>
      </c>
      <c r="V32" s="6">
        <f t="shared" si="6"/>
        <v>11.251807385680065</v>
      </c>
      <c r="W32" s="7">
        <f t="shared" si="7"/>
        <v>7.0853137015943064</v>
      </c>
      <c r="X32" s="7">
        <f t="shared" si="8"/>
        <v>6.7025000000000006</v>
      </c>
      <c r="Y32" s="8">
        <v>1</v>
      </c>
      <c r="Z32" s="4">
        <f t="shared" si="17"/>
        <v>1.0334573178306774</v>
      </c>
      <c r="AB32" s="6">
        <v>16</v>
      </c>
      <c r="AC32" s="7">
        <f t="shared" si="9"/>
        <v>1.2161809381749755</v>
      </c>
      <c r="AD32" s="6">
        <f t="shared" si="10"/>
        <v>23.300435752363086</v>
      </c>
      <c r="AE32" s="7">
        <f t="shared" si="11"/>
        <v>58.972472391786326</v>
      </c>
      <c r="AF32" s="7">
        <f t="shared" si="12"/>
        <v>4.9716495558759286</v>
      </c>
      <c r="AG32" s="8">
        <v>1</v>
      </c>
      <c r="AH32" s="4">
        <f t="shared" si="18"/>
        <v>1.2161809381749755</v>
      </c>
      <c r="AJ32" s="6">
        <v>16</v>
      </c>
      <c r="AK32" s="7">
        <f t="shared" si="13"/>
        <v>0.48001017241825106</v>
      </c>
      <c r="AL32" s="7">
        <f t="shared" si="14"/>
        <v>56.800406908753743</v>
      </c>
      <c r="AM32" s="7">
        <f t="shared" si="15"/>
        <v>58.688499725244299</v>
      </c>
      <c r="AN32" s="7">
        <f t="shared" si="16"/>
        <v>4.9823035803674331</v>
      </c>
      <c r="AO32" s="8">
        <v>1</v>
      </c>
      <c r="AP32" s="4">
        <f t="shared" si="19"/>
        <v>0.48001017241825106</v>
      </c>
    </row>
    <row r="33" spans="12:42" x14ac:dyDescent="0.35">
      <c r="L33" s="6">
        <v>17</v>
      </c>
      <c r="M33" s="6">
        <f t="shared" si="0"/>
        <v>2.8045677028732974</v>
      </c>
      <c r="N33" s="6">
        <f t="shared" si="1"/>
        <v>0</v>
      </c>
      <c r="O33" s="7">
        <f t="shared" si="2"/>
        <v>7.0001785691509335</v>
      </c>
      <c r="P33" s="6">
        <f t="shared" si="3"/>
        <v>9.3015536336678721</v>
      </c>
      <c r="Q33" s="8">
        <v>2</v>
      </c>
      <c r="R33">
        <f t="shared" si="4"/>
        <v>0</v>
      </c>
      <c r="T33" s="6">
        <v>17</v>
      </c>
      <c r="U33" s="7">
        <f t="shared" si="5"/>
        <v>3.600231570484199</v>
      </c>
      <c r="V33" s="6">
        <f t="shared" si="6"/>
        <v>8.6500194283661056</v>
      </c>
      <c r="W33" s="7">
        <f t="shared" si="7"/>
        <v>8.623113721272615</v>
      </c>
      <c r="X33" s="7">
        <f t="shared" si="8"/>
        <v>9.3289000000000009</v>
      </c>
      <c r="Y33" s="8">
        <v>1</v>
      </c>
      <c r="Z33" s="4">
        <f t="shared" si="17"/>
        <v>3.600231570484199</v>
      </c>
      <c r="AB33" s="6">
        <v>17</v>
      </c>
      <c r="AC33" s="7">
        <f t="shared" si="9"/>
        <v>3.8000652723841695</v>
      </c>
      <c r="AD33" s="6">
        <f t="shared" si="10"/>
        <v>20.703173820697153</v>
      </c>
      <c r="AE33" s="7">
        <f t="shared" si="11"/>
        <v>59.140180080889174</v>
      </c>
      <c r="AF33" s="7">
        <f t="shared" si="12"/>
        <v>7.5734076133448616</v>
      </c>
      <c r="AG33" s="8">
        <v>1</v>
      </c>
      <c r="AH33" s="4">
        <f t="shared" si="18"/>
        <v>3.8000652723841695</v>
      </c>
      <c r="AJ33" s="6">
        <v>17</v>
      </c>
      <c r="AK33" s="7">
        <f t="shared" si="13"/>
        <v>3.0250016141524623</v>
      </c>
      <c r="AL33" s="7">
        <f t="shared" si="14"/>
        <v>54.20000023062731</v>
      </c>
      <c r="AM33" s="7">
        <f t="shared" si="15"/>
        <v>58.735410103275861</v>
      </c>
      <c r="AN33" s="7">
        <f t="shared" si="16"/>
        <v>7.5833108542639014</v>
      </c>
      <c r="AO33" s="8">
        <v>1</v>
      </c>
      <c r="AP33" s="4">
        <f t="shared" si="19"/>
        <v>3.0250016141524623</v>
      </c>
    </row>
    <row r="34" spans="12:42" x14ac:dyDescent="0.35">
      <c r="L34" s="6">
        <v>18</v>
      </c>
      <c r="M34" s="6">
        <f t="shared" si="0"/>
        <v>0.1220655561573367</v>
      </c>
      <c r="N34" s="6">
        <f t="shared" si="1"/>
        <v>2.709778588741155</v>
      </c>
      <c r="O34" s="7">
        <f t="shared" si="2"/>
        <v>4.3037657928841799</v>
      </c>
      <c r="P34" s="6">
        <f t="shared" si="3"/>
        <v>6.6121101019266151</v>
      </c>
      <c r="Q34" s="8">
        <v>1</v>
      </c>
      <c r="R34">
        <f t="shared" si="4"/>
        <v>0.1220655561573367</v>
      </c>
      <c r="T34" s="6">
        <v>18</v>
      </c>
      <c r="U34" s="7">
        <f t="shared" si="5"/>
        <v>0.91966517155852889</v>
      </c>
      <c r="V34" s="6">
        <f t="shared" si="6"/>
        <v>11.352716390558008</v>
      </c>
      <c r="W34" s="7">
        <f t="shared" si="7"/>
        <v>6.6548568917746085</v>
      </c>
      <c r="X34" s="7">
        <f t="shared" si="8"/>
        <v>6.76</v>
      </c>
      <c r="Y34" s="8">
        <v>1</v>
      </c>
      <c r="Z34" s="4">
        <f t="shared" si="17"/>
        <v>0.91966517155852889</v>
      </c>
      <c r="AB34" s="6">
        <v>18</v>
      </c>
      <c r="AC34" s="7">
        <f t="shared" si="9"/>
        <v>1.1285572776450556</v>
      </c>
      <c r="AD34" s="6">
        <f t="shared" si="10"/>
        <v>23.407499999999999</v>
      </c>
      <c r="AE34" s="7">
        <f t="shared" si="11"/>
        <v>58.513459989988625</v>
      </c>
      <c r="AF34" s="7">
        <f t="shared" si="12"/>
        <v>4.8880800005887393</v>
      </c>
      <c r="AG34" s="8">
        <v>1</v>
      </c>
      <c r="AH34" s="4">
        <f t="shared" si="18"/>
        <v>1.1285572776450556</v>
      </c>
      <c r="AJ34" s="6">
        <v>18</v>
      </c>
      <c r="AK34" s="7">
        <f t="shared" si="13"/>
        <v>0.39635497426549288</v>
      </c>
      <c r="AL34" s="7">
        <f t="shared" si="14"/>
        <v>56.900485279125697</v>
      </c>
      <c r="AM34" s="7">
        <f t="shared" si="15"/>
        <v>58.231971458984624</v>
      </c>
      <c r="AN34" s="7">
        <f t="shared" si="16"/>
        <v>4.8966207144813252</v>
      </c>
      <c r="AO34" s="8">
        <v>1</v>
      </c>
      <c r="AP34" s="4">
        <f t="shared" si="19"/>
        <v>0.39635497426549288</v>
      </c>
    </row>
    <row r="35" spans="12:42" x14ac:dyDescent="0.35">
      <c r="L35" s="6">
        <v>19</v>
      </c>
      <c r="M35" s="6">
        <f t="shared" si="0"/>
        <v>0.61392181912683286</v>
      </c>
      <c r="N35" s="6">
        <f t="shared" si="1"/>
        <v>3.4001323503652032</v>
      </c>
      <c r="O35" s="7">
        <f t="shared" si="2"/>
        <v>3.6000555551268936</v>
      </c>
      <c r="P35" s="6">
        <f t="shared" si="3"/>
        <v>5.903388857258177</v>
      </c>
      <c r="Q35" s="8">
        <v>1</v>
      </c>
      <c r="R35">
        <f t="shared" si="4"/>
        <v>0.61392181912683286</v>
      </c>
      <c r="T35" s="6">
        <v>19</v>
      </c>
      <c r="U35" s="7">
        <f t="shared" si="5"/>
        <v>0.20029318787994646</v>
      </c>
      <c r="V35" s="6">
        <f t="shared" si="6"/>
        <v>12.050096933681118</v>
      </c>
      <c r="W35" s="7">
        <f t="shared" si="7"/>
        <v>6.4639709351141121</v>
      </c>
      <c r="X35" s="7">
        <f t="shared" si="8"/>
        <v>5.9399999999999995</v>
      </c>
      <c r="Y35" s="8">
        <v>1</v>
      </c>
      <c r="Z35" s="4">
        <f t="shared" si="17"/>
        <v>0.20029318787994646</v>
      </c>
      <c r="AB35" s="6">
        <v>19</v>
      </c>
      <c r="AC35" s="7">
        <f t="shared" si="9"/>
        <v>0.40340108826889548</v>
      </c>
      <c r="AD35" s="6">
        <f t="shared" si="10"/>
        <v>24.103195975845196</v>
      </c>
      <c r="AE35" s="7">
        <f t="shared" si="11"/>
        <v>58.628363442961628</v>
      </c>
      <c r="AF35" s="7">
        <f t="shared" si="12"/>
        <v>4.176371163121833</v>
      </c>
      <c r="AG35" s="8">
        <v>1</v>
      </c>
      <c r="AH35" s="4">
        <f t="shared" si="18"/>
        <v>0.40340108826889548</v>
      </c>
      <c r="AJ35" s="6">
        <v>19</v>
      </c>
      <c r="AK35" s="7">
        <f t="shared" si="13"/>
        <v>0.37596178745319314</v>
      </c>
      <c r="AL35" s="7">
        <f t="shared" si="14"/>
        <v>57.600010633679574</v>
      </c>
      <c r="AM35" s="7">
        <f t="shared" si="15"/>
        <v>58.380411954695901</v>
      </c>
      <c r="AN35" s="7">
        <f t="shared" si="16"/>
        <v>4.1857098739354042</v>
      </c>
      <c r="AO35" s="8">
        <v>1</v>
      </c>
      <c r="AP35" s="4">
        <f t="shared" si="19"/>
        <v>0.37596178745319314</v>
      </c>
    </row>
    <row r="36" spans="12:42" x14ac:dyDescent="0.35">
      <c r="L36" s="6">
        <v>20</v>
      </c>
      <c r="M36" s="6">
        <f t="shared" si="0"/>
        <v>0</v>
      </c>
      <c r="N36" s="6">
        <f t="shared" si="1"/>
        <v>2.8045677028732974</v>
      </c>
      <c r="O36" s="7">
        <f t="shared" si="2"/>
        <v>4.2014402292547253</v>
      </c>
      <c r="P36" s="6">
        <f t="shared" si="3"/>
        <v>6.5083715321115463</v>
      </c>
      <c r="Q36" s="8">
        <v>1</v>
      </c>
      <c r="R36">
        <f t="shared" si="4"/>
        <v>0</v>
      </c>
      <c r="T36" s="6">
        <v>20</v>
      </c>
      <c r="U36" s="7">
        <f t="shared" si="5"/>
        <v>0.80882673944698791</v>
      </c>
      <c r="V36" s="6">
        <f t="shared" si="6"/>
        <v>11.451388683377129</v>
      </c>
      <c r="W36" s="7">
        <f t="shared" si="7"/>
        <v>6.6576760397303802</v>
      </c>
      <c r="X36" s="7">
        <f t="shared" si="8"/>
        <v>6.6088999999999993</v>
      </c>
      <c r="Y36" s="8">
        <v>1</v>
      </c>
      <c r="Z36" s="4">
        <f t="shared" si="17"/>
        <v>0.80882673944698791</v>
      </c>
      <c r="AB36" s="6">
        <v>20</v>
      </c>
      <c r="AC36" s="7">
        <f t="shared" si="9"/>
        <v>1.0164759451691112</v>
      </c>
      <c r="AD36" s="6">
        <f t="shared" si="10"/>
        <v>23.505807925914819</v>
      </c>
      <c r="AE36" s="7">
        <f t="shared" si="11"/>
        <v>58.570443911583936</v>
      </c>
      <c r="AF36" s="7">
        <f t="shared" si="12"/>
        <v>4.7830432653144479</v>
      </c>
      <c r="AG36" s="8">
        <v>1</v>
      </c>
      <c r="AH36" s="4">
        <f t="shared" si="18"/>
        <v>1.0164759451691112</v>
      </c>
      <c r="AJ36" s="6">
        <v>20</v>
      </c>
      <c r="AK36" s="7">
        <f t="shared" si="13"/>
        <v>0.27428956528639553</v>
      </c>
      <c r="AL36" s="7">
        <f t="shared" si="14"/>
        <v>57.000238815289187</v>
      </c>
      <c r="AM36" s="7">
        <f t="shared" si="15"/>
        <v>58.293948227924993</v>
      </c>
      <c r="AN36" s="7">
        <f t="shared" si="16"/>
        <v>4.7918855525523911</v>
      </c>
      <c r="AO36" s="8">
        <v>1</v>
      </c>
      <c r="AP36" s="4">
        <f t="shared" si="19"/>
        <v>0.27428956528639553</v>
      </c>
    </row>
    <row r="38" spans="12:42" x14ac:dyDescent="0.35">
      <c r="AJ3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Fastabiqul Khairat</dc:creator>
  <cp:lastModifiedBy>Muhammad Fastabiqul Khairat</cp:lastModifiedBy>
  <dcterms:created xsi:type="dcterms:W3CDTF">2024-01-16T17:13:17Z</dcterms:created>
  <dcterms:modified xsi:type="dcterms:W3CDTF">2024-01-16T18:23:13Z</dcterms:modified>
</cp:coreProperties>
</file>