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iehchristensen/Downloads/"/>
    </mc:Choice>
  </mc:AlternateContent>
  <xr:revisionPtr revIDLastSave="0" documentId="13_ncr:1_{3AAF222F-AD5B-BC4F-9E29-D7D160ED2DA2}" xr6:coauthVersionLast="47" xr6:coauthVersionMax="47" xr10:uidLastSave="{00000000-0000-0000-0000-000000000000}"/>
  <bookViews>
    <workbookView xWindow="0" yWindow="0" windowWidth="28800" windowHeight="18000" activeTab="1" xr2:uid="{53754C84-E169-0147-918E-884E18682F7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6" i="2"/>
  <c r="B7" i="2"/>
  <c r="E11" i="3"/>
  <c r="E18" i="3"/>
  <c r="E26" i="3"/>
  <c r="E31" i="3"/>
  <c r="E38" i="3"/>
  <c r="E41" i="3"/>
  <c r="D41" i="3"/>
  <c r="D38" i="3"/>
  <c r="D42" i="3" s="1"/>
  <c r="D31" i="3"/>
  <c r="D32" i="3" s="1"/>
  <c r="D26" i="3"/>
  <c r="D18" i="3"/>
  <c r="D11" i="3"/>
  <c r="B5" i="2"/>
  <c r="B4" i="2"/>
  <c r="B3" i="2"/>
  <c r="E42" i="3" l="1"/>
  <c r="E32" i="3"/>
  <c r="D44" i="3"/>
  <c r="E44" i="3" l="1"/>
</calcChain>
</file>

<file path=xl/sharedStrings.xml><?xml version="1.0" encoding="utf-8"?>
<sst xmlns="http://schemas.openxmlformats.org/spreadsheetml/2006/main" count="229" uniqueCount="58">
  <si>
    <t>Year</t>
  </si>
  <si>
    <t>Firm</t>
  </si>
  <si>
    <t>Value</t>
  </si>
  <si>
    <t>Category</t>
  </si>
  <si>
    <t>Sub-category</t>
  </si>
  <si>
    <t>Name</t>
  </si>
  <si>
    <t>Kreftforeningen</t>
  </si>
  <si>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</si>
  <si>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</si>
  <si>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</si>
  <si>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</si>
  <si>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</si>
  <si>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</si>
  <si>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</si>
  <si>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Other</t>
  </si>
  <si>
    <t>Expenses</t>
  </si>
  <si>
    <t>Program services</t>
  </si>
  <si>
    <t>Administrative</t>
  </si>
  <si>
    <t>Fundraising</t>
  </si>
  <si>
    <t>Assets</t>
  </si>
  <si>
    <t>Non-current assets</t>
  </si>
  <si>
    <t>Property, plant, equipment and intangible assets</t>
  </si>
  <si>
    <t>Long-term investments</t>
  </si>
  <si>
    <t>Long-term receivables</t>
  </si>
  <si>
    <t>Other non-current assets</t>
  </si>
  <si>
    <t>Current assets</t>
  </si>
  <si>
    <t>Cash in bank and cash equivalents</t>
  </si>
  <si>
    <t>Short-term receivables</t>
  </si>
  <si>
    <t>Short-term investments</t>
  </si>
  <si>
    <t>Other current assets</t>
  </si>
  <si>
    <t>Liability</t>
  </si>
  <si>
    <t>Current liabilities</t>
  </si>
  <si>
    <t>Short-term grants payable</t>
  </si>
  <si>
    <t>Revocable endowments</t>
  </si>
  <si>
    <t>Other current liabilitues</t>
  </si>
  <si>
    <t>Non-current liabilities</t>
  </si>
  <si>
    <t>Long-term grants payable</t>
  </si>
  <si>
    <t>Other non-current liabilities</t>
  </si>
  <si>
    <t>Equity</t>
  </si>
  <si>
    <t>KPI'er</t>
  </si>
  <si>
    <t xml:space="preserve">Relationship between financial assets and emergency relief obligations </t>
  </si>
  <si>
    <t>Program spending</t>
  </si>
  <si>
    <t>Administrative spending</t>
  </si>
  <si>
    <t>Resultat</t>
  </si>
  <si>
    <t>Sum total revenue</t>
  </si>
  <si>
    <t>Sum total expenses</t>
  </si>
  <si>
    <t>Balanse</t>
  </si>
  <si>
    <t>Total non-current assets</t>
  </si>
  <si>
    <t>Total current assets</t>
  </si>
  <si>
    <t>Total assets</t>
  </si>
  <si>
    <t>Liabilities and equity</t>
  </si>
  <si>
    <t>Total current liabilities</t>
  </si>
  <si>
    <t>Total non-current liabilities</t>
  </si>
  <si>
    <t>Total liabilities</t>
  </si>
  <si>
    <t>(Check for equity)</t>
  </si>
  <si>
    <t>Fundraising ROI</t>
  </si>
  <si>
    <t>Private contributions vs public grants (public / private)</t>
  </si>
  <si>
    <t>Donation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</si>
</sst>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NOK&quot;\ * #,##0.00_-;\-&quot;NOK&quot;\ * #,##0.00_-;_-&quot;NOK&quot;\ * &quot;-&quot;??_-;_-@_-"/>
    <numFmt numFmtId="169" formatCode="_-&quot;NOK&quot;\ * #,##0_-;\-&quot;NOK&quot;\ * #,##0_-;_-&quot;NOK&quot;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/>
    <xf numFmtId="0" fontId="5" fillId="0" borderId="0" xfId="0" applyFont="1"/>
    <xf numFmtId="0" fontId="2" fillId="2" borderId="0" xfId="0" applyFont="1" applyFill="1"/>
    <xf numFmtId="0" fontId="4" fillId="2" borderId="0" xfId="0" applyFont="1" applyFill="1"/>
    <xf numFmtId="169" fontId="4" fillId="2" borderId="0" xfId="1" applyNumberFormat="1" applyFont="1" applyFill="1"/>
    <xf numFmtId="0" fontId="0" fillId="3" borderId="0" xfId="0" applyFill="1"/>
    <xf numFmtId="169" fontId="0" fillId="4" borderId="0" xfId="1" applyNumberFormat="1" applyFont="1" applyFill="1"/>
    <xf numFmtId="0" fontId="3" fillId="5" borderId="0" xfId="0" applyFont="1" applyFill="1"/>
    <xf numFmtId="169" fontId="3" fillId="5" borderId="0" xfId="1" applyNumberFormat="1" applyFont="1" applyFill="1"/>
    <xf numFmtId="169" fontId="0" fillId="0" borderId="0" xfId="1" applyNumberFormat="1" applyFont="1"/>
    <xf numFmtId="0" fontId="0" fillId="3" borderId="0" xfId="0" applyFill="1" applyAlignment="1">
      <alignment wrapText="1"/>
    </xf>
    <xf numFmtId="0" fontId="3" fillId="6" borderId="0" xfId="0" applyFont="1" applyFill="1"/>
    <xf numFmtId="169" fontId="0" fillId="6" borderId="0" xfId="1" applyNumberFormat="1" applyFont="1" applyFill="1"/>
    <xf numFmtId="169" fontId="0" fillId="0" borderId="0" xfId="0" applyNumberFormat="1"/>
    <xf numFmtId="0" fontId="6" fillId="0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76F-2AEC-6041-849D-D057AD5F77E1}">
  <dimension ref="A1:F51"/>
  <sheetViews>
    <sheetView topLeftCell="A13" workbookViewId="0">
      <selection activeCell="H37" sqref="H37"/>
    </sheetView>
  </sheetViews>
  <sheetFormatPr baseColWidth="10" defaultRowHeight="16" x14ac:dyDescent="0.2"/>
  <cols>
    <col min="1" max="1" width="5.1640625" bestFit="1" customWidth="1"/>
    <col min="2" max="2" width="14" bestFit="1" customWidth="1"/>
    <col min="3" max="3" width="8.6640625" bestFit="1" customWidth="1"/>
    <col min="4" max="4" width="19.1640625" bestFit="1" customWidth="1"/>
    <col min="5" max="5" width="29.33203125" bestFit="1" customWidth="1"/>
    <col min="6" max="6" width="8.1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A2">
        <v>2020</v>
      </c>
      <c r="B2" t="s">
        <v>6</v>
      </c>
      <c r="C2" t="s">
        <v>7</v>
      </c>
      <c r="E2" t="s">
        <v>8</v>
      </c>
      <c r="F2">
        <v>462196</v>
      </c>
    </row>
    <row r="3" spans="1:6" x14ac:dyDescent="0.2">
      <c r="A3">
        <v>2020</v>
      </c>
      <c r="B3" t="s">
        <v>6</v>
      </c>
      <c r="C3" t="s">
        <v>7</v>
      </c>
      <c r="E3" t="s">
        <v>9</v>
      </c>
      <c r="F3">
        <v>29148</v>
      </c>
    </row>
    <row r="4" spans="1:6" x14ac:dyDescent="0.2">
      <c r="A4">
        <v>2020</v>
      </c>
      <c r="B4" t="s">
        <v>6</v>
      </c>
      <c r="C4" t="s">
        <v>7</v>
      </c>
      <c r="E4" t="s">
        <v>10</v>
      </c>
      <c r="F4">
        <v>4806</v>
      </c>
    </row>
    <row r="5" spans="1:6" x14ac:dyDescent="0.2">
      <c r="A5">
        <v>2020</v>
      </c>
      <c r="B5" t="s">
        <v>6</v>
      </c>
      <c r="C5" t="s">
        <v>7</v>
      </c>
      <c r="E5" t="s">
        <v>11</v>
      </c>
      <c r="F5">
        <v>25087</v>
      </c>
    </row>
    <row r="6" spans="1:6" x14ac:dyDescent="0.2">
      <c r="A6">
        <v>2020</v>
      </c>
      <c r="B6" t="s">
        <v>6</v>
      </c>
      <c r="C6" t="s">
        <v>7</v>
      </c>
      <c r="E6" t="s">
        <v>12</v>
      </c>
      <c r="F6">
        <v>0</v>
      </c>
    </row>
    <row r="7" spans="1:6" x14ac:dyDescent="0.2">
      <c r="A7">
        <v>2020</v>
      </c>
      <c r="B7" t="s">
        <v>6</v>
      </c>
      <c r="C7" t="s">
        <v>7</v>
      </c>
      <c r="E7" t="s">
        <v>13</v>
      </c>
      <c r="F7">
        <v>81052</v>
      </c>
    </row>
    <row r="8" spans="1:6" x14ac:dyDescent="0.2">
      <c r="A8">
        <v>2020</v>
      </c>
      <c r="B8" t="s">
        <v>6</v>
      </c>
      <c r="C8" t="s">
        <v>7</v>
      </c>
      <c r="E8" t="s">
        <v>14</v>
      </c>
      <c r="F8">
        <v>2563</v>
      </c>
    </row>
    <row r="9" spans="1:6" x14ac:dyDescent="0.2">
      <c r="A9">
        <v>2020</v>
      </c>
      <c r="B9" t="s">
        <v>6</v>
      </c>
      <c r="C9" t="s">
        <v>15</v>
      </c>
      <c r="E9" t="s">
        <v>16</v>
      </c>
      <c r="F9">
        <v>434431</v>
      </c>
    </row>
    <row r="10" spans="1:6" x14ac:dyDescent="0.2">
      <c r="A10">
        <v>2020</v>
      </c>
      <c r="B10" t="s">
        <v>6</v>
      </c>
      <c r="C10" t="s">
        <v>15</v>
      </c>
      <c r="E10" t="s">
        <v>17</v>
      </c>
      <c r="F10">
        <v>10528</v>
      </c>
    </row>
    <row r="11" spans="1:6" x14ac:dyDescent="0.2">
      <c r="A11">
        <v>2020</v>
      </c>
      <c r="B11" t="s">
        <v>6</v>
      </c>
      <c r="C11" t="s">
        <v>15</v>
      </c>
      <c r="E11" t="s">
        <v>18</v>
      </c>
      <c r="F11">
        <v>93587</v>
      </c>
    </row>
    <row r="12" spans="1:6" x14ac:dyDescent="0.2">
      <c r="A12">
        <v>2020</v>
      </c>
      <c r="B12" t="s">
        <v>6</v>
      </c>
      <c r="C12" t="s">
        <v>15</v>
      </c>
      <c r="E12" t="s">
        <v>14</v>
      </c>
      <c r="F12">
        <v>1</v>
      </c>
    </row>
    <row r="13" spans="1:6" ht="34" x14ac:dyDescent="0.2">
      <c r="A13">
        <v>2020</v>
      </c>
      <c r="B13" t="s">
        <v>6</v>
      </c>
      <c r="C13" t="s">
        <v>19</v>
      </c>
      <c r="D13" t="s">
        <v>20</v>
      </c>
      <c r="E13" s="1" t="s">
        <v>21</v>
      </c>
      <c r="F13">
        <v>15691</v>
      </c>
    </row>
    <row r="14" spans="1:6" x14ac:dyDescent="0.2">
      <c r="A14">
        <v>2020</v>
      </c>
      <c r="B14" t="s">
        <v>6</v>
      </c>
      <c r="C14" t="s">
        <v>19</v>
      </c>
      <c r="D14" t="s">
        <v>20</v>
      </c>
      <c r="E14" t="s">
        <v>22</v>
      </c>
      <c r="F14">
        <v>185</v>
      </c>
    </row>
    <row r="15" spans="1:6" x14ac:dyDescent="0.2">
      <c r="A15">
        <v>2020</v>
      </c>
      <c r="B15" t="s">
        <v>6</v>
      </c>
      <c r="C15" t="s">
        <v>19</v>
      </c>
      <c r="D15" t="s">
        <v>20</v>
      </c>
      <c r="E15" t="s">
        <v>23</v>
      </c>
      <c r="F15">
        <v>5630</v>
      </c>
    </row>
    <row r="16" spans="1:6" x14ac:dyDescent="0.2">
      <c r="A16">
        <v>2020</v>
      </c>
      <c r="B16" t="s">
        <v>6</v>
      </c>
      <c r="C16" t="s">
        <v>19</v>
      </c>
      <c r="D16" t="s">
        <v>20</v>
      </c>
      <c r="E16" t="s">
        <v>24</v>
      </c>
      <c r="F16">
        <v>0</v>
      </c>
    </row>
    <row r="17" spans="1:6" x14ac:dyDescent="0.2">
      <c r="A17">
        <v>2020</v>
      </c>
      <c r="B17" t="s">
        <v>6</v>
      </c>
      <c r="C17" t="s">
        <v>19</v>
      </c>
      <c r="D17" t="s">
        <v>25</v>
      </c>
      <c r="E17" t="s">
        <v>26</v>
      </c>
      <c r="F17">
        <v>0</v>
      </c>
    </row>
    <row r="18" spans="1:6" x14ac:dyDescent="0.2">
      <c r="A18">
        <v>2020</v>
      </c>
      <c r="B18" t="s">
        <v>6</v>
      </c>
      <c r="C18" t="s">
        <v>19</v>
      </c>
      <c r="D18" t="s">
        <v>25</v>
      </c>
      <c r="E18" t="s">
        <v>27</v>
      </c>
      <c r="F18">
        <v>271319</v>
      </c>
    </row>
    <row r="19" spans="1:6" x14ac:dyDescent="0.2">
      <c r="A19">
        <v>2020</v>
      </c>
      <c r="B19" t="s">
        <v>6</v>
      </c>
      <c r="C19" t="s">
        <v>19</v>
      </c>
      <c r="D19" t="s">
        <v>25</v>
      </c>
      <c r="E19" t="s">
        <v>28</v>
      </c>
      <c r="F19">
        <v>48408</v>
      </c>
    </row>
    <row r="20" spans="1:6" x14ac:dyDescent="0.2">
      <c r="A20">
        <v>2020</v>
      </c>
      <c r="B20" t="s">
        <v>6</v>
      </c>
      <c r="C20" t="s">
        <v>19</v>
      </c>
      <c r="D20" t="s">
        <v>25</v>
      </c>
      <c r="E20" t="s">
        <v>29</v>
      </c>
      <c r="F20">
        <v>1218102</v>
      </c>
    </row>
    <row r="21" spans="1:6" x14ac:dyDescent="0.2">
      <c r="A21">
        <v>2020</v>
      </c>
      <c r="B21" t="s">
        <v>6</v>
      </c>
      <c r="C21" t="s">
        <v>30</v>
      </c>
      <c r="D21" t="s">
        <v>31</v>
      </c>
      <c r="E21" t="s">
        <v>32</v>
      </c>
      <c r="F21">
        <v>272786</v>
      </c>
    </row>
    <row r="22" spans="1:6" x14ac:dyDescent="0.2">
      <c r="A22">
        <v>2020</v>
      </c>
      <c r="B22" t="s">
        <v>6</v>
      </c>
      <c r="C22" t="s">
        <v>30</v>
      </c>
      <c r="D22" t="s">
        <v>31</v>
      </c>
      <c r="E22" t="s">
        <v>33</v>
      </c>
      <c r="F22">
        <v>7498</v>
      </c>
    </row>
    <row r="23" spans="1:6" x14ac:dyDescent="0.2">
      <c r="A23">
        <v>2020</v>
      </c>
      <c r="B23" t="s">
        <v>6</v>
      </c>
      <c r="C23" t="s">
        <v>30</v>
      </c>
      <c r="D23" t="s">
        <v>31</v>
      </c>
      <c r="E23" t="s">
        <v>34</v>
      </c>
      <c r="F23">
        <v>36650</v>
      </c>
    </row>
    <row r="24" spans="1:6" x14ac:dyDescent="0.2">
      <c r="A24">
        <v>2020</v>
      </c>
      <c r="B24" t="s">
        <v>6</v>
      </c>
      <c r="C24" t="s">
        <v>30</v>
      </c>
      <c r="D24" t="s">
        <v>35</v>
      </c>
      <c r="E24" t="s">
        <v>36</v>
      </c>
      <c r="F24">
        <v>301822</v>
      </c>
    </row>
    <row r="25" spans="1:6" x14ac:dyDescent="0.2">
      <c r="A25">
        <v>2020</v>
      </c>
      <c r="B25" t="s">
        <v>6</v>
      </c>
      <c r="C25" t="s">
        <v>30</v>
      </c>
      <c r="D25" t="s">
        <v>35</v>
      </c>
      <c r="E25" t="s">
        <v>37</v>
      </c>
      <c r="F25">
        <v>9741</v>
      </c>
    </row>
    <row r="26" spans="1:6" x14ac:dyDescent="0.2">
      <c r="A26">
        <v>2020</v>
      </c>
      <c r="B26" t="s">
        <v>6</v>
      </c>
      <c r="C26" t="s">
        <v>38</v>
      </c>
      <c r="E26" t="s">
        <v>38</v>
      </c>
      <c r="F26">
        <v>930837</v>
      </c>
    </row>
    <row r="27" spans="1:6" x14ac:dyDescent="0.2">
      <c r="A27">
        <v>2019</v>
      </c>
      <c r="B27" t="s">
        <v>6</v>
      </c>
      <c r="C27" t="s">
        <v>7</v>
      </c>
      <c r="E27" t="s">
        <v>8</v>
      </c>
      <c r="F27">
        <v>496545</v>
      </c>
    </row>
    <row r="28" spans="1:6" x14ac:dyDescent="0.2">
      <c r="A28">
        <v>2019</v>
      </c>
      <c r="B28" t="s">
        <v>6</v>
      </c>
      <c r="C28" t="s">
        <v>7</v>
      </c>
      <c r="E28" t="s">
        <v>9</v>
      </c>
      <c r="F28">
        <v>28570</v>
      </c>
    </row>
    <row r="29" spans="1:6" x14ac:dyDescent="0.2">
      <c r="A29">
        <v>2019</v>
      </c>
      <c r="B29" t="s">
        <v>6</v>
      </c>
      <c r="C29" t="s">
        <v>7</v>
      </c>
      <c r="E29" t="s">
        <v>10</v>
      </c>
      <c r="F29">
        <v>4574</v>
      </c>
    </row>
    <row r="30" spans="1:6" x14ac:dyDescent="0.2">
      <c r="A30">
        <v>2019</v>
      </c>
      <c r="B30" t="s">
        <v>6</v>
      </c>
      <c r="C30" t="s">
        <v>7</v>
      </c>
      <c r="E30" t="s">
        <v>11</v>
      </c>
      <c r="F30">
        <v>24309</v>
      </c>
    </row>
    <row r="31" spans="1:6" x14ac:dyDescent="0.2">
      <c r="A31">
        <v>2019</v>
      </c>
      <c r="B31" t="s">
        <v>6</v>
      </c>
      <c r="C31" t="s">
        <v>7</v>
      </c>
      <c r="E31" t="s">
        <v>12</v>
      </c>
      <c r="F31">
        <v>0</v>
      </c>
    </row>
    <row r="32" spans="1:6" x14ac:dyDescent="0.2">
      <c r="A32">
        <v>2019</v>
      </c>
      <c r="B32" t="s">
        <v>6</v>
      </c>
      <c r="C32" t="s">
        <v>7</v>
      </c>
      <c r="E32" t="s">
        <v>13</v>
      </c>
      <c r="F32">
        <v>228726</v>
      </c>
    </row>
    <row r="33" spans="1:6" x14ac:dyDescent="0.2">
      <c r="A33">
        <v>2019</v>
      </c>
      <c r="B33" t="s">
        <v>6</v>
      </c>
      <c r="C33" t="s">
        <v>7</v>
      </c>
      <c r="E33" t="s">
        <v>14</v>
      </c>
      <c r="F33">
        <v>2748</v>
      </c>
    </row>
    <row r="34" spans="1:6" x14ac:dyDescent="0.2">
      <c r="A34">
        <v>2019</v>
      </c>
      <c r="B34" t="s">
        <v>6</v>
      </c>
      <c r="C34" t="s">
        <v>15</v>
      </c>
      <c r="E34" t="s">
        <v>16</v>
      </c>
      <c r="F34">
        <v>430086</v>
      </c>
    </row>
    <row r="35" spans="1:6" x14ac:dyDescent="0.2">
      <c r="A35">
        <v>2019</v>
      </c>
      <c r="B35" t="s">
        <v>6</v>
      </c>
      <c r="C35" t="s">
        <v>15</v>
      </c>
      <c r="E35" t="s">
        <v>17</v>
      </c>
      <c r="F35">
        <v>10198</v>
      </c>
    </row>
    <row r="36" spans="1:6" x14ac:dyDescent="0.2">
      <c r="A36">
        <v>2019</v>
      </c>
      <c r="B36" t="s">
        <v>6</v>
      </c>
      <c r="C36" t="s">
        <v>15</v>
      </c>
      <c r="E36" t="s">
        <v>18</v>
      </c>
      <c r="F36">
        <v>91596</v>
      </c>
    </row>
    <row r="37" spans="1:6" x14ac:dyDescent="0.2">
      <c r="A37">
        <v>2019</v>
      </c>
      <c r="B37" t="s">
        <v>6</v>
      </c>
      <c r="C37" t="s">
        <v>15</v>
      </c>
      <c r="E37" t="s">
        <v>14</v>
      </c>
      <c r="F37">
        <v>1</v>
      </c>
    </row>
    <row r="38" spans="1:6" ht="34" x14ac:dyDescent="0.2">
      <c r="A38">
        <v>2019</v>
      </c>
      <c r="B38" t="s">
        <v>6</v>
      </c>
      <c r="C38" t="s">
        <v>19</v>
      </c>
      <c r="D38" t="s">
        <v>20</v>
      </c>
      <c r="E38" s="1" t="s">
        <v>21</v>
      </c>
      <c r="F38" s="17">
        <v>16494</v>
      </c>
    </row>
    <row r="39" spans="1:6" x14ac:dyDescent="0.2">
      <c r="A39">
        <v>2019</v>
      </c>
      <c r="B39" t="s">
        <v>6</v>
      </c>
      <c r="C39" t="s">
        <v>19</v>
      </c>
      <c r="D39" t="s">
        <v>20</v>
      </c>
      <c r="E39" t="s">
        <v>22</v>
      </c>
      <c r="F39" s="17">
        <v>185</v>
      </c>
    </row>
    <row r="40" spans="1:6" x14ac:dyDescent="0.2">
      <c r="A40">
        <v>2019</v>
      </c>
      <c r="B40" t="s">
        <v>6</v>
      </c>
      <c r="C40" t="s">
        <v>19</v>
      </c>
      <c r="D40" t="s">
        <v>20</v>
      </c>
      <c r="E40" t="s">
        <v>23</v>
      </c>
      <c r="F40" s="17">
        <v>5630</v>
      </c>
    </row>
    <row r="41" spans="1:6" x14ac:dyDescent="0.2">
      <c r="A41">
        <v>2019</v>
      </c>
      <c r="B41" t="s">
        <v>6</v>
      </c>
      <c r="C41" t="s">
        <v>19</v>
      </c>
      <c r="D41" t="s">
        <v>20</v>
      </c>
      <c r="E41" t="s">
        <v>24</v>
      </c>
      <c r="F41" s="17">
        <v>0</v>
      </c>
    </row>
    <row r="42" spans="1:6" x14ac:dyDescent="0.2">
      <c r="A42">
        <v>2019</v>
      </c>
      <c r="B42" t="s">
        <v>6</v>
      </c>
      <c r="C42" t="s">
        <v>19</v>
      </c>
      <c r="D42" t="s">
        <v>25</v>
      </c>
      <c r="E42" t="s">
        <v>26</v>
      </c>
      <c r="F42">
        <v>0</v>
      </c>
    </row>
    <row r="43" spans="1:6" x14ac:dyDescent="0.2">
      <c r="A43">
        <v>2019</v>
      </c>
      <c r="B43" t="s">
        <v>6</v>
      </c>
      <c r="C43" t="s">
        <v>19</v>
      </c>
      <c r="D43" t="s">
        <v>25</v>
      </c>
      <c r="E43" t="s">
        <v>27</v>
      </c>
      <c r="F43">
        <v>231742</v>
      </c>
    </row>
    <row r="44" spans="1:6" x14ac:dyDescent="0.2">
      <c r="A44">
        <v>2019</v>
      </c>
      <c r="B44" t="s">
        <v>6</v>
      </c>
      <c r="C44" t="s">
        <v>19</v>
      </c>
      <c r="D44" t="s">
        <v>25</v>
      </c>
      <c r="E44" t="s">
        <v>28</v>
      </c>
      <c r="F44">
        <v>54012</v>
      </c>
    </row>
    <row r="45" spans="1:6" x14ac:dyDescent="0.2">
      <c r="A45">
        <v>2019</v>
      </c>
      <c r="B45" t="s">
        <v>6</v>
      </c>
      <c r="C45" t="s">
        <v>19</v>
      </c>
      <c r="D45" t="s">
        <v>25</v>
      </c>
      <c r="E45" t="s">
        <v>29</v>
      </c>
      <c r="F45">
        <v>1138415</v>
      </c>
    </row>
    <row r="46" spans="1:6" x14ac:dyDescent="0.2">
      <c r="A46">
        <v>2019</v>
      </c>
      <c r="B46" t="s">
        <v>6</v>
      </c>
      <c r="C46" t="s">
        <v>30</v>
      </c>
      <c r="D46" t="s">
        <v>31</v>
      </c>
      <c r="E46" t="s">
        <v>32</v>
      </c>
      <c r="F46">
        <v>233486</v>
      </c>
    </row>
    <row r="47" spans="1:6" x14ac:dyDescent="0.2">
      <c r="A47">
        <v>2019</v>
      </c>
      <c r="B47" t="s">
        <v>6</v>
      </c>
      <c r="C47" t="s">
        <v>30</v>
      </c>
      <c r="D47" t="s">
        <v>31</v>
      </c>
      <c r="E47" t="s">
        <v>33</v>
      </c>
      <c r="F47">
        <v>2313</v>
      </c>
    </row>
    <row r="48" spans="1:6" x14ac:dyDescent="0.2">
      <c r="A48">
        <v>2019</v>
      </c>
      <c r="B48" t="s">
        <v>6</v>
      </c>
      <c r="C48" t="s">
        <v>30</v>
      </c>
      <c r="D48" t="s">
        <v>31</v>
      </c>
      <c r="E48" t="s">
        <v>34</v>
      </c>
      <c r="F48">
        <v>35302</v>
      </c>
    </row>
    <row r="49" spans="1:6" x14ac:dyDescent="0.2">
      <c r="A49">
        <v>2019</v>
      </c>
      <c r="B49" t="s">
        <v>6</v>
      </c>
      <c r="C49" t="s">
        <v>30</v>
      </c>
      <c r="D49" t="s">
        <v>35</v>
      </c>
      <c r="E49" t="s">
        <v>36</v>
      </c>
      <c r="F49">
        <v>301842</v>
      </c>
    </row>
    <row r="50" spans="1:6" x14ac:dyDescent="0.2">
      <c r="A50">
        <v>2019</v>
      </c>
      <c r="B50" t="s">
        <v>6</v>
      </c>
      <c r="C50" t="s">
        <v>30</v>
      </c>
      <c r="D50" t="s">
        <v>35</v>
      </c>
      <c r="E50" t="s">
        <v>37</v>
      </c>
      <c r="F50">
        <v>9005</v>
      </c>
    </row>
    <row r="51" spans="1:6" x14ac:dyDescent="0.2">
      <c r="A51">
        <v>2019</v>
      </c>
      <c r="B51" t="s">
        <v>6</v>
      </c>
      <c r="C51" t="s">
        <v>38</v>
      </c>
      <c r="E51" t="s">
        <v>38</v>
      </c>
      <c r="F51">
        <v>864530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C8F-83D0-6746-93D5-463353E36558}">
  <dimension ref="B2:C8"/>
  <sheetViews>
    <sheetView tabSelected="1" workbookViewId="0">
      <selection activeCell="C12" sqref="C12"/>
    </sheetView>
  </sheetViews>
  <sheetFormatPr baseColWidth="10" defaultRowHeight="16" x14ac:dyDescent="0.2"/>
  <sheetData>
    <row r="2" spans="2:3" x14ac:dyDescent="0.2">
      <c r="B2" t="s">
        <v>39</v>
      </c>
    </row>
    <row r="3" spans="2:3" x14ac:dyDescent="0.2">
      <c r="B3" s="2">
        <f>(Sheet1!F2+Sheet1!F7+Sheet1!F17)/(Sheet1!F21+Sheet1!F24+Sheet1!F22)</f>
        <v>0.93324583495102265</v>
      </c>
      <c r="C3" s="3" t="s">
        <v>40</v>
      </c>
    </row>
    <row r="4" spans="2:3" x14ac:dyDescent="0.2">
      <c r="B4" s="2">
        <f>Sheet1!F9/SUM(Sheet1!F9:F12)</f>
        <v>0.80667239813795266</v>
      </c>
      <c r="C4" t="s">
        <v>41</v>
      </c>
    </row>
    <row r="5" spans="2:3" x14ac:dyDescent="0.2">
      <c r="B5" s="2">
        <f>Sheet1!F10/SUM(Sheet1!F9:F12)</f>
        <v>1.9548897310726825E-2</v>
      </c>
      <c r="C5" t="s">
        <v>42</v>
      </c>
    </row>
    <row r="6" spans="2:3" x14ac:dyDescent="0.2">
      <c r="B6" s="2">
        <f>Sheet1!F3/Sheet1!F2</f>
        <v>6.3064154601078337E-2</v>
      </c>
      <c r="C6" t="s">
        <v>56</v>
      </c>
    </row>
    <row r="7" spans="2:3" x14ac:dyDescent="0.2">
      <c r="B7" s="2">
        <f>SUM(Sheet1!F9:F12)/Sheet1!F2</f>
        <v>1.165191823382288</v>
      </c>
      <c r="C7" t="s">
        <v>55</v>
      </c>
    </row>
    <row r="8" spans="2:3" x14ac:dyDescent="0.2">
      <c r="B8" s="2">
        <f>(Sheet1!F2-Sheet1!F27)/Sheet1!F27</f>
        <v>-6.9176006202861781E-2</v>
      </c>
      <c r="C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D5D6-F02F-5049-8D98-B5F610603D07}">
  <dimension ref="B2:E44"/>
  <sheetViews>
    <sheetView topLeftCell="A11" workbookViewId="0">
      <selection activeCell="E43" sqref="E43"/>
    </sheetView>
  </sheetViews>
  <sheetFormatPr baseColWidth="10" defaultRowHeight="16" x14ac:dyDescent="0.2"/>
  <cols>
    <col min="2" max="2" width="3.1640625" customWidth="1"/>
    <col min="3" max="3" width="29.33203125" bestFit="1" customWidth="1"/>
    <col min="4" max="5" width="14.83203125" bestFit="1" customWidth="1"/>
  </cols>
  <sheetData>
    <row r="2" spans="2:5" ht="26" x14ac:dyDescent="0.3">
      <c r="B2" s="4" t="s">
        <v>43</v>
      </c>
      <c r="D2">
        <v>2020</v>
      </c>
      <c r="E2">
        <v>2019</v>
      </c>
    </row>
    <row r="3" spans="2:5" x14ac:dyDescent="0.2">
      <c r="B3" s="5" t="s">
        <v>7</v>
      </c>
      <c r="C3" s="6"/>
      <c r="D3" s="7"/>
      <c r="E3" s="7"/>
    </row>
    <row r="4" spans="2:5" x14ac:dyDescent="0.2">
      <c r="C4" s="8" t="s">
        <v>8</v>
      </c>
      <c r="D4" s="9">
        <v>462196</v>
      </c>
      <c r="E4" s="9">
        <v>496545</v>
      </c>
    </row>
    <row r="5" spans="2:5" x14ac:dyDescent="0.2">
      <c r="C5" s="8" t="s">
        <v>9</v>
      </c>
      <c r="D5" s="9">
        <v>29148</v>
      </c>
      <c r="E5" s="9">
        <v>28570</v>
      </c>
    </row>
    <row r="6" spans="2:5" x14ac:dyDescent="0.2">
      <c r="C6" s="8" t="s">
        <v>10</v>
      </c>
      <c r="D6" s="9">
        <v>4806</v>
      </c>
      <c r="E6" s="9">
        <v>4574</v>
      </c>
    </row>
    <row r="7" spans="2:5" x14ac:dyDescent="0.2">
      <c r="C7" s="8" t="s">
        <v>11</v>
      </c>
      <c r="D7" s="9">
        <v>25087</v>
      </c>
      <c r="E7" s="9">
        <v>24309</v>
      </c>
    </row>
    <row r="8" spans="2:5" x14ac:dyDescent="0.2">
      <c r="C8" s="8" t="s">
        <v>12</v>
      </c>
      <c r="D8" s="9">
        <v>0</v>
      </c>
      <c r="E8" s="9">
        <v>0</v>
      </c>
    </row>
    <row r="9" spans="2:5" x14ac:dyDescent="0.2">
      <c r="C9" s="8" t="s">
        <v>13</v>
      </c>
      <c r="D9" s="9">
        <v>81052</v>
      </c>
      <c r="E9" s="9">
        <v>228726</v>
      </c>
    </row>
    <row r="10" spans="2:5" x14ac:dyDescent="0.2">
      <c r="C10" s="8" t="s">
        <v>14</v>
      </c>
      <c r="D10" s="9">
        <v>2563</v>
      </c>
      <c r="E10" s="9">
        <v>2748</v>
      </c>
    </row>
    <row r="11" spans="2:5" x14ac:dyDescent="0.2">
      <c r="B11" s="10" t="s">
        <v>44</v>
      </c>
      <c r="C11" s="10"/>
      <c r="D11" s="11">
        <f>SUM(D4:D10)</f>
        <v>604852</v>
      </c>
      <c r="E11" s="11">
        <f>SUM(E4:E10)</f>
        <v>785472</v>
      </c>
    </row>
    <row r="12" spans="2:5" x14ac:dyDescent="0.2">
      <c r="D12" s="12"/>
      <c r="E12" s="12"/>
    </row>
    <row r="13" spans="2:5" x14ac:dyDescent="0.2">
      <c r="B13" s="5" t="s">
        <v>15</v>
      </c>
      <c r="C13" s="6"/>
      <c r="D13" s="7"/>
      <c r="E13" s="7"/>
    </row>
    <row r="14" spans="2:5" x14ac:dyDescent="0.2">
      <c r="C14" s="8" t="s">
        <v>16</v>
      </c>
      <c r="D14" s="9">
        <v>434431</v>
      </c>
      <c r="E14" s="9">
        <v>430086</v>
      </c>
    </row>
    <row r="15" spans="2:5" x14ac:dyDescent="0.2">
      <c r="C15" s="8" t="s">
        <v>17</v>
      </c>
      <c r="D15" s="9">
        <v>10528</v>
      </c>
      <c r="E15" s="9">
        <v>10198</v>
      </c>
    </row>
    <row r="16" spans="2:5" x14ac:dyDescent="0.2">
      <c r="C16" s="8" t="s">
        <v>18</v>
      </c>
      <c r="D16" s="9">
        <v>93587</v>
      </c>
      <c r="E16" s="9">
        <v>91596</v>
      </c>
    </row>
    <row r="17" spans="2:5" x14ac:dyDescent="0.2">
      <c r="C17" s="8" t="s">
        <v>14</v>
      </c>
      <c r="D17" s="9">
        <v>1</v>
      </c>
      <c r="E17" s="9">
        <v>1</v>
      </c>
    </row>
    <row r="18" spans="2:5" x14ac:dyDescent="0.2">
      <c r="B18" s="10" t="s">
        <v>45</v>
      </c>
      <c r="C18" s="10"/>
      <c r="D18" s="11">
        <f>SUM(D14:D17)</f>
        <v>538547</v>
      </c>
      <c r="E18" s="11">
        <f>SUM(E14:E17)</f>
        <v>531881</v>
      </c>
    </row>
    <row r="20" spans="2:5" ht="26" x14ac:dyDescent="0.3">
      <c r="B20" s="4" t="s">
        <v>46</v>
      </c>
      <c r="D20" s="12"/>
      <c r="E20" s="12"/>
    </row>
    <row r="21" spans="2:5" x14ac:dyDescent="0.2">
      <c r="B21" s="5" t="s">
        <v>19</v>
      </c>
      <c r="C21" s="6"/>
      <c r="D21" s="7"/>
      <c r="E21" s="7"/>
    </row>
    <row r="22" spans="2:5" ht="34" x14ac:dyDescent="0.2">
      <c r="C22" s="13" t="s">
        <v>21</v>
      </c>
      <c r="D22" s="9">
        <v>15691</v>
      </c>
      <c r="E22" s="9">
        <v>16494</v>
      </c>
    </row>
    <row r="23" spans="2:5" x14ac:dyDescent="0.2">
      <c r="C23" s="8" t="s">
        <v>22</v>
      </c>
      <c r="D23" s="9">
        <v>185</v>
      </c>
      <c r="E23" s="9">
        <v>185</v>
      </c>
    </row>
    <row r="24" spans="2:5" x14ac:dyDescent="0.2">
      <c r="C24" s="8" t="s">
        <v>23</v>
      </c>
      <c r="D24" s="9">
        <v>5630</v>
      </c>
      <c r="E24" s="9">
        <v>5630</v>
      </c>
    </row>
    <row r="25" spans="2:5" x14ac:dyDescent="0.2">
      <c r="C25" s="8" t="s">
        <v>24</v>
      </c>
      <c r="D25" s="9">
        <v>0</v>
      </c>
      <c r="E25" s="9">
        <v>0</v>
      </c>
    </row>
    <row r="26" spans="2:5" x14ac:dyDescent="0.2">
      <c r="C26" s="14" t="s">
        <v>47</v>
      </c>
      <c r="D26" s="15">
        <f>SUM(D22:D25)</f>
        <v>21506</v>
      </c>
      <c r="E26" s="15">
        <f>SUM(E22:E25)</f>
        <v>22309</v>
      </c>
    </row>
    <row r="27" spans="2:5" x14ac:dyDescent="0.2">
      <c r="C27" s="8" t="s">
        <v>26</v>
      </c>
      <c r="D27" s="9">
        <v>0</v>
      </c>
      <c r="E27" s="9">
        <v>0</v>
      </c>
    </row>
    <row r="28" spans="2:5" x14ac:dyDescent="0.2">
      <c r="C28" s="8" t="s">
        <v>27</v>
      </c>
      <c r="D28" s="9">
        <v>271319</v>
      </c>
      <c r="E28" s="9">
        <v>231742</v>
      </c>
    </row>
    <row r="29" spans="2:5" x14ac:dyDescent="0.2">
      <c r="C29" s="8" t="s">
        <v>28</v>
      </c>
      <c r="D29" s="9">
        <v>48408</v>
      </c>
      <c r="E29" s="9">
        <v>54012</v>
      </c>
    </row>
    <row r="30" spans="2:5" x14ac:dyDescent="0.2">
      <c r="C30" s="8" t="s">
        <v>29</v>
      </c>
      <c r="D30" s="9">
        <v>1218102</v>
      </c>
      <c r="E30" s="9">
        <v>1138415</v>
      </c>
    </row>
    <row r="31" spans="2:5" x14ac:dyDescent="0.2">
      <c r="C31" s="14" t="s">
        <v>48</v>
      </c>
      <c r="D31" s="15">
        <f>SUM(D28:D30)</f>
        <v>1537829</v>
      </c>
      <c r="E31" s="15">
        <f>SUM(E28:E30)</f>
        <v>1424169</v>
      </c>
    </row>
    <row r="32" spans="2:5" x14ac:dyDescent="0.2">
      <c r="B32" s="10" t="s">
        <v>49</v>
      </c>
      <c r="C32" s="10"/>
      <c r="D32" s="11">
        <f>D26+D31</f>
        <v>1559335</v>
      </c>
      <c r="E32" s="11">
        <f>E26+E31</f>
        <v>1446478</v>
      </c>
    </row>
    <row r="33" spans="2:5" x14ac:dyDescent="0.2">
      <c r="D33" s="12"/>
      <c r="E33" s="12"/>
    </row>
    <row r="34" spans="2:5" x14ac:dyDescent="0.2">
      <c r="B34" s="5" t="s">
        <v>50</v>
      </c>
      <c r="C34" s="6"/>
      <c r="D34" s="7"/>
      <c r="E34" s="7"/>
    </row>
    <row r="35" spans="2:5" x14ac:dyDescent="0.2">
      <c r="C35" s="8" t="s">
        <v>32</v>
      </c>
      <c r="D35" s="9">
        <v>272786</v>
      </c>
      <c r="E35" s="9">
        <v>233486</v>
      </c>
    </row>
    <row r="36" spans="2:5" x14ac:dyDescent="0.2">
      <c r="C36" s="8" t="s">
        <v>33</v>
      </c>
      <c r="D36" s="9">
        <v>7498</v>
      </c>
      <c r="E36" s="9">
        <v>2313</v>
      </c>
    </row>
    <row r="37" spans="2:5" x14ac:dyDescent="0.2">
      <c r="C37" s="8" t="s">
        <v>34</v>
      </c>
      <c r="D37" s="9">
        <v>36650</v>
      </c>
      <c r="E37" s="9">
        <v>35302</v>
      </c>
    </row>
    <row r="38" spans="2:5" x14ac:dyDescent="0.2">
      <c r="C38" s="14" t="s">
        <v>51</v>
      </c>
      <c r="D38" s="15">
        <f>SUM(D35:D37)</f>
        <v>316934</v>
      </c>
      <c r="E38" s="15">
        <f>SUM(E35:E37)</f>
        <v>271101</v>
      </c>
    </row>
    <row r="39" spans="2:5" x14ac:dyDescent="0.2">
      <c r="C39" s="8" t="s">
        <v>36</v>
      </c>
      <c r="D39" s="9">
        <v>301822</v>
      </c>
      <c r="E39" s="9">
        <v>301842</v>
      </c>
    </row>
    <row r="40" spans="2:5" x14ac:dyDescent="0.2">
      <c r="C40" s="8" t="s">
        <v>37</v>
      </c>
      <c r="D40" s="9">
        <v>9741</v>
      </c>
      <c r="E40" s="9">
        <v>9005</v>
      </c>
    </row>
    <row r="41" spans="2:5" x14ac:dyDescent="0.2">
      <c r="C41" s="14" t="s">
        <v>52</v>
      </c>
      <c r="D41" s="15">
        <f>SUM(D39:D40)</f>
        <v>311563</v>
      </c>
      <c r="E41" s="15">
        <f>SUM(E39:E40)</f>
        <v>310847</v>
      </c>
    </row>
    <row r="42" spans="2:5" x14ac:dyDescent="0.2">
      <c r="B42" s="10" t="s">
        <v>53</v>
      </c>
      <c r="C42" s="10"/>
      <c r="D42" s="11">
        <f>D38+D41</f>
        <v>628497</v>
      </c>
      <c r="E42" s="11">
        <f>E38+E41</f>
        <v>581948</v>
      </c>
    </row>
    <row r="43" spans="2:5" x14ac:dyDescent="0.2">
      <c r="B43" s="10" t="s">
        <v>38</v>
      </c>
      <c r="C43" s="10"/>
      <c r="D43" s="11">
        <v>930837</v>
      </c>
      <c r="E43" s="11">
        <v>864530</v>
      </c>
    </row>
    <row r="44" spans="2:5" x14ac:dyDescent="0.2">
      <c r="C44" t="s">
        <v>54</v>
      </c>
      <c r="D44" s="16">
        <f>D32-D42</f>
        <v>930838</v>
      </c>
      <c r="E44" s="16">
        <f>E32-E42</f>
        <v>864530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Amalie Christensen</cp:lastModifiedBy>
  <dcterms:created xsi:type="dcterms:W3CDTF">2022-07-11T13:42:26Z</dcterms:created>
  <dcterms:modified xsi:type="dcterms:W3CDTF">2022-07-13T06:57:55Z</dcterms:modified>
</cp:coreProperties>
</file>