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lini/Desktop/Berkeley Bootcamp/Module-1 Challenge/"/>
    </mc:Choice>
  </mc:AlternateContent>
  <xr:revisionPtr revIDLastSave="0" documentId="13_ncr:1_{FD52455E-74AD-6345-B1E9-FF320993870C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Theater Outcomes by Launch Date" sheetId="4" r:id="rId1"/>
    <sheet name="Outcomes Based on Goals" sheetId="16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6" l="1"/>
  <c r="I6" i="16"/>
  <c r="I7" i="16"/>
  <c r="I8" i="16"/>
  <c r="I9" i="16"/>
  <c r="I10" i="16"/>
  <c r="I11" i="16"/>
  <c r="I12" i="16"/>
  <c r="I13" i="16"/>
  <c r="I14" i="16"/>
  <c r="I15" i="16"/>
  <c r="I4" i="16"/>
  <c r="H5" i="16"/>
  <c r="H6" i="16"/>
  <c r="H7" i="16"/>
  <c r="H8" i="16"/>
  <c r="H9" i="16"/>
  <c r="H10" i="16"/>
  <c r="H11" i="16"/>
  <c r="H12" i="16"/>
  <c r="H13" i="16"/>
  <c r="H14" i="16"/>
  <c r="H15" i="16"/>
  <c r="H4" i="16"/>
  <c r="G5" i="16"/>
  <c r="G6" i="16"/>
  <c r="G7" i="16"/>
  <c r="G8" i="16"/>
  <c r="G9" i="16"/>
  <c r="G10" i="16"/>
  <c r="G11" i="16"/>
  <c r="G12" i="16"/>
  <c r="G13" i="16"/>
  <c r="G14" i="16"/>
  <c r="G15" i="16"/>
  <c r="G4" i="16"/>
  <c r="F5" i="16"/>
  <c r="F6" i="16"/>
  <c r="F7" i="16"/>
  <c r="F8" i="16"/>
  <c r="F9" i="16"/>
  <c r="F10" i="16"/>
  <c r="F11" i="16"/>
  <c r="F12" i="16"/>
  <c r="F13" i="16"/>
  <c r="F14" i="16"/>
  <c r="F1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V7" i="1" s="1"/>
  <c r="T8" i="1"/>
  <c r="T9" i="1"/>
  <c r="T10" i="1"/>
  <c r="V10" i="1" s="1"/>
  <c r="T11" i="1"/>
  <c r="T12" i="1"/>
  <c r="T13" i="1"/>
  <c r="T14" i="1"/>
  <c r="T15" i="1"/>
  <c r="V15" i="1" s="1"/>
  <c r="T16" i="1"/>
  <c r="T17" i="1"/>
  <c r="V17" i="1" s="1"/>
  <c r="T18" i="1"/>
  <c r="V18" i="1" s="1"/>
  <c r="T19" i="1"/>
  <c r="T20" i="1"/>
  <c r="T21" i="1"/>
  <c r="T22" i="1"/>
  <c r="T23" i="1"/>
  <c r="V23" i="1" s="1"/>
  <c r="T24" i="1"/>
  <c r="T25" i="1"/>
  <c r="V25" i="1" s="1"/>
  <c r="T26" i="1"/>
  <c r="V26" i="1" s="1"/>
  <c r="T27" i="1"/>
  <c r="T28" i="1"/>
  <c r="T29" i="1"/>
  <c r="T30" i="1"/>
  <c r="T31" i="1"/>
  <c r="V31" i="1" s="1"/>
  <c r="T32" i="1"/>
  <c r="T33" i="1"/>
  <c r="V33" i="1" s="1"/>
  <c r="T34" i="1"/>
  <c r="V34" i="1" s="1"/>
  <c r="T35" i="1"/>
  <c r="T36" i="1"/>
  <c r="T37" i="1"/>
  <c r="T38" i="1"/>
  <c r="T39" i="1"/>
  <c r="V39" i="1" s="1"/>
  <c r="T40" i="1"/>
  <c r="T41" i="1"/>
  <c r="V41" i="1" s="1"/>
  <c r="T42" i="1"/>
  <c r="V42" i="1" s="1"/>
  <c r="T43" i="1"/>
  <c r="T44" i="1"/>
  <c r="T45" i="1"/>
  <c r="T46" i="1"/>
  <c r="T47" i="1"/>
  <c r="V47" i="1" s="1"/>
  <c r="T48" i="1"/>
  <c r="T49" i="1"/>
  <c r="V49" i="1" s="1"/>
  <c r="T50" i="1"/>
  <c r="V50" i="1" s="1"/>
  <c r="T51" i="1"/>
  <c r="T52" i="1"/>
  <c r="T53" i="1"/>
  <c r="T54" i="1"/>
  <c r="T55" i="1"/>
  <c r="V55" i="1" s="1"/>
  <c r="T56" i="1"/>
  <c r="T57" i="1"/>
  <c r="V57" i="1" s="1"/>
  <c r="T58" i="1"/>
  <c r="V58" i="1" s="1"/>
  <c r="T59" i="1"/>
  <c r="T60" i="1"/>
  <c r="T61" i="1"/>
  <c r="T62" i="1"/>
  <c r="T63" i="1"/>
  <c r="V63" i="1" s="1"/>
  <c r="T64" i="1"/>
  <c r="T65" i="1"/>
  <c r="V65" i="1" s="1"/>
  <c r="T66" i="1"/>
  <c r="V66" i="1" s="1"/>
  <c r="T67" i="1"/>
  <c r="T68" i="1"/>
  <c r="T69" i="1"/>
  <c r="T70" i="1"/>
  <c r="T71" i="1"/>
  <c r="V71" i="1" s="1"/>
  <c r="T72" i="1"/>
  <c r="T73" i="1"/>
  <c r="V73" i="1" s="1"/>
  <c r="T74" i="1"/>
  <c r="V74" i="1" s="1"/>
  <c r="T75" i="1"/>
  <c r="T76" i="1"/>
  <c r="T77" i="1"/>
  <c r="T78" i="1"/>
  <c r="T79" i="1"/>
  <c r="V79" i="1" s="1"/>
  <c r="T80" i="1"/>
  <c r="T81" i="1"/>
  <c r="V81" i="1" s="1"/>
  <c r="T82" i="1"/>
  <c r="V82" i="1" s="1"/>
  <c r="T83" i="1"/>
  <c r="T84" i="1"/>
  <c r="T85" i="1"/>
  <c r="T86" i="1"/>
  <c r="T87" i="1"/>
  <c r="V87" i="1" s="1"/>
  <c r="T88" i="1"/>
  <c r="T89" i="1"/>
  <c r="V89" i="1" s="1"/>
  <c r="T90" i="1"/>
  <c r="V90" i="1" s="1"/>
  <c r="T91" i="1"/>
  <c r="T92" i="1"/>
  <c r="T93" i="1"/>
  <c r="T94" i="1"/>
  <c r="T95" i="1"/>
  <c r="V95" i="1" s="1"/>
  <c r="T96" i="1"/>
  <c r="T97" i="1"/>
  <c r="V97" i="1" s="1"/>
  <c r="T98" i="1"/>
  <c r="V98" i="1" s="1"/>
  <c r="T99" i="1"/>
  <c r="T100" i="1"/>
  <c r="T101" i="1"/>
  <c r="T102" i="1"/>
  <c r="T103" i="1"/>
  <c r="V103" i="1" s="1"/>
  <c r="T104" i="1"/>
  <c r="T105" i="1"/>
  <c r="V105" i="1" s="1"/>
  <c r="T106" i="1"/>
  <c r="V106" i="1" s="1"/>
  <c r="T107" i="1"/>
  <c r="T108" i="1"/>
  <c r="T109" i="1"/>
  <c r="T110" i="1"/>
  <c r="T111" i="1"/>
  <c r="V111" i="1" s="1"/>
  <c r="T112" i="1"/>
  <c r="T113" i="1"/>
  <c r="V113" i="1" s="1"/>
  <c r="T114" i="1"/>
  <c r="V114" i="1" s="1"/>
  <c r="T115" i="1"/>
  <c r="T116" i="1"/>
  <c r="T117" i="1"/>
  <c r="T118" i="1"/>
  <c r="T119" i="1"/>
  <c r="V119" i="1" s="1"/>
  <c r="T120" i="1"/>
  <c r="T121" i="1"/>
  <c r="V121" i="1" s="1"/>
  <c r="T122" i="1"/>
  <c r="V122" i="1" s="1"/>
  <c r="T123" i="1"/>
  <c r="T124" i="1"/>
  <c r="T125" i="1"/>
  <c r="T126" i="1"/>
  <c r="T127" i="1"/>
  <c r="V127" i="1" s="1"/>
  <c r="T128" i="1"/>
  <c r="T129" i="1"/>
  <c r="V129" i="1" s="1"/>
  <c r="T130" i="1"/>
  <c r="V130" i="1" s="1"/>
  <c r="T131" i="1"/>
  <c r="T132" i="1"/>
  <c r="T133" i="1"/>
  <c r="T134" i="1"/>
  <c r="T135" i="1"/>
  <c r="V135" i="1" s="1"/>
  <c r="T136" i="1"/>
  <c r="T137" i="1"/>
  <c r="V137" i="1" s="1"/>
  <c r="T138" i="1"/>
  <c r="V138" i="1" s="1"/>
  <c r="T139" i="1"/>
  <c r="T140" i="1"/>
  <c r="T141" i="1"/>
  <c r="T142" i="1"/>
  <c r="T143" i="1"/>
  <c r="V143" i="1" s="1"/>
  <c r="T144" i="1"/>
  <c r="T145" i="1"/>
  <c r="V145" i="1" s="1"/>
  <c r="T146" i="1"/>
  <c r="V146" i="1" s="1"/>
  <c r="T147" i="1"/>
  <c r="T148" i="1"/>
  <c r="T149" i="1"/>
  <c r="T150" i="1"/>
  <c r="T151" i="1"/>
  <c r="V151" i="1" s="1"/>
  <c r="T152" i="1"/>
  <c r="T153" i="1"/>
  <c r="V153" i="1" s="1"/>
  <c r="T154" i="1"/>
  <c r="V154" i="1" s="1"/>
  <c r="T155" i="1"/>
  <c r="T156" i="1"/>
  <c r="T157" i="1"/>
  <c r="T158" i="1"/>
  <c r="T159" i="1"/>
  <c r="V159" i="1" s="1"/>
  <c r="T160" i="1"/>
  <c r="T161" i="1"/>
  <c r="V161" i="1" s="1"/>
  <c r="T162" i="1"/>
  <c r="V162" i="1" s="1"/>
  <c r="T163" i="1"/>
  <c r="T164" i="1"/>
  <c r="T165" i="1"/>
  <c r="T166" i="1"/>
  <c r="T167" i="1"/>
  <c r="V167" i="1" s="1"/>
  <c r="T168" i="1"/>
  <c r="T169" i="1"/>
  <c r="V169" i="1" s="1"/>
  <c r="T170" i="1"/>
  <c r="V170" i="1" s="1"/>
  <c r="T171" i="1"/>
  <c r="T172" i="1"/>
  <c r="T173" i="1"/>
  <c r="T174" i="1"/>
  <c r="T175" i="1"/>
  <c r="V175" i="1" s="1"/>
  <c r="T176" i="1"/>
  <c r="T177" i="1"/>
  <c r="V177" i="1" s="1"/>
  <c r="T178" i="1"/>
  <c r="V178" i="1" s="1"/>
  <c r="T179" i="1"/>
  <c r="T180" i="1"/>
  <c r="T181" i="1"/>
  <c r="T182" i="1"/>
  <c r="T183" i="1"/>
  <c r="V183" i="1" s="1"/>
  <c r="T184" i="1"/>
  <c r="T185" i="1"/>
  <c r="V185" i="1" s="1"/>
  <c r="T186" i="1"/>
  <c r="V186" i="1" s="1"/>
  <c r="T187" i="1"/>
  <c r="T188" i="1"/>
  <c r="T189" i="1"/>
  <c r="T190" i="1"/>
  <c r="T191" i="1"/>
  <c r="V191" i="1" s="1"/>
  <c r="T192" i="1"/>
  <c r="T193" i="1"/>
  <c r="V193" i="1" s="1"/>
  <c r="T194" i="1"/>
  <c r="V194" i="1" s="1"/>
  <c r="T195" i="1"/>
  <c r="T196" i="1"/>
  <c r="T197" i="1"/>
  <c r="T198" i="1"/>
  <c r="T199" i="1"/>
  <c r="V199" i="1" s="1"/>
  <c r="T200" i="1"/>
  <c r="T201" i="1"/>
  <c r="V201" i="1" s="1"/>
  <c r="T202" i="1"/>
  <c r="V202" i="1" s="1"/>
  <c r="T203" i="1"/>
  <c r="T204" i="1"/>
  <c r="T205" i="1"/>
  <c r="T206" i="1"/>
  <c r="T207" i="1"/>
  <c r="V207" i="1" s="1"/>
  <c r="T208" i="1"/>
  <c r="T209" i="1"/>
  <c r="V209" i="1" s="1"/>
  <c r="T210" i="1"/>
  <c r="V210" i="1" s="1"/>
  <c r="T211" i="1"/>
  <c r="T212" i="1"/>
  <c r="T213" i="1"/>
  <c r="T214" i="1"/>
  <c r="T215" i="1"/>
  <c r="V215" i="1" s="1"/>
  <c r="T216" i="1"/>
  <c r="T217" i="1"/>
  <c r="V217" i="1" s="1"/>
  <c r="T218" i="1"/>
  <c r="V218" i="1" s="1"/>
  <c r="T219" i="1"/>
  <c r="T220" i="1"/>
  <c r="T221" i="1"/>
  <c r="T222" i="1"/>
  <c r="T223" i="1"/>
  <c r="V223" i="1" s="1"/>
  <c r="T224" i="1"/>
  <c r="T225" i="1"/>
  <c r="V225" i="1" s="1"/>
  <c r="T226" i="1"/>
  <c r="V226" i="1" s="1"/>
  <c r="T227" i="1"/>
  <c r="T228" i="1"/>
  <c r="T229" i="1"/>
  <c r="T230" i="1"/>
  <c r="T231" i="1"/>
  <c r="V231" i="1" s="1"/>
  <c r="T232" i="1"/>
  <c r="T233" i="1"/>
  <c r="V233" i="1" s="1"/>
  <c r="T234" i="1"/>
  <c r="V234" i="1" s="1"/>
  <c r="T235" i="1"/>
  <c r="T236" i="1"/>
  <c r="T237" i="1"/>
  <c r="T238" i="1"/>
  <c r="T239" i="1"/>
  <c r="V239" i="1" s="1"/>
  <c r="T240" i="1"/>
  <c r="T241" i="1"/>
  <c r="V241" i="1" s="1"/>
  <c r="T242" i="1"/>
  <c r="V242" i="1" s="1"/>
  <c r="T243" i="1"/>
  <c r="T244" i="1"/>
  <c r="T245" i="1"/>
  <c r="T246" i="1"/>
  <c r="T247" i="1"/>
  <c r="V247" i="1" s="1"/>
  <c r="T248" i="1"/>
  <c r="T249" i="1"/>
  <c r="V249" i="1" s="1"/>
  <c r="T250" i="1"/>
  <c r="V250" i="1" s="1"/>
  <c r="T251" i="1"/>
  <c r="T252" i="1"/>
  <c r="T253" i="1"/>
  <c r="T254" i="1"/>
  <c r="T255" i="1"/>
  <c r="V255" i="1" s="1"/>
  <c r="T256" i="1"/>
  <c r="T257" i="1"/>
  <c r="V257" i="1" s="1"/>
  <c r="T258" i="1"/>
  <c r="V258" i="1" s="1"/>
  <c r="T259" i="1"/>
  <c r="T260" i="1"/>
  <c r="T261" i="1"/>
  <c r="T262" i="1"/>
  <c r="T263" i="1"/>
  <c r="V263" i="1" s="1"/>
  <c r="T264" i="1"/>
  <c r="T265" i="1"/>
  <c r="V265" i="1" s="1"/>
  <c r="T266" i="1"/>
  <c r="V266" i="1" s="1"/>
  <c r="T267" i="1"/>
  <c r="T268" i="1"/>
  <c r="T269" i="1"/>
  <c r="T270" i="1"/>
  <c r="T271" i="1"/>
  <c r="V271" i="1" s="1"/>
  <c r="T272" i="1"/>
  <c r="T273" i="1"/>
  <c r="V273" i="1" s="1"/>
  <c r="T274" i="1"/>
  <c r="V274" i="1" s="1"/>
  <c r="T275" i="1"/>
  <c r="T276" i="1"/>
  <c r="T277" i="1"/>
  <c r="T278" i="1"/>
  <c r="T279" i="1"/>
  <c r="V279" i="1" s="1"/>
  <c r="T280" i="1"/>
  <c r="T281" i="1"/>
  <c r="V281" i="1" s="1"/>
  <c r="T282" i="1"/>
  <c r="V282" i="1" s="1"/>
  <c r="T283" i="1"/>
  <c r="T284" i="1"/>
  <c r="T285" i="1"/>
  <c r="T286" i="1"/>
  <c r="T287" i="1"/>
  <c r="V287" i="1" s="1"/>
  <c r="T288" i="1"/>
  <c r="T289" i="1"/>
  <c r="V289" i="1" s="1"/>
  <c r="T290" i="1"/>
  <c r="V290" i="1" s="1"/>
  <c r="T291" i="1"/>
  <c r="T292" i="1"/>
  <c r="T293" i="1"/>
  <c r="T294" i="1"/>
  <c r="T295" i="1"/>
  <c r="V295" i="1" s="1"/>
  <c r="T296" i="1"/>
  <c r="T297" i="1"/>
  <c r="V297" i="1" s="1"/>
  <c r="T298" i="1"/>
  <c r="V298" i="1" s="1"/>
  <c r="T299" i="1"/>
  <c r="T300" i="1"/>
  <c r="T301" i="1"/>
  <c r="T302" i="1"/>
  <c r="T303" i="1"/>
  <c r="V303" i="1" s="1"/>
  <c r="T304" i="1"/>
  <c r="T305" i="1"/>
  <c r="V305" i="1" s="1"/>
  <c r="T306" i="1"/>
  <c r="V306" i="1" s="1"/>
  <c r="T307" i="1"/>
  <c r="T308" i="1"/>
  <c r="T309" i="1"/>
  <c r="T310" i="1"/>
  <c r="T311" i="1"/>
  <c r="V311" i="1" s="1"/>
  <c r="T312" i="1"/>
  <c r="T313" i="1"/>
  <c r="V313" i="1" s="1"/>
  <c r="T314" i="1"/>
  <c r="V314" i="1" s="1"/>
  <c r="T315" i="1"/>
  <c r="T316" i="1"/>
  <c r="T317" i="1"/>
  <c r="T318" i="1"/>
  <c r="T319" i="1"/>
  <c r="V319" i="1" s="1"/>
  <c r="T320" i="1"/>
  <c r="T321" i="1"/>
  <c r="V321" i="1" s="1"/>
  <c r="T322" i="1"/>
  <c r="V322" i="1" s="1"/>
  <c r="T323" i="1"/>
  <c r="T324" i="1"/>
  <c r="T325" i="1"/>
  <c r="T326" i="1"/>
  <c r="T327" i="1"/>
  <c r="V327" i="1" s="1"/>
  <c r="T328" i="1"/>
  <c r="T329" i="1"/>
  <c r="V329" i="1" s="1"/>
  <c r="T330" i="1"/>
  <c r="V330" i="1" s="1"/>
  <c r="T331" i="1"/>
  <c r="T332" i="1"/>
  <c r="T333" i="1"/>
  <c r="T334" i="1"/>
  <c r="T335" i="1"/>
  <c r="V335" i="1" s="1"/>
  <c r="T336" i="1"/>
  <c r="T337" i="1"/>
  <c r="V337" i="1" s="1"/>
  <c r="T338" i="1"/>
  <c r="V338" i="1" s="1"/>
  <c r="T339" i="1"/>
  <c r="T340" i="1"/>
  <c r="T341" i="1"/>
  <c r="T342" i="1"/>
  <c r="T343" i="1"/>
  <c r="V343" i="1" s="1"/>
  <c r="T344" i="1"/>
  <c r="T345" i="1"/>
  <c r="V345" i="1" s="1"/>
  <c r="T346" i="1"/>
  <c r="V346" i="1" s="1"/>
  <c r="T347" i="1"/>
  <c r="T348" i="1"/>
  <c r="T349" i="1"/>
  <c r="T350" i="1"/>
  <c r="T351" i="1"/>
  <c r="V351" i="1" s="1"/>
  <c r="T352" i="1"/>
  <c r="T353" i="1"/>
  <c r="V353" i="1" s="1"/>
  <c r="T354" i="1"/>
  <c r="V354" i="1" s="1"/>
  <c r="T355" i="1"/>
  <c r="T356" i="1"/>
  <c r="T357" i="1"/>
  <c r="T358" i="1"/>
  <c r="T359" i="1"/>
  <c r="V359" i="1" s="1"/>
  <c r="T360" i="1"/>
  <c r="T361" i="1"/>
  <c r="V361" i="1" s="1"/>
  <c r="T362" i="1"/>
  <c r="V362" i="1" s="1"/>
  <c r="T363" i="1"/>
  <c r="T364" i="1"/>
  <c r="T365" i="1"/>
  <c r="T366" i="1"/>
  <c r="T367" i="1"/>
  <c r="V367" i="1" s="1"/>
  <c r="T368" i="1"/>
  <c r="T369" i="1"/>
  <c r="V369" i="1" s="1"/>
  <c r="T370" i="1"/>
  <c r="V370" i="1" s="1"/>
  <c r="T371" i="1"/>
  <c r="T372" i="1"/>
  <c r="T373" i="1"/>
  <c r="T374" i="1"/>
  <c r="T375" i="1"/>
  <c r="V375" i="1" s="1"/>
  <c r="T376" i="1"/>
  <c r="T377" i="1"/>
  <c r="V377" i="1" s="1"/>
  <c r="T378" i="1"/>
  <c r="V378" i="1" s="1"/>
  <c r="T379" i="1"/>
  <c r="T380" i="1"/>
  <c r="T381" i="1"/>
  <c r="T382" i="1"/>
  <c r="T383" i="1"/>
  <c r="V383" i="1" s="1"/>
  <c r="T384" i="1"/>
  <c r="T385" i="1"/>
  <c r="V385" i="1" s="1"/>
  <c r="T386" i="1"/>
  <c r="V386" i="1" s="1"/>
  <c r="T387" i="1"/>
  <c r="T388" i="1"/>
  <c r="T389" i="1"/>
  <c r="T390" i="1"/>
  <c r="T391" i="1"/>
  <c r="V391" i="1" s="1"/>
  <c r="T392" i="1"/>
  <c r="T393" i="1"/>
  <c r="V393" i="1" s="1"/>
  <c r="T394" i="1"/>
  <c r="V394" i="1" s="1"/>
  <c r="T395" i="1"/>
  <c r="T396" i="1"/>
  <c r="T397" i="1"/>
  <c r="T398" i="1"/>
  <c r="T399" i="1"/>
  <c r="V399" i="1" s="1"/>
  <c r="T400" i="1"/>
  <c r="T401" i="1"/>
  <c r="V401" i="1" s="1"/>
  <c r="T402" i="1"/>
  <c r="V402" i="1" s="1"/>
  <c r="T403" i="1"/>
  <c r="T404" i="1"/>
  <c r="T405" i="1"/>
  <c r="T406" i="1"/>
  <c r="T407" i="1"/>
  <c r="V407" i="1" s="1"/>
  <c r="T408" i="1"/>
  <c r="T409" i="1"/>
  <c r="V409" i="1" s="1"/>
  <c r="T410" i="1"/>
  <c r="V410" i="1" s="1"/>
  <c r="T411" i="1"/>
  <c r="T412" i="1"/>
  <c r="T413" i="1"/>
  <c r="T414" i="1"/>
  <c r="T415" i="1"/>
  <c r="V415" i="1" s="1"/>
  <c r="T416" i="1"/>
  <c r="T417" i="1"/>
  <c r="V417" i="1" s="1"/>
  <c r="T418" i="1"/>
  <c r="V418" i="1" s="1"/>
  <c r="T419" i="1"/>
  <c r="T420" i="1"/>
  <c r="T421" i="1"/>
  <c r="T422" i="1"/>
  <c r="T423" i="1"/>
  <c r="V423" i="1" s="1"/>
  <c r="T424" i="1"/>
  <c r="T425" i="1"/>
  <c r="T426" i="1"/>
  <c r="V426" i="1" s="1"/>
  <c r="T427" i="1"/>
  <c r="T428" i="1"/>
  <c r="T429" i="1"/>
  <c r="T430" i="1"/>
  <c r="T431" i="1"/>
  <c r="V431" i="1" s="1"/>
  <c r="T432" i="1"/>
  <c r="T433" i="1"/>
  <c r="T434" i="1"/>
  <c r="V434" i="1" s="1"/>
  <c r="T435" i="1"/>
  <c r="T436" i="1"/>
  <c r="T437" i="1"/>
  <c r="T438" i="1"/>
  <c r="T439" i="1"/>
  <c r="V439" i="1" s="1"/>
  <c r="T440" i="1"/>
  <c r="T441" i="1"/>
  <c r="T442" i="1"/>
  <c r="V442" i="1" s="1"/>
  <c r="T443" i="1"/>
  <c r="T444" i="1"/>
  <c r="T445" i="1"/>
  <c r="T446" i="1"/>
  <c r="T447" i="1"/>
  <c r="V447" i="1" s="1"/>
  <c r="T448" i="1"/>
  <c r="T449" i="1"/>
  <c r="T450" i="1"/>
  <c r="V450" i="1" s="1"/>
  <c r="T451" i="1"/>
  <c r="T452" i="1"/>
  <c r="T453" i="1"/>
  <c r="T454" i="1"/>
  <c r="T455" i="1"/>
  <c r="V455" i="1" s="1"/>
  <c r="T456" i="1"/>
  <c r="T457" i="1"/>
  <c r="T458" i="1"/>
  <c r="V458" i="1" s="1"/>
  <c r="T459" i="1"/>
  <c r="T460" i="1"/>
  <c r="T461" i="1"/>
  <c r="T462" i="1"/>
  <c r="T463" i="1"/>
  <c r="V463" i="1" s="1"/>
  <c r="T464" i="1"/>
  <c r="T465" i="1"/>
  <c r="T466" i="1"/>
  <c r="V466" i="1" s="1"/>
  <c r="T467" i="1"/>
  <c r="T468" i="1"/>
  <c r="T469" i="1"/>
  <c r="T470" i="1"/>
  <c r="T471" i="1"/>
  <c r="V471" i="1" s="1"/>
  <c r="T472" i="1"/>
  <c r="T473" i="1"/>
  <c r="T474" i="1"/>
  <c r="V474" i="1" s="1"/>
  <c r="T475" i="1"/>
  <c r="T476" i="1"/>
  <c r="T477" i="1"/>
  <c r="T478" i="1"/>
  <c r="T479" i="1"/>
  <c r="V479" i="1" s="1"/>
  <c r="T480" i="1"/>
  <c r="T481" i="1"/>
  <c r="T482" i="1"/>
  <c r="V482" i="1" s="1"/>
  <c r="T483" i="1"/>
  <c r="T484" i="1"/>
  <c r="T485" i="1"/>
  <c r="T486" i="1"/>
  <c r="T487" i="1"/>
  <c r="V487" i="1" s="1"/>
  <c r="T488" i="1"/>
  <c r="T489" i="1"/>
  <c r="T490" i="1"/>
  <c r="V490" i="1" s="1"/>
  <c r="T491" i="1"/>
  <c r="T492" i="1"/>
  <c r="T493" i="1"/>
  <c r="T494" i="1"/>
  <c r="T495" i="1"/>
  <c r="V495" i="1" s="1"/>
  <c r="T496" i="1"/>
  <c r="T497" i="1"/>
  <c r="T498" i="1"/>
  <c r="V498" i="1" s="1"/>
  <c r="T499" i="1"/>
  <c r="T500" i="1"/>
  <c r="T501" i="1"/>
  <c r="T502" i="1"/>
  <c r="T503" i="1"/>
  <c r="V503" i="1" s="1"/>
  <c r="T504" i="1"/>
  <c r="T505" i="1"/>
  <c r="T506" i="1"/>
  <c r="V506" i="1" s="1"/>
  <c r="T507" i="1"/>
  <c r="T508" i="1"/>
  <c r="T509" i="1"/>
  <c r="T510" i="1"/>
  <c r="T511" i="1"/>
  <c r="V511" i="1" s="1"/>
  <c r="T512" i="1"/>
  <c r="T513" i="1"/>
  <c r="T514" i="1"/>
  <c r="V514" i="1" s="1"/>
  <c r="T515" i="1"/>
  <c r="T516" i="1"/>
  <c r="T517" i="1"/>
  <c r="T518" i="1"/>
  <c r="T519" i="1"/>
  <c r="V519" i="1" s="1"/>
  <c r="T520" i="1"/>
  <c r="T521" i="1"/>
  <c r="T522" i="1"/>
  <c r="V522" i="1" s="1"/>
  <c r="T523" i="1"/>
  <c r="T524" i="1"/>
  <c r="T525" i="1"/>
  <c r="T526" i="1"/>
  <c r="T527" i="1"/>
  <c r="V527" i="1" s="1"/>
  <c r="T528" i="1"/>
  <c r="T529" i="1"/>
  <c r="T530" i="1"/>
  <c r="V530" i="1" s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V196" i="1" l="1"/>
  <c r="V188" i="1"/>
  <c r="V180" i="1"/>
  <c r="V9" i="1"/>
  <c r="V529" i="1"/>
  <c r="V521" i="1"/>
  <c r="V513" i="1"/>
  <c r="V505" i="1"/>
  <c r="V497" i="1"/>
  <c r="V489" i="1"/>
  <c r="V481" i="1"/>
  <c r="V473" i="1"/>
  <c r="V465" i="1"/>
  <c r="V457" i="1"/>
  <c r="V449" i="1"/>
  <c r="V441" i="1"/>
  <c r="V433" i="1"/>
  <c r="V425" i="1"/>
  <c r="V528" i="1"/>
  <c r="V520" i="1"/>
  <c r="V512" i="1"/>
  <c r="V504" i="1"/>
  <c r="V496" i="1"/>
  <c r="V488" i="1"/>
  <c r="V480" i="1"/>
  <c r="V472" i="1"/>
  <c r="V464" i="1"/>
  <c r="V456" i="1"/>
  <c r="V448" i="1"/>
  <c r="V440" i="1"/>
  <c r="V432" i="1"/>
  <c r="V424" i="1"/>
  <c r="V416" i="1"/>
  <c r="V408" i="1"/>
  <c r="V400" i="1"/>
  <c r="V392" i="1"/>
  <c r="V384" i="1"/>
  <c r="V376" i="1"/>
  <c r="V368" i="1"/>
  <c r="V360" i="1"/>
  <c r="V352" i="1"/>
  <c r="V344" i="1"/>
  <c r="V336" i="1"/>
  <c r="V328" i="1"/>
  <c r="V320" i="1"/>
  <c r="V312" i="1"/>
  <c r="V304" i="1"/>
  <c r="V296" i="1"/>
  <c r="V288" i="1"/>
  <c r="V280" i="1"/>
  <c r="V272" i="1"/>
  <c r="V264" i="1"/>
  <c r="V256" i="1"/>
  <c r="V248" i="1"/>
  <c r="V240" i="1"/>
  <c r="V232" i="1"/>
  <c r="V224" i="1"/>
  <c r="V216" i="1"/>
  <c r="V208" i="1"/>
  <c r="V200" i="1"/>
  <c r="V192" i="1"/>
  <c r="V184" i="1"/>
  <c r="V176" i="1"/>
  <c r="V168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V526" i="1"/>
  <c r="V518" i="1"/>
  <c r="V510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V533" i="1"/>
  <c r="V525" i="1"/>
  <c r="V517" i="1"/>
  <c r="V509" i="1"/>
  <c r="V501" i="1"/>
  <c r="V493" i="1"/>
  <c r="V485" i="1"/>
  <c r="V477" i="1"/>
  <c r="V469" i="1"/>
  <c r="V461" i="1"/>
  <c r="V453" i="1"/>
  <c r="V445" i="1"/>
  <c r="V437" i="1"/>
  <c r="V429" i="1"/>
  <c r="V421" i="1"/>
  <c r="V413" i="1"/>
  <c r="V405" i="1"/>
  <c r="V397" i="1"/>
  <c r="V38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V2" i="1"/>
  <c r="V532" i="1"/>
  <c r="V524" i="1"/>
  <c r="V516" i="1"/>
  <c r="V508" i="1"/>
  <c r="V500" i="1"/>
  <c r="V492" i="1"/>
  <c r="V484" i="1"/>
  <c r="V476" i="1"/>
  <c r="V468" i="1"/>
  <c r="V460" i="1"/>
  <c r="V452" i="1"/>
  <c r="V444" i="1"/>
  <c r="V436" i="1"/>
  <c r="V428" i="1"/>
  <c r="V420" i="1"/>
  <c r="V412" i="1"/>
  <c r="V404" i="1"/>
  <c r="V396" i="1"/>
  <c r="V388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V531" i="1"/>
  <c r="V523" i="1"/>
  <c r="V515" i="1"/>
  <c r="V507" i="1"/>
  <c r="V499" i="1"/>
  <c r="V491" i="1"/>
  <c r="V483" i="1"/>
  <c r="V475" i="1"/>
  <c r="V467" i="1"/>
  <c r="V459" i="1"/>
  <c r="V451" i="1"/>
  <c r="V443" i="1"/>
  <c r="V435" i="1"/>
  <c r="V427" i="1"/>
  <c r="V419" i="1"/>
  <c r="V411" i="1"/>
  <c r="V403" i="1"/>
  <c r="V395" i="1"/>
  <c r="V387" i="1"/>
  <c r="V379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3" i="1"/>
  <c r="V534" i="1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<sst xmlns="http://schemas.openxmlformats.org/spreadsheetml/2006/main" count="32977" uniqueCount="8402">
  <si>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</si>
  <si>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</si>
  <si>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</si>
  <si>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</si>
  <si>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</si>
  <si>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</si>
  <si>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</si>
  <si>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</si>
  <si>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</si>
  <si>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</si>
  <si>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</si>
  <si>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</si>
  <si>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</si>
  <si>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</si>
  <si>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</si>
  <si>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</si>
  <si>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</si>
  <si>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</si>
  <si>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</si>
  <si>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</si>
  <si>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</si>
  <si>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</si>
  <si>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</si>
  <si>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</si>
  <si>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</si>
  <si>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</si>
  <si>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</si>
  <si>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</si>
  <si>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</si>
  <si>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</si>
  <si>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</si>
  <si>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</si>
  <si>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</si>
  <si>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</si>
  <si>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</si>
  <si>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</si>
  <si>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</si>
  <si>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</si>
  <si>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</si>
  <si>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</si>
  <si>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</si>
  <si>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</si>
  <si>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</si>
  <si>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</si>
  <si>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</si>
  <si>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</si>
  <si>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</si>
  <si>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</si>
  <si>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</si>
  <si>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</si>
  <si>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</si>
  <si>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</si>
  <si>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</si>
  <si>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</si>
  <si>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</si>
  <si>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</si>
  <si>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</si>
  <si>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</si>
  <si>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</si>
  <si>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</si>
  <si>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</si>
  <si>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</si>
  <si>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</si>
  <si>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</si>
  <si>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</si>
  <si>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</si>
  <si>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</si>
  <si>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</si>
  <si>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</si>
  <si>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</si>
  <si>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</si>
  <si>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</si>
  <si>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</si>
  <si>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</si>
  <si>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</si>
  <si>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</si>
  <si>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</si>
  <si>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</si>
  <si>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</si>
  <si>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</si>
  <si>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</si>
  <si>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</si>
  <si>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</si>
  <si>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</si>
  <si>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</si>
  <si>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</si>
  <si>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</si>
  <si>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</si>
  <si>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</si>
  <si>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</si>
  <si>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</si>
  <si>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</si>
  <si>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</si>
  <si>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</si>
  <si>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</si>
  <si>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</si>
  <si>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</si>
  <si>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</si>
  <si>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</si>
  <si>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</si>
  <si>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</si>
  <si>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</si>
  <si>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</si>
  <si>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</si>
  <si>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</si>
  <si>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</si>
  <si>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</si>
  <si>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</si>
  <si>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</si>
  <si>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</si>
  <si>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</si>
  <si>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</si>
  <si>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</si>
  <si>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</si>
  <si>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</si>
  <si>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</si>
  <si>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</si>
  <si>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</si>
  <si>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</si>
  <si>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</si>
  <si>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</si>
  <si>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</si>
  <si>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</si>
  <si>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</si>
  <si>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</si>
  <si>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</si>
  <si>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</si>
  <si>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</si>
  <si>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</si>
  <si>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</si>
  <si>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</si>
  <si>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</si>
  <si>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</si>
  <si>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</si>
  <si>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</si>
  <si>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</si>
  <si>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</si>
  <si>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</si>
  <si>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</si>
  <si>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</si>
  <si>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</si>
  <si>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</si>
  <si>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</si>
  <si>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</si>
  <si>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</si>
  <si>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</si>
  <si>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</si>
  <si>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</si>
  <si>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</si>
  <si>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</si>
  <si>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</si>
  <si>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</si>
  <si>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</si>
  <si>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</si>
  <si>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</si>
  <si>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</si>
  <si>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</si>
  <si>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</si>
  <si>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</si>
  <si>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</si>
  <si>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</si>
  <si>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</si>
  <si>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</si>
  <si>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</si>
  <si>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</si>
  <si>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</si>
  <si>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</si>
  <si>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</si>
  <si>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</si>
  <si>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</si>
  <si>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</si>
  <si>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</si>
  <si>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</si>
  <si>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</si>
  <si>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</si>
  <si>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</si>
  <si>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</si>
  <si>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</si>
  <si>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</si>
  <si>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</si>
  <si>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</si>
  <si>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</si>
  <si>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</si>
  <si>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</si>
  <si>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</si>
  <si>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</si>
  <si>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</si>
  <si>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</si>
  <si>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</si>
  <si>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</si>
  <si>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</si>
  <si>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</si>
  <si>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</si>
  <si>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</si>
  <si>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</si>
  <si>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</si>
  <si>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</si>
  <si>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</si>
  <si>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</si>
  <si>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</si>
  <si>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</si>
  <si>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</si>
  <si>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</si>
  <si>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</si>
  <si>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</si>
  <si>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</si>
  <si>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</si>
  <si>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</si>
  <si>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</si>
  <si>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</si>
  <si>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</si>
  <si>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</si>
  <si>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</si>
  <si>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</si>
  <si>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</si>
  <si>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</si>
  <si>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</si>
  <si>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</si>
  <si>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</si>
  <si>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</si>
  <si>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</si>
  <si>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</si>
  <si>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</si>
  <si>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</si>
  <si>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</si>
  <si>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</si>
  <si>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</si>
  <si>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</si>
  <si>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</si>
  <si>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</si>
  <si>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</si>
  <si>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</si>
  <si>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</si>
  <si>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</si>
  <si>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</si>
  <si>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</si>
  <si>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</si>
  <si>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</si>
  <si>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</si>
  <si>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</si>
  <si>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</si>
  <si>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</si>
  <si>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</si>
  <si>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</si>
  <si>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</si>
  <si>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</si>
  <si>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</si>
  <si>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</si>
  <si>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</si>
  <si>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</si>
  <si>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</si>
  <si>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</si>
  <si>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</si>
  <si>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</si>
  <si>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</si>
  <si>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</si>
  <si>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</si>
  <si>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</si>
  <si>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</si>
  <si>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</si>
  <si>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</si>
  <si>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</si>
  <si>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</si>
  <si>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</si>
  <si>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</si>
  <si>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</si>
  <si>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</si>
  <si>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</si>
  <si>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</si>
  <si>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</si>
  <si>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</si>
  <si>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</si>
  <si>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</si>
  <si>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</si>
  <si>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</si>
  <si>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</si>
  <si>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</si>
  <si>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</si>
  <si>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</si>
  <si>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</si>
  <si>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</si>
  <si>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</si>
  <si>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</si>
  <si>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</si>
  <si>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</si>
  <si>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</si>
  <si>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</si>
  <si>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</si>
  <si>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</si>
  <si>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</si>
  <si>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</si>
  <si>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</si>
  <si>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</si>
  <si>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</si>
  <si>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</si>
  <si>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</si>
  <si>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</si>
  <si>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</si>
  <si>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</si>
  <si>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</si>
  <si>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</si>
  <si>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</si>
  <si>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</si>
  <si>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</si>
  <si>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</si>
  <si>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</si>
  <si>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</si>
  <si>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</si>
  <si>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</si>
  <si>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</si>
  <si>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</si>
  <si>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</si>
  <si>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</si>
  <si>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</si>
  <si>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</si>
  <si>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</si>
  <si>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</si>
  <si>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</si>
  <si>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</si>
  <si>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</si>
  <si>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</si>
  <si>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</si>
  <si>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</si>
  <si>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</si>
  <si>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</si>
  <si>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</si>
  <si>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</si>
  <si>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</si>
  <si>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</si>
  <si>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</si>
  <si>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</si>
  <si>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</si>
  <si>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</si>
  <si>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</si>
  <si>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</si>
  <si>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</si>
  <si>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</si>
  <si>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</si>
  <si>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</si>
  <si>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</si>
  <si>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</si>
  <si>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</si>
  <si>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</si>
  <si>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</si>
  <si>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</si>
  <si>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</si>
  <si>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</si>
  <si>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</si>
  <si>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</si>
  <si>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</si>
  <si>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</si>
  <si>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</si>
  <si>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</si>
  <si>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</si>
  <si>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</si>
  <si>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</si>
  <si>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</si>
  <si>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</si>
  <si>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</si>
  <si>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</si>
  <si>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</si>
  <si>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</si>
  <si>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</si>
  <si>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</si>
  <si>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</si>
  <si>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</si>
  <si>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</si>
  <si>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</si>
  <si>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</si>
  <si>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</si>
  <si>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</si>
  <si>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</si>
  <si>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</si>
  <si>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</si>
  <si>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</si>
  <si>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</si>
  <si>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</si>
  <si>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</si>
  <si>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</si>
  <si>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</si>
  <si>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</si>
  <si>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</si>
  <si>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</si>
  <si>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</si>
  <si>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</si>
  <si>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</si>
  <si>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</si>
  <si>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</si>
  <si>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</si>
  <si>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</si>
  <si>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</si>
  <si>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</si>
  <si>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</si>
  <si>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</si>
  <si>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</si>
  <si>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</si>
  <si>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</si>
  <si>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</si>
  <si>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</si>
  <si>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</si>
  <si>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</si>
  <si>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</si>
  <si>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</si>
  <si>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</si>
  <si>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</si>
  <si>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</si>
  <si>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</si>
  <si>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</si>
  <si>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</si>
  <si>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</si>
  <si>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</si>
  <si>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</si>
  <si>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</si>
  <si>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</si>
  <si>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</si>
  <si>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</si>
  <si>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</si>
  <si>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</si>
  <si>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</si>
  <si>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</si>
  <si>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</si>
  <si>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</si>
  <si>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</si>
  <si>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</si>
  <si>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</si>
  <si>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</si>
  <si>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</si>
  <si>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</si>
  <si>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</si>
  <si>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</si>
  <si>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</si>
  <si>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</si>
  <si>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</si>
  <si>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</si>
  <si>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</si>
  <si>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</si>
  <si>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</si>
  <si>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</si>
  <si>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</si>
  <si>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</si>
  <si>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</si>
  <si>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</si>
  <si>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</si>
  <si>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</si>
  <si>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</si>
  <si>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</si>
  <si>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</si>
  <si>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</si>
  <si>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</si>
  <si>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</si>
  <si>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</si>
  <si>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</si>
  <si>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</si>
  <si>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</si>
  <si>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</si>
  <si>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</si>
  <si>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</si>
  <si>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</si>
  <si>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</si>
  <si>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</si>
  <si>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</si>
  <si>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</si>
  <si>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</si>
  <si>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</si>
  <si>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</si>
  <si>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</si>
  <si>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</si>
  <si>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</si>
  <si>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</si>
  <si>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</si>
  <si>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</si>
  <si>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</si>
  <si>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</si>
  <si>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</si>
  <si>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</si>
  <si>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</si>
  <si>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</si>
  <si>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</si>
  <si>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</si>
  <si>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</si>
  <si>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</si>
  <si>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</si>
  <si>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</si>
  <si>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</si>
  <si>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</si>
  <si>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</si>
  <si>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</si>
  <si>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</si>
  <si>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</si>
  <si>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</si>
  <si>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</si>
  <si>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</si>
  <si>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</si>
  <si>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</si>
  <si>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</si>
  <si>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</si>
  <si>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</si>
  <si>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</si>
  <si>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</si>
  <si>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</si>
  <si>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</si>
  <si>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</si>
  <si>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</si>
  <si>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</si>
  <si>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</si>
  <si>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</si>
  <si>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</si>
  <si>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</si>
  <si>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</si>
  <si>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</si>
  <si>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</si>
  <si>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</si>
  <si>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</si>
  <si>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</si>
  <si>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</si>
  <si>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</si>
  <si>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</si>
  <si>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</si>
  <si>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</si>
  <si>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</si>
  <si>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</si>
  <si>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</si>
  <si>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</si>
  <si>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</si>
  <si>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</si>
  <si>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</si>
  <si>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</si>
  <si>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</si>
  <si>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</si>
  <si>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</si>
  <si>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</si>
  <si>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</si>
  <si>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</si>
  <si>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</si>
  <si>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</si>
  <si>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</si>
  <si>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</si>
  <si>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</si>
  <si>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</si>
  <si>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</si>
  <si>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</si>
  <si>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</si>
  <si>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</si>
  <si>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</si>
  <si>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</si>
  <si>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</si>
  <si>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</si>
  <si>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</si>
  <si>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</si>
  <si>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</si>
  <si>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</si>
  <si>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</si>
  <si>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</si>
  <si>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</si>
  <si>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</si>
  <si>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</si>
  <si>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</si>
  <si>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</si>
  <si>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</si>
  <si>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</si>
  <si>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</si>
  <si>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</si>
  <si>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</si>
  <si>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</si>
  <si>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</si>
  <si>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</si>
  <si>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</si>
  <si>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</si>
  <si>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</si>
  <si>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</si>
  <si>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</si>
  <si>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</si>
  <si>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</si>
  <si>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</si>
  <si>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</si>
  <si>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</si>
  <si>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</si>
  <si>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</si>
  <si>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</si>
  <si>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</si>
  <si>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</si>
  <si>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</si>
  <si>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</si>
  <si>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</si>
  <si>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</si>
  <si>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</si>
  <si>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</si>
  <si>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</si>
  <si>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</si>
  <si>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</si>
  <si>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</si>
  <si>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</si>
  <si>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</si>
  <si>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</si>
  <si>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</si>
  <si>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</si>
  <si>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</si>
  <si>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</si>
  <si>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</si>
  <si>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</si>
  <si>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</si>
  <si>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</si>
  <si>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</si>
  <si>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</si>
  <si>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</si>
  <si>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</si>
  <si>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</si>
  <si>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</si>
  <si>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</si>
  <si>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</si>
  <si>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</si>
  <si>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</si>
  <si>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</si>
  <si>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</si>
  <si>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</si>
  <si>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</si>
  <si>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</si>
  <si>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</si>
  <si>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</si>
  <si>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</si>
  <si>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</si>
  <si>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</si>
  <si>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</si>
  <si>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</si>
  <si>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</si>
  <si>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</si>
  <si>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</si>
  <si>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</si>
  <si>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</si>
  <si>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</si>
  <si>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</si>
  <si>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</si>
  <si>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</si>
  <si>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</si>
  <si>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</si>
  <si>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</si>
  <si>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</si>
  <si>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</si>
  <si>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</si>
  <si>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</si>
  <si>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</si>
  <si>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</si>
  <si>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</si>
  <si>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</si>
  <si>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</si>
  <si>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</si>
  <si>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</si>
  <si>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</si>
  <si>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</si>
  <si>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</si>
  <si>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</si>
  <si>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</si>
  <si>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</si>
  <si>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</si>
  <si>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</si>
  <si>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</si>
  <si>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</si>
  <si>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</si>
  <si>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</si>
  <si>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</si>
  <si>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</si>
  <si>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</si>
  <si>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</si>
  <si>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</si>
  <si>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</si>
  <si>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</si>
  <si>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</si>
  <si>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</si>
  <si>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</si>
  <si>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</si>
  <si>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</si>
  <si>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</si>
  <si>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</si>
  <si>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</si>
  <si>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</si>
  <si>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</si>
  <si>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</si>
  <si>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</si>
  <si>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</si>
  <si>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</si>
  <si>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</si>
  <si>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</si>
  <si>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</si>
  <si>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</si>
  <si>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</si>
  <si>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</si>
  <si>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</si>
  <si>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</si>
  <si>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</si>
  <si>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</si>
  <si>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</si>
  <si>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</si>
  <si>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</si>
  <si>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</si>
  <si>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</si>
  <si>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</si>
  <si>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</si>
  <si>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</si>
  <si>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</si>
  <si>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</si>
  <si>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</si>
  <si>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</si>
  <si>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</si>
  <si>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</si>
  <si>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</si>
  <si>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</si>
  <si>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</si>
  <si>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</si>
  <si>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</si>
  <si>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</si>
  <si>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</si>
  <si>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</si>
  <si>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</si>
  <si>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</si>
  <si>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</si>
  <si>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</si>
  <si>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</si>
  <si>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</si>
  <si>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</si>
  <si>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</si>
  <si>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</si>
  <si>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</si>
  <si>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</si>
  <si>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</si>
  <si>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</si>
  <si>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</si>
  <si>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</si>
  <si>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</si>
  <si>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</si>
  <si>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</si>
  <si>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</si>
  <si>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</si>
  <si>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</si>
  <si>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</si>
  <si>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</si>
  <si>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</si>
  <si>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</si>
  <si>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</si>
  <si>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</si>
  <si>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</si>
  <si>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</si>
  <si>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</si>
  <si>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</si>
  <si>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</si>
  <si>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</si>
  <si>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</si>
  <si>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</si>
  <si>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</si>
  <si>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</si>
  <si>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</si>
  <si>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</si>
  <si>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</si>
  <si>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</si>
  <si>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</si>
  <si>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</si>
  <si>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</si>
  <si>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</si>
  <si>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</si>
  <si>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</si>
  <si>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</si>
  <si>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</si>
  <si>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</si>
  <si>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</si>
  <si>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</si>
  <si>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</si>
  <si>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</si>
  <si>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</si>
  <si>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</si>
  <si>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</si>
  <si>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</si>
  <si>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</si>
  <si>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</si>
  <si>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</si>
  <si>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</si>
  <si>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</si>
  <si>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</si>
  <si>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</si>
  <si>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</si>
  <si>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</si>
  <si>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</si>
  <si>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</si>
  <si>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</si>
  <si>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</si>
  <si>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</si>
  <si>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</si>
  <si>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</si>
  <si>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</si>
  <si>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</si>
  <si>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</si>
  <si>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</si>
  <si>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</si>
  <si>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</si>
  <si>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</si>
  <si>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</si>
  <si>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</si>
  <si>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</si>
  <si>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</si>
  <si>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</si>
  <si>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</si>
  <si>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</si>
  <si>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</si>
  <si>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</si>
  <si>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</si>
  <si>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</si>
  <si>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</si>
  <si>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</si>
  <si>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</si>
  <si>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</si>
  <si>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</si>
  <si>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</si>
  <si>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</si>
  <si>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</si>
  <si>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</si>
  <si>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</si>
  <si>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</si>
  <si>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</si>
  <si>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</si>
  <si>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</si>
  <si>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</si>
  <si>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</si>
  <si>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</si>
  <si>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</si>
  <si>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</si>
  <si>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</si>
  <si>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</si>
  <si>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</si>
  <si>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</si>
  <si>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</si>
  <si>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</si>
  <si>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</si>
  <si>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</si>
  <si>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</si>
  <si>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</si>
  <si>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</si>
  <si>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</si>
  <si>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</si>
  <si>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</si>
  <si>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</si>
  <si>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</si>
  <si>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</si>
  <si>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</si>
  <si>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</si>
  <si>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</si>
  <si>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</si>
  <si>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</si>
  <si>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</si>
  <si>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</si>
  <si>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</si>
  <si>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</si>
  <si>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</si>
  <si>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</si>
  <si>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</si>
  <si>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</si>
  <si>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</si>
  <si>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</si>
  <si>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</si>
  <si>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</si>
  <si>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</si>
  <si>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</si>
  <si>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</si>
  <si>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</si>
  <si>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</si>
  <si>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</si>
  <si>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</si>
  <si>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</si>
  <si>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</si>
  <si>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</si>
  <si>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</si>
  <si>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</si>
  <si>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</si>
  <si>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</si>
  <si>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</si>
  <si>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</si>
  <si>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</si>
  <si>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</si>
  <si>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</si>
  <si>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</si>
  <si>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</si>
  <si>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</si>
  <si>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</si>
  <si>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</si>
  <si>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</si>
  <si>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</si>
  <si>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</si>
  <si>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</si>
  <si>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</si>
  <si>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</si>
  <si>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</si>
  <si>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</si>
  <si>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</si>
  <si>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</si>
  <si>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</si>
  <si>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</si>
  <si>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</si>
  <si>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</si>
  <si>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</si>
  <si>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</si>
  <si>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</si>
  <si>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</si>
  <si>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</si>
  <si>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</si>
  <si>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</si>
  <si>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</si>
  <si>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</si>
  <si>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</si>
  <si>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</si>
  <si>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</si>
  <si>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</si>
  <si>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</si>
  <si>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</si>
  <si>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</si>
  <si>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</si>
  <si>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</si>
  <si>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</si>
  <si>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</si>
  <si>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</si>
  <si>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</si>
  <si>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</si>
  <si>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</si>
  <si>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</si>
  <si>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</si>
  <si>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</si>
  <si>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</si>
  <si>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</si>
  <si>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</si>
  <si>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</si>
  <si>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</si>
  <si>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</si>
  <si>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</si>
  <si>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</si>
  <si>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</si>
  <si>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</si>
  <si>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</si>
  <si>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</si>
  <si>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</si>
  <si>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</si>
  <si>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</si>
  <si>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</si>
  <si>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</si>
  <si>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</si>
  <si>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</si>
  <si>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</si>
  <si>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</si>
  <si>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</si>
  <si>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</si>
  <si>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</si>
  <si>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</si>
  <si>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</si>
  <si>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</si>
  <si>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</si>
  <si>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</si>
  <si>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</si>
  <si>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</si>
  <si>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</si>
  <si>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</si>
  <si>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</si>
  <si>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</si>
  <si>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</si>
  <si>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</si>
  <si>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</si>
  <si>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</si>
  <si>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</si>
  <si>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</si>
  <si>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</si>
  <si>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</si>
  <si>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</si>
  <si>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</si>
  <si>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</si>
  <si>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</si>
  <si>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</si>
  <si>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</si>
  <si>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</si>
  <si>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</si>
  <si>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</si>
  <si>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</si>
  <si>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</si>
  <si>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</si>
  <si>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</si>
  <si>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</si>
  <si>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</si>
  <si>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</si>
  <si>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</si>
  <si>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</si>
  <si>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</si>
  <si>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</si>
  <si>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</si>
  <si>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</si>
  <si>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</si>
  <si>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</si>
  <si>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</si>
  <si>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</si>
  <si>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</si>
  <si>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</si>
  <si>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</si>
  <si>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</si>
  <si>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</si>
  <si>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</si>
  <si>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</si>
  <si>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</si>
  <si>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</si>
  <si>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</si>
  <si>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</si>
  <si>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</si>
  <si>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</si>
  <si>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</si>
  <si>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</si>
  <si>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</si>
  <si>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</si>
  <si>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</si>
  <si>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</si>
  <si>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</si>
  <si>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</si>
  <si>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</si>
  <si>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</si>
  <si>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</si>
  <si>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</si>
  <si>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</si>
  <si>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</si>
  <si>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</si>
  <si>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</si>
  <si>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</si>
  <si>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</si>
  <si>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</si>
  <si>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</si>
  <si>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</si>
  <si>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</si>
  <si>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</si>
  <si>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</si>
  <si>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</si>
  <si>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</si>
  <si>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</si>
  <si>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</si>
  <si>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</si>
  <si>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</si>
  <si>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</si>
  <si>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</si>
  <si>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</si>
  <si>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</si>
  <si>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</si>
  <si>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</si>
  <si>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</si>
  <si>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</si>
  <si>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</si>
  <si>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</si>
  <si>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</si>
  <si>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</si>
  <si>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</si>
  <si>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</si>
  <si>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</si>
  <si>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</si>
  <si>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</si>
  <si>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</si>
  <si>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</si>
  <si>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</si>
  <si>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</si>
  <si>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</si>
  <si>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</si>
  <si>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</si>
  <si>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</si>
  <si>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</si>
  <si>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</si>
  <si>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</si>
  <si>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</si>
  <si>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</si>
  <si>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</si>
  <si>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</si>
  <si>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</si>
  <si>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</si>
  <si>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</si>
  <si>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</si>
  <si>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</si>
  <si>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</si>
  <si>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</si>
  <si>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</si>
  <si>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</si>
  <si>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</si>
  <si>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</si>
  <si>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</si>
  <si>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</si>
  <si>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</si>
  <si>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</si>
  <si>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</si>
  <si>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</si>
  <si>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</si>
  <si>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</si>
  <si>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</si>
  <si>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</si>
  <si>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</si>
  <si>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</si>
  <si>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</si>
  <si>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</si>
  <si>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</si>
  <si>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</si>
  <si>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</si>
  <si>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</si>
  <si>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</si>
  <si>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</si>
  <si>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</si>
  <si>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</si>
  <si>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</si>
  <si>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</si>
  <si>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</si>
  <si>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</si>
  <si>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</si>
  <si>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</si>
  <si>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</si>
  <si>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</si>
  <si>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</si>
  <si>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</si>
  <si>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</si>
  <si>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</si>
  <si>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</si>
  <si>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</si>
  <si>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</si>
  <si>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</si>
  <si>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</si>
  <si>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</si>
  <si>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</si>
  <si>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</si>
  <si>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</si>
  <si>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</si>
  <si>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</si>
  <si>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</si>
  <si>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</si>
  <si>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</si>
  <si>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</si>
  <si>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</si>
  <si>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</si>
  <si>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</si>
  <si>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</si>
  <si>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</si>
  <si>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</si>
  <si>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</si>
  <si>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</si>
  <si>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</si>
  <si>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</si>
  <si>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</si>
  <si>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</si>
  <si>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</si>
  <si>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</si>
  <si>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</si>
  <si>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</si>
  <si>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</si>
  <si>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</si>
  <si>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</si>
  <si>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</si>
  <si>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</si>
  <si>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</si>
  <si>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</si>
  <si>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</si>
  <si>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</si>
  <si>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</si>
  <si>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</si>
  <si>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</si>
  <si>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</si>
  <si>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</si>
  <si>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</si>
  <si>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</si>
  <si>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</si>
  <si>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</si>
  <si>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</si>
  <si>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</si>
  <si>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</si>
  <si>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</si>
  <si>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</si>
  <si>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</si>
  <si>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</si>
  <si>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</si>
  <si>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</si>
  <si>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</si>
  <si>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</si>
  <si>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</si>
  <si>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</si>
  <si>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</si>
  <si>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</si>
  <si>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</si>
  <si>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</si>
  <si>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</si>
  <si>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</si>
  <si>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</si>
  <si>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</si>
  <si>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</si>
  <si>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</si>
  <si>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</si>
  <si>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</si>
  <si>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</si>
  <si>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</si>
  <si>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</si>
  <si>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</si>
  <si>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</si>
  <si>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</si>
  <si>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</si>
  <si>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</si>
  <si>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</si>
  <si>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</si>
  <si>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</si>
  <si>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</si>
  <si>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</si>
  <si>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</si>
  <si>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</si>
  <si>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</si>
  <si>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</si>
  <si>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</si>
  <si>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</si>
  <si>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</si>
  <si>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</si>
  <si>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</si>
  <si>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</si>
  <si>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</si>
  <si>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</si>
  <si>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</si>
  <si>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</si>
  <si>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</si>
  <si>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</si>
  <si>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</si>
  <si>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</si>
  <si>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</si>
  <si>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</si>
  <si>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</si>
  <si>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</si>
  <si>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</si>
  <si>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</si>
  <si>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</si>
  <si>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</si>
  <si>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</si>
  <si>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</si>
  <si>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</si>
  <si>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</si>
  <si>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</si>
  <si>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</si>
  <si>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</si>
  <si>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</si>
  <si>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</si>
  <si>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</si>
  <si>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</si>
  <si>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</si>
  <si>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</si>
  <si>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</si>
  <si>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</si>
  <si>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</si>
  <si>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</si>
  <si>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</si>
  <si>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</si>
  <si>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</si>
  <si>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</si>
  <si>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</si>
  <si>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</si>
  <si>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</si>
  <si>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</si>
  <si>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</si>
  <si>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</si>
  <si>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</si>
  <si>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</si>
  <si>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</si>
  <si>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</si>
  <si>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</si>
  <si>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</si>
  <si>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</si>
  <si>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</si>
  <si>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</si>
  <si>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</si>
  <si>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</si>
  <si>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</si>
  <si>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</si>
  <si>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</si>
  <si>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</si>
  <si>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</si>
  <si>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</si>
  <si>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</si>
  <si>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</si>
  <si>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</si>
  <si>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</si>
  <si>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</si>
  <si>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</si>
  <si>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</si>
  <si>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</si>
  <si>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</si>
  <si>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</si>
  <si>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</si>
  <si>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</si>
  <si>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</si>
  <si>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</si>
  <si>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</si>
  <si>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</si>
  <si>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</si>
  <si>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</si>
  <si>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</si>
  <si>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</si>
  <si>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</si>
  <si>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</si>
  <si>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</si>
  <si>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</si>
  <si>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</si>
  <si>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</si>
  <si>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</si>
  <si>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</si>
  <si>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</si>
  <si>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</si>
  <si>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</si>
  <si>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</si>
  <si>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</si>
  <si>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</si>
  <si>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</si>
  <si>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</si>
  <si>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</si>
  <si>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</si>
  <si>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</si>
  <si>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</si>
  <si>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</si>
  <si>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</si>
  <si>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</si>
  <si>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</si>
  <si>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</si>
  <si>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</si>
  <si>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</si>
  <si>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</si>
  <si>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</si>
  <si>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</si>
  <si>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</si>
  <si>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</si>
  <si>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</si>
  <si>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</si>
  <si>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</si>
  <si>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</si>
  <si>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</si>
  <si>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</si>
  <si>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</si>
  <si>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</si>
  <si>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</si>
  <si>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</si>
  <si>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</si>
  <si>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</si>
  <si>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</si>
  <si>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</si>
  <si>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</si>
  <si>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</si>
  <si>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</si>
  <si>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</si>
  <si>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</si>
  <si>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</si>
  <si>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</si>
  <si>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</si>
  <si>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</si>
  <si>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</si>
  <si>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</si>
  <si>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</si>
  <si>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</si>
  <si>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</si>
  <si>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</si>
  <si>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</si>
  <si>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</si>
  <si>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</si>
  <si>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</si>
  <si>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</si>
  <si>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</si>
  <si>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</si>
  <si>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</si>
  <si>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</si>
  <si>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</si>
  <si>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</si>
  <si>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</si>
  <si>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</si>
  <si>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</si>
  <si>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</si>
  <si>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</si>
  <si>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</si>
  <si>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</si>
  <si>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</si>
  <si>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</si>
  <si>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</si>
  <si>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</si>
  <si>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</si>
  <si>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</si>
  <si>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</si>
  <si>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</si>
  <si>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</si>
  <si>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</si>
  <si>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</si>
  <si>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</si>
  <si>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</si>
  <si>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</si>
  <si>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</si>
  <si>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</si>
  <si>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</si>
  <si>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</si>
  <si>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</si>
  <si>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</si>
  <si>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</si>
  <si>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</si>
  <si>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</si>
  <si>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</si>
  <si>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</si>
  <si>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</si>
  <si>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</si>
  <si>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</si>
  <si>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</si>
  <si>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</si>
  <si>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</si>
  <si>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</si>
  <si>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</si>
  <si>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</si>
  <si>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</si>
  <si>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</si>
  <si>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</si>
  <si>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</si>
  <si>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</si>
  <si>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</si>
  <si>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</si>
  <si>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</si>
  <si>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</si>
  <si>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</si>
  <si>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</si>
  <si>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</si>
  <si>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</si>
  <si>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</si>
  <si>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</si>
  <si>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</si>
  <si>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</si>
  <si>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</si>
  <si>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</si>
  <si>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</si>
  <si>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</si>
  <si>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</si>
  <si>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</si>
  <si>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</si>
  <si>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</si>
  <si>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</si>
  <si>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</si>
  <si>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</si>
  <si>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</si>
  <si>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</si>
  <si>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</si>
  <si>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</si>
  <si>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</si>
  <si>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</si>
  <si>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</si>
  <si>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</si>
  <si>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</si>
  <si>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</si>
  <si>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</si>
  <si>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</si>
  <si>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</si>
  <si>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</si>
  <si>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</si>
  <si>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</si>
  <si>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</si>
  <si>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</si>
  <si>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</si>
  <si>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</si>
  <si>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</si>
  <si>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</si>
  <si>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</si>
  <si>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</si>
  <si>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</si>
  <si>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</si>
  <si>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</si>
  <si>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</si>
  <si>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</si>
  <si>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</si>
  <si>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</si>
  <si>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</si>
  <si>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</si>
  <si>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</si>
  <si>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</si>
  <si>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</si>
  <si>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</si>
  <si>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</si>
  <si>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</si>
  <si>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</si>
  <si>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</si>
  <si>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</si>
  <si>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</si>
  <si>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</si>
  <si>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</si>
  <si>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</si>
  <si>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</si>
  <si>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</si>
  <si>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</si>
  <si>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</si>
  <si>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</si>
  <si>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</si>
  <si>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</si>
  <si>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</si>
  <si>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</si>
  <si>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</si>
  <si>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</si>
  <si>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</si>
  <si>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</si>
  <si>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</si>
  <si>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</si>
  <si>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</si>
  <si>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</si>
  <si>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</si>
  <si>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</si>
  <si>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</si>
  <si>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</si>
  <si>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</si>
  <si>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</si>
  <si>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</si>
  <si>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</si>
  <si>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</si>
  <si>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</si>
  <si>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</si>
  <si>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</si>
  <si>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</si>
  <si>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</si>
  <si>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</si>
  <si>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</si>
  <si>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</si>
  <si>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</si>
  <si>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</si>
  <si>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</si>
  <si>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</si>
  <si>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</si>
  <si>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</si>
  <si>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</si>
  <si>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</si>
  <si>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</si>
  <si>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</si>
  <si>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</si>
  <si>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</si>
  <si>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</si>
  <si>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</si>
  <si>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</si>
  <si>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</si>
  <si>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</si>
  <si>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</si>
  <si>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</si>
  <si>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</si>
  <si>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</si>
  <si>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</si>
  <si>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</si>
  <si>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</si>
  <si>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</si>
  <si>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</si>
  <si>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</si>
  <si>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</si>
  <si>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</si>
  <si>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</si>
  <si>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</si>
  <si>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</si>
  <si>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</si>
  <si>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</si>
  <si>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</si>
  <si>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</si>
  <si>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</si>
  <si>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</si>
  <si>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</si>
  <si>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</si>
  <si>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</si>
  <si>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</si>
  <si>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</si>
  <si>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</si>
  <si>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</si>
  <si>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</si>
  <si>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</si>
  <si>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</si>
  <si>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</si>
  <si>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</si>
  <si>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</si>
  <si>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</si>
  <si>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</si>
  <si>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</si>
  <si>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</si>
  <si>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</si>
  <si>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</si>
  <si>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</si>
  <si>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</si>
  <si>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</si>
  <si>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</si>
  <si>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</si>
  <si>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</si>
  <si>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</si>
  <si>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</si>
  <si>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</si>
  <si>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</si>
  <si>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</si>
  <si>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</si>
  <si>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</si>
  <si>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</si>
  <si>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</si>
  <si>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</si>
  <si>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</si>
  <si>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</si>
  <si>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</si>
  <si>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</si>
  <si>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</si>
  <si>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</si>
  <si>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</si>
  <si>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</si>
  <si>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</si>
  <si>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</si>
  <si>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</si>
  <si>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</si>
  <si>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</si>
  <si>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</si>
  <si>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</si>
  <si>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</si>
  <si>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</si>
  <si>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</si>
  <si>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</si>
  <si>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</si>
  <si>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</si>
  <si>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</si>
  <si>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</si>
  <si>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</si>
  <si>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</si>
  <si>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</si>
  <si>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</si>
  <si>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</si>
  <si>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</si>
  <si>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</si>
  <si>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</si>
  <si>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</si>
  <si>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</si>
  <si>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</si>
  <si>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</si>
  <si>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</si>
  <si>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</si>
  <si>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</si>
  <si>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</si>
  <si>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</si>
  <si>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</si>
  <si>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</si>
  <si>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</si>
  <si>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</si>
  <si>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</si>
  <si>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</si>
  <si>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</si>
  <si>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</si>
  <si>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</si>
  <si>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</si>
  <si>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</si>
  <si>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</si>
  <si>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</si>
  <si>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</si>
  <si>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</si>
  <si>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</si>
  <si>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</si>
  <si>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</si>
  <si>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</si>
  <si>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</si>
  <si>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</si>
  <si>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</si>
  <si>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</si>
  <si>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</si>
  <si>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</si>
  <si>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</si>
  <si>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</si>
  <si>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</si>
  <si>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</si>
  <si>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</si>
  <si>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</si>
  <si>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</si>
  <si>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</si>
  <si>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</si>
  <si>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</si>
  <si>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</si>
  <si>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</si>
  <si>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</si>
  <si>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</si>
  <si>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</si>
  <si>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</si>
  <si>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</si>
  <si>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</si>
  <si>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</si>
  <si>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</si>
  <si>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</si>
  <si>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</si>
  <si>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</si>
  <si>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</si>
  <si>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</si>
  <si>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</si>
  <si>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</si>
  <si>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</si>
  <si>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</si>
  <si>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</si>
  <si>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</si>
  <si>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</si>
  <si>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</si>
  <si>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</si>
  <si>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</si>
  <si>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</si>
  <si>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</si>
  <si>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</si>
  <si>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</si>
  <si>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</si>
  <si>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</si>
  <si>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</si>
  <si>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</si>
  <si>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</si>
  <si>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</si>
  <si>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</si>
  <si>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</si>
  <si>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</si>
  <si>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</si>
  <si>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</si>
  <si>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</si>
  <si>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</si>
  <si>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</si>
  <si>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</si>
  <si>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</si>
  <si>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</si>
  <si>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</si>
  <si>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</si>
  <si>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</si>
  <si>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</si>
  <si>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</si>
  <si>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</si>
  <si>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</si>
  <si>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</si>
  <si>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</si>
  <si>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</si>
  <si>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</si>
  <si>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</si>
  <si>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</si>
  <si>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</si>
  <si>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</si>
  <si>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</si>
  <si>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</si>
  <si>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</si>
  <si>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</si>
  <si>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</si>
  <si>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</si>
  <si>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</si>
  <si>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</si>
  <si>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</si>
  <si>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</si>
  <si>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</si>
  <si>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</si>
  <si>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</si>
  <si>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</si>
  <si>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</si>
  <si>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</si>
  <si>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</si>
  <si>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</si>
  <si>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</si>
  <si>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</si>
  <si>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</si>
  <si>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</si>
  <si>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</si>
  <si>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</si>
  <si>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</si>
  <si>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</si>
  <si>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</si>
  <si>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</si>
  <si>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</si>
  <si>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</si>
  <si>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</si>
  <si>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</si>
  <si>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</si>
  <si>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</si>
  <si>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</si>
  <si>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</si>
  <si>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</si>
  <si>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</si>
  <si>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</si>
  <si>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</si>
  <si>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</si>
  <si>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</si>
  <si>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</si>
  <si>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</si>
  <si>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</si>
  <si>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</si>
  <si>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</si>
  <si>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</si>
  <si>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</si>
  <si>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</si>
  <si>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</si>
  <si>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</si>
  <si>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</si>
  <si>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</si>
  <si>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</si>
  <si>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</si>
  <si>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</si>
  <si>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</si>
  <si>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</si>
  <si>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</si>
  <si>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</si>
  <si>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</si>
  <si>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</si>
  <si>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</si>
  <si>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</si>
  <si>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</si>
  <si>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</si>
  <si>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</si>
  <si>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</si>
  <si>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</si>
  <si>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</si>
  <si>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</si>
  <si>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</si>
  <si>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</si>
  <si>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</si>
  <si>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</si>
  <si>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</si>
  <si>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</si>
  <si>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</si>
  <si>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</si>
  <si>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</si>
  <si>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</si>
  <si>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</si>
  <si>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</si>
  <si>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</si>
  <si>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</si>
  <si>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</si>
  <si>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</si>
  <si>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</si>
  <si>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</si>
  <si>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</si>
  <si>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</si>
  <si>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</si>
  <si>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</si>
  <si>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</si>
  <si>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</si>
  <si>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</si>
  <si>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</si>
  <si>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</si>
  <si>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</si>
  <si>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</si>
  <si>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</si>
  <si>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</si>
  <si>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</si>
  <si>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</si>
  <si>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</si>
  <si>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</si>
  <si>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</si>
  <si>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</si>
  <si>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</si>
  <si>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</si>
  <si>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</si>
  <si>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</si>
  <si>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</si>
  <si>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</si>
  <si>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</si>
  <si>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</si>
  <si>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</si>
  <si>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</si>
  <si>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</si>
  <si>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</si>
  <si>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</si>
  <si>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</si>
  <si>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</si>
  <si>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</si>
  <si>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</si>
  <si>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</si>
  <si>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</si>
  <si>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</si>
  <si>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</si>
  <si>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</si>
  <si>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</si>
  <si>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</si>
  <si>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</si>
  <si>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</si>
  <si>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</si>
  <si>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</si>
  <si>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</si>
  <si>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</si>
  <si>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</si>
  <si>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</si>
  <si>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</si>
  <si>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</si>
  <si>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</si>
  <si>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</si>
  <si>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</si>
  <si>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</si>
  <si>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</si>
  <si>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</si>
  <si>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</si>
  <si>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</si>
  <si>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</si>
  <si>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</si>
  <si>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</si>
  <si>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</si>
  <si>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</si>
  <si>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</si>
  <si>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</si>
  <si>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</si>
  <si>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</si>
  <si>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</si>
  <si>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</si>
  <si>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</si>
  <si>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</si>
  <si>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</si>
  <si>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</si>
  <si>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</si>
  <si>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</si>
  <si>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</si>
  <si>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</si>
  <si>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</si>
  <si>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</si>
  <si>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</si>
  <si>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</si>
  <si>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</si>
  <si>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</si>
  <si>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</si>
  <si>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</si>
  <si>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</si>
  <si>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</si>
  <si>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</si>
  <si>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</si>
  <si>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</si>
  <si>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</si>
  <si>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</si>
  <si>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</si>
  <si>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</si>
  <si>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</si>
  <si>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</si>
  <si>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</si>
  <si>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</si>
  <si>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</si>
  <si>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</si>
  <si>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</si>
  <si>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</si>
  <si>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</si>
  <si>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</si>
  <si>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</si>
  <si>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</si>
  <si>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</si>
  <si>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</si>
  <si>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</si>
  <si>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</si>
  <si>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</si>
  <si>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</si>
  <si>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</si>
  <si>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</si>
  <si>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</si>
  <si>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</si>
  <si>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</si>
  <si>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</si>
  <si>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</si>
  <si>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</si>
  <si>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</si>
  <si>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</si>
  <si>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</si>
  <si>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</si>
  <si>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</si>
  <si>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</si>
  <si>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</si>
  <si>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</si>
  <si>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</si>
  <si>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</si>
  <si>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</si>
  <si>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</si>
  <si>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</si>
  <si>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</si>
  <si>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</si>
  <si>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</si>
  <si>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</si>
  <si>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</si>
  <si>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</si>
  <si>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</si>
  <si>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</si>
  <si>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</si>
  <si>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</si>
  <si>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</si>
  <si>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</si>
  <si>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</si>
  <si>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</si>
  <si>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</si>
  <si>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</si>
  <si>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</si>
  <si>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</si>
  <si>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</si>
  <si>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</si>
  <si>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</si>
  <si>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</si>
  <si>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</si>
  <si>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</si>
  <si>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</si>
  <si>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</si>
  <si>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</si>
  <si>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</si>
  <si>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</si>
  <si>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</si>
  <si>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</si>
  <si>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</si>
  <si>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</si>
  <si>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</si>
  <si>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</si>
  <si>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</si>
  <si>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</si>
  <si>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</si>
  <si>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</si>
  <si>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</si>
  <si>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</si>
  <si>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</si>
  <si>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</si>
  <si>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</si>
  <si>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</si>
  <si>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</si>
  <si>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</si>
  <si>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</si>
  <si>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</si>
  <si>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</si>
  <si>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</si>
  <si>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</si>
  <si>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</si>
  <si>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</si>
  <si>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</si>
  <si>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</si>
  <si>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</si>
  <si>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</si>
  <si>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</si>
  <si>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</si>
  <si>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</si>
  <si>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</si>
  <si>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</si>
  <si>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</si>
  <si>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</si>
  <si>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</si>
  <si>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</si>
  <si>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</si>
  <si>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</si>
  <si>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</si>
  <si>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</si>
  <si>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</si>
  <si>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</si>
  <si>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</si>
  <si>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</si>
  <si>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</si>
  <si>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</si>
  <si>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</si>
  <si>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</si>
  <si>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</si>
  <si>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</si>
  <si>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</si>
  <si>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</si>
  <si>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</si>
  <si>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</si>
  <si>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</si>
  <si>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</si>
  <si>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</si>
  <si>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</si>
  <si>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</si>
  <si>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</si>
  <si>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</si>
  <si>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</si>
  <si>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</si>
  <si>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</si>
  <si>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</si>
  <si>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</si>
  <si>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</si>
  <si>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</si>
  <si>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</si>
  <si>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</si>
  <si>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</si>
  <si>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</si>
  <si>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</si>
  <si>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</si>
  <si>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</si>
  <si>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</si>
  <si>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</si>
  <si>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</si>
  <si>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</si>
  <si>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</si>
  <si>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</si>
  <si>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</si>
  <si>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</si>
  <si>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</si>
  <si>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</si>
  <si>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</si>
  <si>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</si>
  <si>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</si>
  <si>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</si>
  <si>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</si>
  <si>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</si>
  <si>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</si>
  <si>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</si>
  <si>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</si>
  <si>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</si>
  <si>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</si>
  <si>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</si>
  <si>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</si>
  <si>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</si>
  <si>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</si>
  <si>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</si>
  <si>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</si>
  <si>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</si>
  <si>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</si>
  <si>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</si>
  <si>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</si>
  <si>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</si>
  <si>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</si>
  <si>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</si>
  <si>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</si>
  <si>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</si>
  <si>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</si>
  <si>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</si>
  <si>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</si>
  <si>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</si>
  <si>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</si>
  <si>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</si>
  <si>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</si>
  <si>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</si>
  <si>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</si>
  <si>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</si>
  <si>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</si>
  <si>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</si>
  <si>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</si>
  <si>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</si>
  <si>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</si>
  <si>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</si>
  <si>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</si>
  <si>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</si>
  <si>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</si>
  <si>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</si>
  <si>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</si>
  <si>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</si>
  <si>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</si>
  <si>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</si>
  <si>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</si>
  <si>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</si>
  <si>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</si>
  <si>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</si>
  <si>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</si>
  <si>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</si>
  <si>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</si>
  <si>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</si>
  <si>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</si>
  <si>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</si>
  <si>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</si>
  <si>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</si>
  <si>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</si>
  <si>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</si>
  <si>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</si>
  <si>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</si>
  <si>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</si>
  <si>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</si>
  <si>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</si>
  <si>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</si>
  <si>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</si>
  <si>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</si>
  <si>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</si>
  <si>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</si>
  <si>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</si>
  <si>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</si>
  <si>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</si>
  <si>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</si>
  <si>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</si>
  <si>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</si>
  <si>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</si>
  <si>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</si>
  <si>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</si>
  <si>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</si>
  <si>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</si>
  <si>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</si>
  <si>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</si>
  <si>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</si>
  <si>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</si>
  <si>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</si>
  <si>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</si>
  <si>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</si>
  <si>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</si>
  <si>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</si>
  <si>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</si>
  <si>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</si>
  <si>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</si>
  <si>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</si>
  <si>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</si>
  <si>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</si>
  <si>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</si>
  <si>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</si>
  <si>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</si>
  <si>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</si>
  <si>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</si>
  <si>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</si>
  <si>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</si>
  <si>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</si>
  <si>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</si>
  <si>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</si>
  <si>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</si>
  <si>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</si>
  <si>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</si>
  <si>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</si>
  <si>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</si>
  <si>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</si>
  <si>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</si>
  <si>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</si>
  <si>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</si>
  <si>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</si>
  <si>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</si>
  <si>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</si>
  <si>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</si>
  <si>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</si>
  <si>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</si>
  <si>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</si>
  <si>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</si>
  <si>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</si>
  <si>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</si>
  <si>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</si>
  <si>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</si>
  <si>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</si>
  <si>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</si>
  <si>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</si>
  <si>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</si>
  <si>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</si>
  <si>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</si>
  <si>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</si>
  <si>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</si>
  <si>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</si>
  <si>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</si>
  <si>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</si>
  <si>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</si>
  <si>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</si>
  <si>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</si>
  <si>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</si>
  <si>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</si>
  <si>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</si>
  <si>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</si>
  <si>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</si>
  <si>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</si>
  <si>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</si>
  <si>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</si>
  <si>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</si>
  <si>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</si>
  <si>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</si>
  <si>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</si>
  <si>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</si>
  <si>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</si>
  <si>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</si>
  <si>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</si>
  <si>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</si>
  <si>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</si>
  <si>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</si>
  <si>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</si>
  <si>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</si>
  <si>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</si>
  <si>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</si>
  <si>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</si>
  <si>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</si>
  <si>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</si>
  <si>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</si>
  <si>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</si>
  <si>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</si>
  <si>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</si>
  <si>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</si>
  <si>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</si>
  <si>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</si>
  <si>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</si>
  <si>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</si>
  <si>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</si>
  <si>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</si>
  <si>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</si>
  <si>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</si>
  <si>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</si>
  <si>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</si>
  <si>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</si>
  <si>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</si>
  <si>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</si>
  <si>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</si>
  <si>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</si>
  <si>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</si>
  <si>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</si>
  <si>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</si>
  <si>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</si>
  <si>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</si>
  <si>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</si>
  <si>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</si>
  <si>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</si>
  <si>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</si>
  <si>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</si>
  <si>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</si>
  <si>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</si>
  <si>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</si>
  <si>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</si>
  <si>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</si>
  <si>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</si>
  <si>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</si>
  <si>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</si>
  <si>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</si>
  <si>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</si>
  <si>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</si>
  <si>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</si>
  <si>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</si>
  <si>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</si>
  <si>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</si>
  <si>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</si>
  <si>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</si>
  <si>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</si>
  <si>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</si>
  <si>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</si>
  <si>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</si>
  <si>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</si>
  <si>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</si>
  <si>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</si>
  <si>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</si>
  <si>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</si>
  <si>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</si>
  <si>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</si>
  <si>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</si>
  <si>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</si>
  <si>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</si>
  <si>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</si>
  <si>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</si>
  <si>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</si>
  <si>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</si>
  <si>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</si>
  <si>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</si>
  <si>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</si>
  <si>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</si>
  <si>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</si>
  <si>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</si>
  <si>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</si>
  <si>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</si>
  <si>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</si>
  <si>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</si>
  <si>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</si>
  <si>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</si>
  <si>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</si>
  <si>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</si>
  <si>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</si>
  <si>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</si>
  <si>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</si>
  <si>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</si>
  <si>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</si>
  <si>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</si>
  <si>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</si>
  <si>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</si>
  <si>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</si>
  <si>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</si>
  <si>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</si>
  <si>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</si>
  <si>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</si>
  <si>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</si>
  <si>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</si>
  <si>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</si>
  <si>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</si>
  <si>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</si>
  <si>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</si>
  <si>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</si>
  <si>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</si>
  <si>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</si>
  <si>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</si>
  <si>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</si>
  <si>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</si>
  <si>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</si>
  <si>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</si>
  <si>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</si>
  <si>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</si>
  <si>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</si>
  <si>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</si>
  <si>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</si>
  <si>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</si>
  <si>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</si>
  <si>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</si>
  <si>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</si>
  <si>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</si>
  <si>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</si>
  <si>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</si>
  <si>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</si>
  <si>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</si>
  <si>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</si>
  <si>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</si>
  <si>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</si>
  <si>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</si>
  <si>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</si>
  <si>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</si>
  <si>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</si>
  <si>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</si>
  <si>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</si>
  <si>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</si>
  <si>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</si>
  <si>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</si>
  <si>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</si>
  <si>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</si>
  <si>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</si>
  <si>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</si>
  <si>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</si>
  <si>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</si>
  <si>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</si>
  <si>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</si>
  <si>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</si>
  <si>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</si>
  <si>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</si>
  <si>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</si>
  <si>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</si>
  <si>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</si>
  <si>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</si>
  <si>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</si>
  <si>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</si>
  <si>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</si>
  <si>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</si>
  <si>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</si>
  <si>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</si>
  <si>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</si>
  <si>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</si>
  <si>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</si>
  <si>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</si>
  <si>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</si>
  <si>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</si>
  <si>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</si>
  <si>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</si>
  <si>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</si>
  <si>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</si>
  <si>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</si>
  <si>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</si>
  <si>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</si>
  <si>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</si>
  <si>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</si>
  <si>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</si>
  <si>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</si>
  <si>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</si>
  <si>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</si>
  <si>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</si>
  <si>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</si>
  <si>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</si>
  <si>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</si>
  <si>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</si>
  <si>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</si>
  <si>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</si>
  <si>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</si>
  <si>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</si>
  <si>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</si>
  <si>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</si>
  <si>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</si>
  <si>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</si>
  <si>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</si>
  <si>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</si>
  <si>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</si>
  <si>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</si>
  <si>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</si>
  <si>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</si>
  <si>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</si>
  <si>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</si>
  <si>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</si>
  <si>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</si>
  <si>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</si>
  <si>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</si>
  <si>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</si>
  <si>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</si>
  <si>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</si>
  <si>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</si>
  <si>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</si>
  <si>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</si>
  <si>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</si>
  <si>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</si>
  <si>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</si>
  <si>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</si>
  <si>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</si>
  <si>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</si>
  <si>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</si>
  <si>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</si>
  <si>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</si>
  <si>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</si>
  <si>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</si>
  <si>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</si>
  <si>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</si>
  <si>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</si>
  <si>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</si>
  <si>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</si>
  <si>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</si>
  <si>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</si>
  <si>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</si>
  <si>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</si>
  <si>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</si>
  <si>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</si>
  <si>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</si>
  <si>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</si>
  <si>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</si>
  <si>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</si>
  <si>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</si>
  <si>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</si>
  <si>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</si>
  <si>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</si>
  <si>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</si>
  <si>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</si>
  <si>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</si>
  <si>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</si>
  <si>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</si>
  <si>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</si>
  <si>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</si>
  <si>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</si>
  <si>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</si>
  <si>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</si>
  <si>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</si>
  <si>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</si>
  <si>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</si>
  <si>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</si>
  <si>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</si>
  <si>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</si>
  <si>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</si>
  <si>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</si>
  <si>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</si>
  <si>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</si>
  <si>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</si>
  <si>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</si>
  <si>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</si>
  <si>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</si>
  <si>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</si>
  <si>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</si>
  <si>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</si>
  <si>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</si>
  <si>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</si>
  <si>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</si>
  <si>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</si>
  <si>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</si>
  <si>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</si>
  <si>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</si>
  <si>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</si>
  <si>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</si>
  <si>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</si>
  <si>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</si>
  <si>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</si>
  <si>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</si>
  <si>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</si>
  <si>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</si>
  <si>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</si>
  <si>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</si>
  <si>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</si>
  <si>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</si>
  <si>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</si>
  <si>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</si>
  <si>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</si>
  <si>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</si>
  <si>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</si>
  <si>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</si>
  <si>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</si>
  <si>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</si>
  <si>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</si>
  <si>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</si>
  <si>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</si>
  <si>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</si>
  <si>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</si>
  <si>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</si>
  <si>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</si>
  <si>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</si>
  <si>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</si>
  <si>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</si>
  <si>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</si>
  <si>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</si>
  <si>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</si>
  <si>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</si>
  <si>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</si>
  <si>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</si>
  <si>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</si>
  <si>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</si>
  <si>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</si>
  <si>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</si>
  <si>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</si>
  <si>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</si>
  <si>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</si>
  <si>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</si>
  <si>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</si>
  <si>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</si>
  <si>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</si>
  <si>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</si>
  <si>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</si>
  <si>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</si>
  <si>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</si>
  <si>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</si>
  <si>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</si>
  <si>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</si>
  <si>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</si>
  <si>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</si>
  <si>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</si>
  <si>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</si>
  <si>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</si>
  <si>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</si>
  <si>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</si>
  <si>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</si>
  <si>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</si>
  <si>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</si>
  <si>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</si>
  <si>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</si>
  <si>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</si>
  <si>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</si>
  <si>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</si>
  <si>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</si>
  <si>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</si>
  <si>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</si>
  <si>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</si>
  <si>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</si>
  <si>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</si>
  <si>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</si>
  <si>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</si>
  <si>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</si>
  <si>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</si>
  <si>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</si>
  <si>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</si>
  <si>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</si>
  <si>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</si>
  <si>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</si>
  <si>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</si>
  <si>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</si>
  <si>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</si>
  <si>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</si>
  <si>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</si>
  <si>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</si>
  <si>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</si>
  <si>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</si>
  <si>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</si>
  <si>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</si>
  <si>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</si>
  <si>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</si>
  <si>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</si>
  <si>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</si>
  <si>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</si>
  <si>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</si>
  <si>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</si>
  <si>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</si>
  <si>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</si>
  <si>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</si>
  <si>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</si>
  <si>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</si>
  <si>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</si>
  <si>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</si>
  <si>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</si>
  <si>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</si>
  <si>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</si>
  <si>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</si>
  <si>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</si>
  <si>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</si>
  <si>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</si>
  <si>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</si>
  <si>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</si>
  <si>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</si>
  <si>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</si>
  <si>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</si>
  <si>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</si>
  <si>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</si>
  <si>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</si>
  <si>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</si>
  <si>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</si>
  <si>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</si>
  <si>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</si>
  <si>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</si>
  <si>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</si>
  <si>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</si>
  <si>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</si>
  <si>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</si>
  <si>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</si>
  <si>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</si>
  <si>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</si>
  <si>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</si>
  <si>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</si>
  <si>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</si>
  <si>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</si>
  <si>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</si>
  <si>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</si>
  <si>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</si>
  <si>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</si>
  <si>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</si>
  <si>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</si>
  <si>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</si>
  <si>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</si>
  <si>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</si>
  <si>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</si>
  <si>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</si>
  <si>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</si>
  <si>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</si>
  <si>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</si>
  <si>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</si>
  <si>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</si>
  <si>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</si>
  <si>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</si>
  <si>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</si>
  <si>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</si>
  <si>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</si>
  <si>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</si>
  <si>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</si>
  <si>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</si>
  <si>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</si>
  <si>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</si>
  <si>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</si>
  <si>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</si>
  <si>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</si>
  <si>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</si>
  <si>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</si>
  <si>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</si>
  <si>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</si>
  <si>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</si>
  <si>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</si>
  <si>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</si>
  <si>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</si>
  <si>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</si>
  <si>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</si>
  <si>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</si>
  <si>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</si>
  <si>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</si>
  <si>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</si>
  <si>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</si>
  <si>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</si>
  <si>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</si>
  <si>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</si>
  <si>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</si>
  <si>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</si>
  <si>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</si>
  <si>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</si>
  <si>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</si>
  <si>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</si>
  <si>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</si>
  <si>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</si>
  <si>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</si>
  <si>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</si>
  <si>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</si>
  <si>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</si>
  <si>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</si>
  <si>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</si>
  <si>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</si>
  <si>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</si>
  <si>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</si>
  <si>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</si>
  <si>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</si>
  <si>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</si>
  <si>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</si>
  <si>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</si>
  <si>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</si>
  <si>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</si>
  <si>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</si>
  <si>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</si>
  <si>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</si>
  <si>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</si>
  <si>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</si>
  <si>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</si>
  <si>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</si>
  <si>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</si>
  <si>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</si>
  <si>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</si>
  <si>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</si>
  <si>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</si>
  <si>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</si>
  <si>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</si>
  <si>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</si>
  <si>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</si>
  <si>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</si>
  <si>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</si>
  <si>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</si>
  <si>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</si>
  <si>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</si>
  <si>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</si>
  <si>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</si>
  <si>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</si>
  <si>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</si>
  <si>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</si>
  <si>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</si>
  <si>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</si>
  <si>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</si>
  <si>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</si>
  <si>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</si>
  <si>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</si>
  <si>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</si>
  <si>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</si>
  <si>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</si>
  <si>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</si>
  <si>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</si>
  <si>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</si>
  <si>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</si>
  <si>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</si>
  <si>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</si>
  <si>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</si>
  <si>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</si>
  <si>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</si>
  <si>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</si>
  <si>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</si>
  <si>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</si>
  <si>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</si>
  <si>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</si>
  <si>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</si>
  <si>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</si>
  <si>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</si>
  <si>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</si>
  <si>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</si>
  <si>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</si>
  <si>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</si>
  <si>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</si>
  <si>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</si>
  <si>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</si>
  <si>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</si>
  <si>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</si>
  <si>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</si>
  <si>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</si>
  <si>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</si>
  <si>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</si>
  <si>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</si>
  <si>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</si>
  <si>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</si>
  <si>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</si>
  <si>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</si>
  <si>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</si>
  <si>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</si>
  <si>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</si>
  <si>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</si>
  <si>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</si>
  <si>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</si>
  <si>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</si>
  <si>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</si>
  <si>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</si>
  <si>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</si>
  <si>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</si>
  <si>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</si>
  <si>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</si>
  <si>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</si>
  <si>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</si>
  <si>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</si>
  <si>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</si>
  <si>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</si>
  <si>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</si>
  <si>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</si>
  <si>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</si>
  <si>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</si>
  <si>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</si>
  <si>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</si>
  <si>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</si>
  <si>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</si>
  <si>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</si>
  <si>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</si>
  <si>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</si>
  <si>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</si>
  <si>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</si>
  <si>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</si>
  <si>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</si>
  <si>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</si>
  <si>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</si>
  <si>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</si>
  <si>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</si>
  <si>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</si>
  <si>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</si>
  <si>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</si>
  <si>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</si>
  <si>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</si>
  <si>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</si>
  <si>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</si>
  <si>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</si>
  <si>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</si>
  <si>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</si>
  <si>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</si>
  <si>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</si>
  <si>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</si>
  <si>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</si>
  <si>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</si>
  <si>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</si>
  <si>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</si>
  <si>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</si>
  <si>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</si>
  <si>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</si>
  <si>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</si>
  <si>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</si>
  <si>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</si>
  <si>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</si>
  <si>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</si>
  <si>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</si>
  <si>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</si>
  <si>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</si>
  <si>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</si>
  <si>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</si>
  <si>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</si>
  <si>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</si>
  <si>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</si>
  <si>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</si>
  <si>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</si>
  <si>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</si>
  <si>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</si>
  <si>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</si>
  <si>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</si>
  <si>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</si>
  <si>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</si>
  <si>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</si>
  <si>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</si>
  <si>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</si>
  <si>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</si>
  <si>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</si>
  <si>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</si>
  <si>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</si>
  <si>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</si>
  <si>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</si>
  <si>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</si>
  <si>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</si>
  <si>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</si>
  <si>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</si>
  <si>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</si>
  <si>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</si>
  <si>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</si>
  <si>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</si>
  <si>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</si>
  <si>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</si>
  <si>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</si>
  <si>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</si>
  <si>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</si>
  <si>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</si>
  <si>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</si>
  <si>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</si>
  <si>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</si>
  <si>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</si>
  <si>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</si>
  <si>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</si>
  <si>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</si>
  <si>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</si>
  <si>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</si>
  <si>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</si>
  <si>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</si>
  <si>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</si>
  <si>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</si>
  <si>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</si>
  <si>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</si>
  <si>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</si>
  <si>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</si>
  <si>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</si>
  <si>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</si>
  <si>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</si>
  <si>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</si>
  <si>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</si>
  <si>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</si>
  <si>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</si>
  <si>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</si>
  <si>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</si>
  <si>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</si>
  <si>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</si>
  <si>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</si>
  <si>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</si>
  <si>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</si>
  <si>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</si>
  <si>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</si>
  <si>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</si>
  <si>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</si>
  <si>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</si>
  <si>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</si>
  <si>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</si>
  <si>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</si>
  <si>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</si>
  <si>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</si>
  <si>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</si>
  <si>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</si>
  <si>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</si>
  <si>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</si>
  <si>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</si>
  <si>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</si>
  <si>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</si>
  <si>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</si>
  <si>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</si>
  <si>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</si>
  <si>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</si>
  <si>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</si>
  <si>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</si>
  <si>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</si>
  <si>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</si>
  <si>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</si>
  <si>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</si>
  <si>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</si>
  <si>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</si>
  <si>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</si>
  <si>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</si>
  <si>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</si>
  <si>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</si>
  <si>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</si>
  <si>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</si>
  <si>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</si>
  <si>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</si>
  <si>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</si>
  <si>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</si>
  <si>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</si>
  <si>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</si>
  <si>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</si>
  <si>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</si>
  <si>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</si>
  <si>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</si>
  <si>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</si>
  <si>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</si>
  <si>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</si>
  <si>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</si>
  <si>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</si>
  <si>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</si>
  <si>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</si>
  <si>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</si>
  <si>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</si>
  <si>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</si>
  <si>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</si>
  <si>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</si>
  <si>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</si>
  <si>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</si>
  <si>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</si>
  <si>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</si>
  <si>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</si>
  <si>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</si>
  <si>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</si>
  <si>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</si>
  <si>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</si>
  <si>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</si>
  <si>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</si>
  <si>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</si>
  <si>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</si>
  <si>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</si>
  <si>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</si>
  <si>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</si>
  <si>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</si>
  <si>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</si>
  <si>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</si>
  <si>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</si>
  <si>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</si>
  <si>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</si>
  <si>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</si>
  <si>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</si>
  <si>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</si>
  <si>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</si>
  <si>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</si>
  <si>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</si>
  <si>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</si>
  <si>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</si>
  <si>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</si>
  <si>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</si>
  <si>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</si>
  <si>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</si>
  <si>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</si>
  <si>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</si>
  <si>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</si>
  <si>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</si>
  <si>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</si>
  <si>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</si>
  <si>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</si>
  <si>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</si>
  <si>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</si>
  <si>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</si>
  <si>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</si>
  <si>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</si>
  <si>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</si>
  <si>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</si>
  <si>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</si>
  <si>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</si>
  <si>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</si>
  <si>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</si>
  <si>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</si>
  <si>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</si>
  <si>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</si>
  <si>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</si>
  <si>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</si>
  <si>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</si>
  <si>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</si>
  <si>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</si>
  <si>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</si>
  <si>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</si>
  <si>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</si>
  <si>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</si>
  <si>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</si>
  <si>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</si>
  <si>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</si>
  <si>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</si>
  <si>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</si>
  <si>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</si>
  <si>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</si>
  <si>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</si>
  <si>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</si>
  <si>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</si>
  <si>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</si>
  <si>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</si>
  <si>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</si>
  <si>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</si>
  <si>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</si>
  <si>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</si>
  <si>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</si>
  <si>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</si>
  <si>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</si>
  <si>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</si>
  <si>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</si>
  <si>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</si>
  <si>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</si>
  <si>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</si>
  <si>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</si>
  <si>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</si>
  <si>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</si>
  <si>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</si>
  <si>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</si>
  <si>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</si>
  <si>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</si>
  <si>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</si>
  <si>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</si>
  <si>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</si>
  <si>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</si>
  <si>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</si>
  <si>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</si>
  <si>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</si>
  <si>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</si>
  <si>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</si>
  <si>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</si>
  <si>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</si>
  <si>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</si>
  <si>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</si>
  <si>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</si>
  <si>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</si>
  <si>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</si>
  <si>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</si>
  <si>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</si>
  <si>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</si>
  <si>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</si>
  <si>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</si>
  <si>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</si>
  <si>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</si>
  <si>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</si>
  <si>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</si>
  <si>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</si>
  <si>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</si>
  <si>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</si>
  <si>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</si>
  <si>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</si>
  <si>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</si>
  <si>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</si>
  <si>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</si>
  <si>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</si>
  <si>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</si>
  <si>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</si>
  <si>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</si>
  <si>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</si>
  <si>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</si>
  <si>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</si>
  <si>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</si>
  <si>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</si>
  <si>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</si>
  <si>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</si>
  <si>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</si>
  <si>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</si>
  <si>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</si>
  <si>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</si>
  <si>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</si>
  <si>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</si>
  <si>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</si>
  <si>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</si>
  <si>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</si>
  <si>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</si>
  <si>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</si>
  <si>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</si>
  <si>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</si>
  <si>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</si>
  <si>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</si>
  <si>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</si>
  <si>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</si>
  <si>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</si>
  <si>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</si>
  <si>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</si>
  <si>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</si>
  <si>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</si>
  <si>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</si>
  <si>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</si>
  <si>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</si>
  <si>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</si>
  <si>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</si>
  <si>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</si>
  <si>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</si>
  <si>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</si>
  <si>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</si>
  <si>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</si>
  <si>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</si>
  <si>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</si>
  <si>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</si>
  <si>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</si>
  <si>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</si>
  <si>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</si>
  <si>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</si>
  <si>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</si>
  <si>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</si>
  <si>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</si>
  <si>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</si>
  <si>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</si>
  <si>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</si>
  <si>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</si>
  <si>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</si>
  <si>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</si>
  <si>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</si>
  <si>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</si>
  <si>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</si>
  <si>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</si>
  <si>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</si>
  <si>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</si>
  <si>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</si>
  <si>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</si>
  <si>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</si>
  <si>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</si>
  <si>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</si>
  <si>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</si>
  <si>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</si>
  <si>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</si>
  <si>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</si>
  <si>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</si>
  <si>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</si>
  <si>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</si>
  <si>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</si>
  <si>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</si>
  <si>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</si>
  <si>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</si>
  <si>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</si>
  <si>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</si>
  <si>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</si>
  <si>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</si>
  <si>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</si>
  <si>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</si>
  <si>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</si>
  <si>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</si>
  <si>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</si>
  <si>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</si>
  <si>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</si>
  <si>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</si>
  <si>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</si>
  <si>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</si>
  <si>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</si>
  <si>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</si>
  <si>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</si>
  <si>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</si>
  <si>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</si>
  <si>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</si>
  <si>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</si>
  <si>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</si>
  <si>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</si>
  <si>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</si>
  <si>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</si>
  <si>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</si>
  <si>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</si>
  <si>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</si>
  <si>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</si>
  <si>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</si>
  <si>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</si>
  <si>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</si>
  <si>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</si>
  <si>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</si>
  <si>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</si>
  <si>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</si>
  <si>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</si>
  <si>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</si>
  <si>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</si>
  <si>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</si>
  <si>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</si>
  <si>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</si>
  <si>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</si>
  <si>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</si>
  <si>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</si>
  <si>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</si>
  <si>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</si>
  <si>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</si>
  <si>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</si>
  <si>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</si>
  <si>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</si>
  <si>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</si>
  <si>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</si>
  <si>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</si>
  <si>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</si>
  <si>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</si>
  <si>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</si>
  <si>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</si>
  <si>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</si>
  <si>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</si>
  <si>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</si>
  <si>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</si>
  <si>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</si>
  <si>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</si>
  <si>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</si>
  <si>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</si>
  <si>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</si>
  <si>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</si>
  <si>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</si>
  <si>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</si>
  <si>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</si>
  <si>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</si>
  <si>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</si>
  <si>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</si>
  <si>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</si>
  <si>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</si>
  <si>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</si>
  <si>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</si>
  <si>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</si>
  <si>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</si>
  <si>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</si>
  <si>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</si>
  <si>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</si>
  <si>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</si>
  <si>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</si>
  <si>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</si>
  <si>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</si>
  <si>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</si>
  <si>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</si>
  <si>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</si>
  <si>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</si>
  <si>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</si>
  <si>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</si>
  <si>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</si>
  <si>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</si>
  <si>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</si>
  <si>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</si>
  <si>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</si>
  <si>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</si>
  <si>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</si>
  <si>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</si>
  <si>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</si>
  <si>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</si>
  <si>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</si>
  <si>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</si>
  <si>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</si>
  <si>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</si>
  <si>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</si>
  <si>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</si>
  <si>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</si>
  <si>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</si>
  <si>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</si>
  <si>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</si>
  <si>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</si>
  <si>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</si>
  <si>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</si>
  <si>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</si>
  <si>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</si>
  <si>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</si>
  <si>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</si>
  <si>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</si>
  <si>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</si>
  <si>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</si>
  <si>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</si>
  <si>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</si>
  <si>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</si>
  <si>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</si>
  <si>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</si>
  <si>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</si>
  <si>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</si>
  <si>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</si>
  <si>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</si>
  <si>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</si>
  <si>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</si>
  <si>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</si>
  <si>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</si>
  <si>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</si>
  <si>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</si>
  <si>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</si>
  <si>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</si>
  <si>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</si>
  <si>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</si>
  <si>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</si>
  <si>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</si>
  <si>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</si>
  <si>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</si>
  <si>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</si>
  <si>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</si>
  <si>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</si>
  <si>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</si>
  <si>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</si>
  <si>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</si>
  <si>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</si>
  <si>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</si>
  <si>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</si>
  <si>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</si>
  <si>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</si>
  <si>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</si>
  <si>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</si>
  <si>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</si>
  <si>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</si>
  <si>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</si>
  <si>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</si>
  <si>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</si>
  <si>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</si>
  <si>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</si>
  <si>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</si>
  <si>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</si>
  <si>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</si>
  <si>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</si>
  <si>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</si>
  <si>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</si>
  <si>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</si>
  <si>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</si>
  <si>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</si>
  <si>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</si>
  <si>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</si>
  <si>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</si>
  <si>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</si>
  <si>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</si>
  <si>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</si>
  <si>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</si>
  <si>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</si>
  <si>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</si>
  <si>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</si>
  <si>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</si>
  <si>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</si>
  <si>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</si>
  <si>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</si>
  <si>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</si>
  <si>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</si>
  <si>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</si>
  <si>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</si>
  <si>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</si>
  <si>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</si>
  <si>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</si>
  <si>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</si>
  <si>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</si>
  <si>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</si>
  <si>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</si>
  <si>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</si>
  <si>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</si>
  <si>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</si>
  <si>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</si>
  <si>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</si>
  <si>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</si>
  <si>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</si>
  <si>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</si>
  <si>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</si>
  <si>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</si>
  <si>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</si>
  <si>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</si>
  <si>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</si>
  <si>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</si>
  <si>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</si>
  <si>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</si>
  <si>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</si>
  <si>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</si>
  <si>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</si>
  <si>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</si>
  <si>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</si>
  <si>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</si>
  <si>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</si>
  <si>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</si>
  <si>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</si>
  <si>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</si>
  <si>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</si>
  <si>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</si>
  <si>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</si>
  <si>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</si>
  <si>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</si>
  <si>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</si>
  <si>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</si>
  <si>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</si>
  <si>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</si>
  <si>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</si>
  <si>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</si>
  <si>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</si>
  <si>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</si>
  <si>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</si>
  <si>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</si>
  <si>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</si>
  <si>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</si>
  <si>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</si>
  <si>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</si>
  <si>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</si>
  <si>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</si>
  <si>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</si>
  <si>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</si>
  <si>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</si>
  <si>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</si>
  <si>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</si>
  <si>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</si>
  <si>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</si>
  <si>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</si>
  <si>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</si>
  <si>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</si>
  <si>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</si>
  <si>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</si>
  <si>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</si>
  <si>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</si>
  <si>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</si>
  <si>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</si>
  <si>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</si>
  <si>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</si>
  <si>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</si>
  <si>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</si>
  <si>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</si>
  <si>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</si>
  <si>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</si>
  <si>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</si>
  <si>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</si>
  <si>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</si>
  <si>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</si>
  <si>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</si>
  <si>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</si>
  <si>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</si>
  <si>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</si>
  <si>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</si>
  <si>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</si>
  <si>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</si>
  <si>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</si>
  <si>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</si>
  <si>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</si>
  <si>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</si>
  <si>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</si>
  <si>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</si>
  <si>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</si>
  <si>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</si>
  <si>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</si>
  <si>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</si>
  <si>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</si>
  <si>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</si>
  <si>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</si>
  <si>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</si>
  <si>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</si>
  <si>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</si>
  <si>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</si>
  <si>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</si>
  <si>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</si>
  <si>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</si>
  <si>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</si>
  <si>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</si>
  <si>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</si>
  <si>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</si>
  <si>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</si>
  <si>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</si>
  <si>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</si>
  <si>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</si>
  <si>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</si>
  <si>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</si>
  <si>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</si>
  <si>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</si>
  <si>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</si>
  <si>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</si>
  <si>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</si>
  <si>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</si>
  <si>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</si>
  <si>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</si>
  <si>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</si>
  <si>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</si>
  <si>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</si>
  <si>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</si>
  <si>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</si>
  <si>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</si>
  <si>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</si>
  <si>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</si>
  <si>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</si>
  <si>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</si>
  <si>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</si>
  <si>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</si>
  <si>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</si>
  <si>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</si>
  <si>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</si>
  <si>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</si>
  <si>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</si>
  <si>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</si>
  <si>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</si>
  <si>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</si>
  <si>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</si>
  <si>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</si>
  <si>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</si>
  <si>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</si>
  <si>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</si>
  <si>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</si>
  <si>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</si>
  <si>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</si>
  <si>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</si>
  <si>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</si>
  <si>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</si>
  <si>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</si>
  <si>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</si>
  <si>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</si>
  <si>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</si>
  <si>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</si>
  <si>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</si>
  <si>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</si>
  <si>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</si>
  <si>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</si>
  <si>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</si>
  <si>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</si>
  <si>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</si>
  <si>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</si>
  <si>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</si>
  <si>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</si>
  <si>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</si>
  <si>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</si>
  <si>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</si>
  <si>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</si>
  <si>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</si>
  <si>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</si>
  <si>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</si>
  <si>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</si>
  <si>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</si>
  <si>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</si>
  <si>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</si>
  <si>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</si>
  <si>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</si>
  <si>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</si>
  <si>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</si>
  <si>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</si>
  <si>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</si>
  <si>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</si>
  <si>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</si>
  <si>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</si>
  <si>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</si>
  <si>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</si>
  <si>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</si>
  <si>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</si>
  <si>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</si>
  <si>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</si>
  <si>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</si>
  <si>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</si>
  <si>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</si>
  <si>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</si>
  <si>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</si>
  <si>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</si>
  <si>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</si>
  <si>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</si>
  <si>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</si>
  <si>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</si>
  <si>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</si>
  <si>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</si>
  <si>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</si>
  <si>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</si>
  <si>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</si>
  <si>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</si>
  <si>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</si>
  <si>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</si>
  <si>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</si>
  <si>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</si>
  <si>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</si>
  <si>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</si>
  <si>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</si>
  <si>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</si>
  <si>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</si>
  <si>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</si>
  <si>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</si>
  <si>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</si>
  <si>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</si>
  <si>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</si>
  <si>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</si>
  <si>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</si>
  <si>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</si>
  <si>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</si>
  <si>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</si>
  <si>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</si>
  <si>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</si>
  <si>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</si>
  <si>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</si>
  <si>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</si>
  <si>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</si>
  <si>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</si>
  <si>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</si>
  <si>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</si>
  <si>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</si>
  <si>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</si>
  <si>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</si>
  <si>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</si>
  <si>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</si>
  <si>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</si>
  <si>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</si>
  <si>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</si>
  <si>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</si>
  <si>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</si>
  <si>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</si>
  <si>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</si>
  <si>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</si>
  <si>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</si>
  <si>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</si>
  <si>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</si>
  <si>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</si>
  <si>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</si>
  <si>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</si>
  <si>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</si>
  <si>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</si>
  <si>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</si>
  <si>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</si>
  <si>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</si>
  <si>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</si>
  <si>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</si>
  <si>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</si>
  <si>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</si>
  <si>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</si>
  <si>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</si>
  <si>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</si>
  <si>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</si>
  <si>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</si>
  <si>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</si>
  <si>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</si>
  <si>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</si>
  <si>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</si>
  <si>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</si>
  <si>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</si>
  <si>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</si>
  <si>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</si>
  <si>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</si>
  <si>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</si>
  <si>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</si>
  <si>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</si>
  <si>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</si>
  <si>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</si>
  <si>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</si>
  <si>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</si>
  <si>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</si>
  <si>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</si>
  <si>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</si>
  <si>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</si>
  <si>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</si>
  <si>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</si>
  <si>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</si>
  <si>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</si>
  <si>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</si>
  <si>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</si>
  <si>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</si>
  <si>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</si>
  <si>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</si>
  <si>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</si>
  <si>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</si>
  <si>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</si>
  <si>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</si>
  <si>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</si>
  <si>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</si>
  <si>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</si>
  <si>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</si>
  <si>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</si>
  <si>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</si>
  <si>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</si>
  <si>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</si>
  <si>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</si>
  <si>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</si>
  <si>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</si>
  <si>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</si>
  <si>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</si>
  <si>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</si>
  <si>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</si>
  <si>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</si>
  <si>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</si>
  <si>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</si>
  <si>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</si>
  <si>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</si>
  <si>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</si>
  <si>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</si>
  <si>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</si>
  <si>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</si>
  <si>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</si>
  <si>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</si>
  <si>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</si>
  <si>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</si>
  <si>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</si>
  <si>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</si>
  <si>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</si>
  <si>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</si>
  <si>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</si>
  <si>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</si>
  <si>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</si>
  <si>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</si>
  <si>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</si>
  <si>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</si>
  <si>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</si>
  <si>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</si>
  <si>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</si>
  <si>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</si>
  <si>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</si>
  <si>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</si>
  <si>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</si>
  <si>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</si>
  <si>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</si>
  <si>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</si>
  <si>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</si>
  <si>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</si>
  <si>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</si>
  <si>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</si>
  <si>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</si>
  <si>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</si>
  <si>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</si>
  <si>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</si>
  <si>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</si>
  <si>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</si>
  <si>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</si>
  <si>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</si>
  <si>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</si>
  <si>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</si>
  <si>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</si>
  <si>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</si>
  <si>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</si>
  <si>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</si>
  <si>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</si>
  <si>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</si>
  <si>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</si>
  <si>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</si>
  <si>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</si>
  <si>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</si>
  <si>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</si>
  <si>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</si>
  <si>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</si>
  <si>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</si>
  <si>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</si>
  <si>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</si>
  <si>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</si>
  <si>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</si>
  <si>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</si>
  <si>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</si>
  <si>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</si>
  <si>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</si>
  <si>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</si>
  <si>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</si>
  <si>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</si>
  <si>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</si>
  <si>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</si>
  <si>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</si>
  <si>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</si>
  <si>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</si>
  <si>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</si>
  <si>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</si>
  <si>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</si>
  <si>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</si>
  <si>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</si>
  <si>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</si>
  <si>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</si>
  <si>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</si>
  <si>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</si>
  <si>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</si>
  <si>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</si>
  <si>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</si>
  <si>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</si>
  <si>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</si>
  <si>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</si>
  <si>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</si>
  <si>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</si>
  <si>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</si>
  <si>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</si>
  <si>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</si>
  <si>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</si>
  <si>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</si>
  <si>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</si>
  <si>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</si>
  <si>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</si>
  <si>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</si>
  <si>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</si>
  <si>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</si>
  <si>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</si>
  <si>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</si>
  <si>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</si>
  <si>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</si>
  <si>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</si>
  <si>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</si>
  <si>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</si>
  <si>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</si>
  <si>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</si>
  <si>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</si>
  <si>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</si>
  <si>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</si>
  <si>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</si>
  <si>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</si>
  <si>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</si>
  <si>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</si>
  <si>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</si>
  <si>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</si>
  <si>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</si>
  <si>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</si>
  <si>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</si>
  <si>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</si>
  <si>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</si>
  <si>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</si>
  <si>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</si>
  <si>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</si>
  <si>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</si>
  <si>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</si>
  <si>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</si>
  <si>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</si>
  <si>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</si>
  <si>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</si>
  <si>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</si>
  <si>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</si>
  <si>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</si>
  <si>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</si>
  <si>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</si>
  <si>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</si>
  <si>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</si>
  <si>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</si>
  <si>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</si>
  <si>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</si>
  <si>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</si>
  <si>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</si>
  <si>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</si>
  <si>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</si>
  <si>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</si>
  <si>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</si>
  <si>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</si>
  <si>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</si>
  <si>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</si>
  <si>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</si>
  <si>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</si>
  <si>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</si>
  <si>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</si>
  <si>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</si>
  <si>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</si>
  <si>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</si>
  <si>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</si>
  <si>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</si>
  <si>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</si>
  <si>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</si>
  <si>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</si>
  <si>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</si>
  <si>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</si>
  <si>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</si>
  <si>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</si>
  <si>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</si>
  <si>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</si>
  <si>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</si>
  <si>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</si>
  <si>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</si>
  <si>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</si>
  <si>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</si>
  <si>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</si>
  <si>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</si>
  <si>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</si>
  <si>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</si>
  <si>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</si>
  <si>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</si>
  <si>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</si>
  <si>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</si>
  <si>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</si>
  <si>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</si>
  <si>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</si>
  <si>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</si>
  <si>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</si>
  <si>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</si>
  <si>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</si>
  <si>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</si>
  <si>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</si>
  <si>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</si>
  <si>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</si>
  <si>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</si>
  <si>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</si>
  <si>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</si>
  <si>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</si>
  <si>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</si>
  <si>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</si>
  <si>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</si>
  <si>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</si>
  <si>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</si>
  <si>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</si>
  <si>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</si>
  <si>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</si>
  <si>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</si>
  <si>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</si>
  <si>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</si>
  <si>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</si>
  <si>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</si>
  <si>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</si>
  <si>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</si>
  <si>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</si>
  <si>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</si>
  <si>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</si>
  <si>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</si>
  <si>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</si>
  <si>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</si>
  <si>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</si>
  <si>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</si>
  <si>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</si>
  <si>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</si>
  <si>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</si>
  <si>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</si>
  <si>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</si>
  <si>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</si>
  <si>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</si>
  <si>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</si>
  <si>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</si>
  <si>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</si>
  <si>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</si>
  <si>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</si>
  <si>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</si>
  <si>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</si>
  <si>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</si>
  <si>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</si>
  <si>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</si>
  <si>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</si>
  <si>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</si>
  <si>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</si>
  <si>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</si>
  <si>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</si>
  <si>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</si>
  <si>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</si>
  <si>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</si>
  <si>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</si>
  <si>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</si>
  <si>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</si>
  <si>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</si>
  <si>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</si>
  <si>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</si>
  <si>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</si>
  <si>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</si>
  <si>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</si>
  <si>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</si>
  <si>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</si>
  <si>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</si>
  <si>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</si>
  <si>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</si>
  <si>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</si>
  <si>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</si>
  <si>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</si>
  <si>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</si>
  <si>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</si>
  <si>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</si>
  <si>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</si>
  <si>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</si>
  <si>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</si>
  <si>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</si>
  <si>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</si>
  <si>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</si>
  <si>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</si>
  <si>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</si>
  <si>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</si>
  <si>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</si>
  <si>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</si>
  <si>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</si>
  <si>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</si>
  <si>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</si>
  <si>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</si>
  <si>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</si>
  <si>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</si>
  <si>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</si>
  <si>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</si>
  <si>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</si>
  <si>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</si>
  <si>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</si>
  <si>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</si>
  <si>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</si>
  <si>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</si>
  <si>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</si>
  <si>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</si>
  <si>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</si>
  <si>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</si>
  <si>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</si>
  <si>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</si>
  <si>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</si>
  <si>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</si>
  <si>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</si>
  <si>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</si>
  <si>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</si>
  <si>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</si>
  <si>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</si>
  <si>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</si>
  <si>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</si>
  <si>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</si>
  <si>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</si>
  <si>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</si>
  <si>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</si>
  <si>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</si>
  <si>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</si>
  <si>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</si>
  <si>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</si>
  <si>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</si>
  <si>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</si>
  <si>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</si>
  <si>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</si>
  <si>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</si>
  <si>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</si>
  <si>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</si>
  <si>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</si>
  <si>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</si>
  <si>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</si>
  <si>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</si>
  <si>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</si>
  <si>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</si>
  <si>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</si>
  <si>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</si>
  <si>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</si>
  <si>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</si>
  <si>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</si>
  <si>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</si>
  <si>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</si>
  <si>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</si>
  <si>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</si>
  <si>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</si>
  <si>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</si>
  <si>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</si>
  <si>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</si>
  <si>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</si>
  <si>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</si>
  <si>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</si>
  <si>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</si>
  <si>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</si>
  <si>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</si>
  <si>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</si>
  <si>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</si>
  <si>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</si>
  <si>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</si>
  <si>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</si>
  <si>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</si>
  <si>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</si>
  <si>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</si>
  <si>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</si>
  <si>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</si>
  <si>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</si>
  <si>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</si>
  <si>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</si>
  <si>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</si>
  <si>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</si>
  <si>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</si>
  <si>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</si>
  <si>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</si>
  <si>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</si>
  <si>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</si>
  <si>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</si>
  <si>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</si>
  <si>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</si>
  <si>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</si>
  <si>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</si>
  <si>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</si>
  <si>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</si>
  <si>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</si>
  <si>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</si>
  <si>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</si>
  <si>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</si>
  <si>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</si>
  <si>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</si>
  <si>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</si>
  <si>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</si>
  <si>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</si>
  <si>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</si>
  <si>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</si>
  <si>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</si>
  <si>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</si>
  <si>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</si>
  <si>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</si>
  <si>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</si>
  <si>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</si>
  <si>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</si>
  <si>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</si>
  <si>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</si>
  <si>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</si>
  <si>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</si>
  <si>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</si>
  <si>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</si>
  <si>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</si>
  <si>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</si>
  <si>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</si>
  <si>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</si>
  <si>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</si>
  <si>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</si>
  <si>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</si>
  <si>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</si>
  <si>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</si>
  <si>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</si>
  <si>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</si>
  <si>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</si>
  <si>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</si>
  <si>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</si>
  <si>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</si>
  <si>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</si>
  <si>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</si>
  <si>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</si>
  <si>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</si>
  <si>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</si>
  <si>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</si>
  <si>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</si>
  <si>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</si>
  <si>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</si>
  <si>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</si>
  <si>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</si>
  <si>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</si>
  <si>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</si>
  <si>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</si>
  <si>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</si>
  <si>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</si>
  <si>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</si>
  <si>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</si>
  <si>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</si>
  <si>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</si>
  <si>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</si>
  <si>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</si>
  <si>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</si>
  <si>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</si>
  <si>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</si>
  <si>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</si>
  <si>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</si>
  <si>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</si>
  <si>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</si>
  <si>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</si>
  <si>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</si>
  <si>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</si>
  <si>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</si>
  <si>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</si>
  <si>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</si>
  <si>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</si>
  <si>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</si>
  <si>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</si>
  <si>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</si>
  <si>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</si>
  <si>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</si>
  <si>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</si>
  <si>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</si>
  <si>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</si>
  <si>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</si>
  <si>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</si>
  <si>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</si>
  <si>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</si>
  <si>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</si>
  <si>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</si>
  <si>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</si>
  <si>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</si>
  <si>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</si>
  <si>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</si>
  <si>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</si>
  <si>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</si>
  <si>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</si>
  <si>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</si>
  <si>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</si>
  <si>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</si>
  <si>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</si>
  <si>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</si>
  <si>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</si>
  <si>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</si>
  <si>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</si>
  <si>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</si>
  <si>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</si>
  <si>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</si>
  <si>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</si>
  <si>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</si>
  <si>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</si>
  <si>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</si>
  <si>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</si>
  <si>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</si>
  <si>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</si>
  <si>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</si>
  <si>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</si>
  <si>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</si>
  <si>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</si>
  <si>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</si>
  <si>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</si>
  <si>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</si>
  <si>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</si>
  <si>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</si>
  <si>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</si>
  <si>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</si>
  <si>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</si>
  <si>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</si>
  <si>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</si>
  <si>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</si>
  <si>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</si>
  <si>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</si>
  <si>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</si>
  <si>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</si>
  <si>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</si>
  <si>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</si>
  <si>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</si>
  <si>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</si>
  <si>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</si>
  <si>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</si>
  <si>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</si>
  <si>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</si>
  <si>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</si>
  <si>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</si>
  <si>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</si>
  <si>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</si>
  <si>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</si>
  <si>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</si>
  <si>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</si>
  <si>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</si>
  <si>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</si>
  <si>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</si>
  <si>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</si>
  <si>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</si>
  <si>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</si>
  <si>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</si>
  <si>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</si>
  <si>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</si>
  <si>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</si>
  <si>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</si>
  <si>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</si>
  <si>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</si>
  <si>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</si>
  <si>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</si>
  <si>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</si>
  <si>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</si>
  <si>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</si>
  <si>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</si>
  <si>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</si>
  <si>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</si>
  <si>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</si>
  <si>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</si>
  <si>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</si>
  <si>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</si>
  <si>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</si>
  <si>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</si>
  <si>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</si>
  <si>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</si>
  <si>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</si>
  <si>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</si>
  <si>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</si>
  <si>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</si>
  <si>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</si>
  <si>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</si>
  <si>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</si>
  <si>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</si>
  <si>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</si>
  <si>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</si>
  <si>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</si>
  <si>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</si>
  <si>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</si>
  <si>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</si>
  <si>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</si>
  <si>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</si>
  <si>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</si>
  <si>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</si>
  <si>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</si>
  <si>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</si>
  <si>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</si>
  <si>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</si>
  <si>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</si>
  <si>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</si>
  <si>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</si>
  <si>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</si>
  <si>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</si>
  <si>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</si>
  <si>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</si>
  <si>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</si>
  <si>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</si>
  <si>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</si>
  <si>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</si>
  <si>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</si>
  <si>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</si>
  <si>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</si>
  <si>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</si>
  <si>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</si>
  <si>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</si>
  <si>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</si>
  <si>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</si>
  <si>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</si>
  <si>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</si>
  <si>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</si>
  <si>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</si>
  <si>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</si>
  <si>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</si>
  <si>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</si>
  <si>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</si>
  <si>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</si>
  <si>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</si>
  <si>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</si>
  <si>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</si>
  <si>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</si>
  <si>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</si>
  <si>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</si>
  <si>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</si>
  <si>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</si>
  <si>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</si>
  <si>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</si>
  <si>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</si>
  <si>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</si>
  <si>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</si>
  <si>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</si>
  <si>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</si>
  <si>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</si>
  <si>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</si>
  <si>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</si>
  <si>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</si>
  <si>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</si>
  <si>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</si>
  <si>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</si>
  <si>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</si>
  <si>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</si>
  <si>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</si>
  <si>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</si>
  <si>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</si>
  <si>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</si>
  <si>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</si>
  <si>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</si>
  <si>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</si>
  <si>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</si>
  <si>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</si>
  <si>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</si>
  <si>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</si>
  <si>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</si>
  <si>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</si>
  <si>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</si>
  <si>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</si>
  <si>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</si>
  <si>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</si>
  <si>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</si>
  <si>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</si>
  <si>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</si>
  <si>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</si>
  <si>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</si>
  <si>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</si>
  <si>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</si>
  <si>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</si>
  <si>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</si>
  <si>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</si>
  <si>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</si>
  <si>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</si>
  <si>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</si>
  <si>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</si>
  <si>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</si>
  <si>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</si>
  <si>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</si>
  <si>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</si>
  <si>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</si>
  <si>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</si>
  <si>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</si>
  <si>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</si>
  <si>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</si>
  <si>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</si>
  <si>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</si>
  <si>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</si>
  <si>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</si>
  <si>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</si>
  <si>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</si>
  <si>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</si>
  <si>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</si>
  <si>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</si>
  <si>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</si>
  <si>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</si>
  <si>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</si>
  <si>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</si>
  <si>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</si>
  <si>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</si>
  <si>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</si>
  <si>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</si>
  <si>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</si>
  <si>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</si>
  <si>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</si>
  <si>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</si>
  <si>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</si>
  <si>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</si>
  <si>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</si>
  <si>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</si>
  <si>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</si>
  <si>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</si>
  <si>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</si>
  <si>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</si>
  <si>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</si>
  <si>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</si>
  <si>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</si>
  <si>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</si>
  <si>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</si>
  <si>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</si>
  <si>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</si>
  <si>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</si>
  <si>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</si>
  <si>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</si>
  <si>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</si>
  <si>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</si>
  <si>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</si>
  <si>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</si>
  <si>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</si>
  <si>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</si>
  <si>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</si>
  <si>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</si>
  <si>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</si>
  <si>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</si>
  <si>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</si>
  <si>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</si>
  <si>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</si>
  <si>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</si>
  <si>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</si>
  <si>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</si>
  <si>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</si>
  <si>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</si>
  <si>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</si>
  <si>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</si>
  <si>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</si>
  <si>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</si>
  <si>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</si>
  <si>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</si>
  <si>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</si>
  <si>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</si>
  <si>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</si>
  <si>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</si>
  <si>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</si>
  <si>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</si>
  <si>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</si>
  <si>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</si>
  <si>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</si>
  <si>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</si>
  <si>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</si>
  <si>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</si>
  <si>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</si>
  <si>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</si>
  <si>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</si>
  <si>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</si>
  <si>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</si>
  <si>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</si>
  <si>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</si>
  <si>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</si>
  <si>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</si>
  <si>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</si>
  <si>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</si>
  <si>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</si>
  <si>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</si>
  <si>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</si>
  <si>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</si>
  <si>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</si>
  <si>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</si>
  <si>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</si>
  <si>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</si>
  <si>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</si>
  <si>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</si>
  <si>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</si>
  <si>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</si>
  <si>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</si>
  <si>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</si>
  <si>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</si>
  <si>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</si>
  <si>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</si>
  <si>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</si>
  <si>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</si>
  <si>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</si>
  <si>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</si>
  <si>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</si>
  <si>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</si>
  <si>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</si>
  <si>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</si>
  <si>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</si>
  <si>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</si>
  <si>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</si>
  <si>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</si>
  <si>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</si>
  <si>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</si>
  <si>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</si>
  <si>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</si>
  <si>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</si>
  <si>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</si>
  <si>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</si>
  <si>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</si>
  <si>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</si>
  <si>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</si>
  <si>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</si>
  <si>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</si>
  <si>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</si>
  <si>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</si>
  <si>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</si>
  <si>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</si>
  <si>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</si>
  <si>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</si>
  <si>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</si>
  <si>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</si>
  <si>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</si>
  <si>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</si>
  <si>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</si>
  <si>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</si>
  <si>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</si>
  <si>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</si>
  <si>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</si>
  <si>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</si>
  <si>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</si>
  <si>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</si>
  <si>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</si>
  <si>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</si>
  <si>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</si>
  <si>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</si>
  <si>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</si>
  <si>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</si>
  <si>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</si>
  <si>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</si>
  <si>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</si>
  <si>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</si>
  <si>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</si>
  <si>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</si>
  <si>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</si>
  <si>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</si>
  <si>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</si>
  <si>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</si>
  <si>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</si>
  <si>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</si>
  <si>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</si>
  <si>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</si>
  <si>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</si>
  <si>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</si>
  <si>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</si>
  <si>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</si>
  <si>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</si>
  <si>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</si>
  <si>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</si>
  <si>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</si>
  <si>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</si>
  <si>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</si>
  <si>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</si>
  <si>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</si>
  <si>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</si>
  <si>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</si>
  <si>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</si>
  <si>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</si>
  <si>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</si>
  <si>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</si>
  <si>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</si>
  <si>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</si>
  <si>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</si>
  <si>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</si>
  <si>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</si>
  <si>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</si>
  <si>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</si>
  <si>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</si>
  <si>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</si>
  <si>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</si>
  <si>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</si>
  <si>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</si>
  <si>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</si>
  <si>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</si>
  <si>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</si>
  <si>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</si>
  <si>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</si>
  <si>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</si>
  <si>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</si>
  <si>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</si>
  <si>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</si>
  <si>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</si>
  <si>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</si>
  <si>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</si>
  <si>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</si>
  <si>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</si>
  <si>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</si>
  <si>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</si>
  <si>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</si>
  <si>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</si>
  <si>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</si>
  <si>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</si>
  <si>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</si>
  <si>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</si>
  <si>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</si>
  <si>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</si>
  <si>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</si>
  <si>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</si>
  <si>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</si>
  <si>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</si>
  <si>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</si>
  <si>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</si>
  <si>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</si>
  <si>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</si>
  <si>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</si>
  <si>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</si>
  <si>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</si>
  <si>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</si>
  <si>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</si>
  <si>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</si>
  <si>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</si>
  <si>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</si>
  <si>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</si>
  <si>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</si>
  <si>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</si>
  <si>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</si>
  <si>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</si>
  <si>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</si>
  <si>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</si>
  <si>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</si>
  <si>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</si>
  <si>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</si>
  <si>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</si>
  <si>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</si>
  <si>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</si>
  <si>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</si>
  <si>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</si>
  <si>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</si>
  <si>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</si>
  <si>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</si>
  <si>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</si>
  <si>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</si>
  <si>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</si>
  <si>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</si>
  <si>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</si>
  <si>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</si>
  <si>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</si>
  <si>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</si>
  <si>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</si>
  <si>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</si>
  <si>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</si>
  <si>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</si>
  <si>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</si>
  <si>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</si>
  <si>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</si>
  <si>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</si>
  <si>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</si>
  <si>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</si>
  <si>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</si>
  <si>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</si>
  <si>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</si>
  <si>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</si>
  <si>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</si>
  <si>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</si>
  <si>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</si>
  <si>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</si>
  <si>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</si>
  <si>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</si>
  <si>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</si>
  <si>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</si>
  <si>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</si>
  <si>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</si>
  <si>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</si>
  <si>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</si>
  <si>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</si>
  <si>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</si>
  <si>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</si>
  <si>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</si>
  <si>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</si>
  <si>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</si>
  <si>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</si>
  <si>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</si>
  <si>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</si>
  <si>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</si>
  <si>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</si>
  <si>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</si>
  <si>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</si>
  <si>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</si>
  <si>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</si>
  <si>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</si>
  <si>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</si>
  <si>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</si>
  <si>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</si>
  <si>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</si>
  <si>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</si>
  <si>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</si>
  <si>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</si>
  <si>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</si>
  <si>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</si>
  <si>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</si>
  <si>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</si>
  <si>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</si>
  <si>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</si>
  <si>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</si>
  <si>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</si>
  <si>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</si>
  <si>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</si>
  <si>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</si>
  <si>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</si>
  <si>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</si>
  <si>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</si>
  <si>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</si>
  <si>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</si>
  <si>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</si>
  <si>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</si>
  <si>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</si>
  <si>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</si>
  <si>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</si>
  <si>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</si>
  <si>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</si>
  <si>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</si>
  <si>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</si>
  <si>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</si>
  <si>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</si>
  <si>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</si>
  <si>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</si>
  <si>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</si>
  <si>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</si>
  <si>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</si>
  <si>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</si>
  <si>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</si>
  <si>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</si>
  <si>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</si>
  <si>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</si>
  <si>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</si>
  <si>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</si>
  <si>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</si>
  <si>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</si>
  <si>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</si>
  <si>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</si>
  <si>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</si>
  <si>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</si>
  <si>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</si>
  <si>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</si>
  <si>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</si>
  <si>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</si>
  <si>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</si>
  <si>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</si>
  <si>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</si>
  <si>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</si>
  <si>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</si>
  <si>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</si>
  <si>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</si>
  <si>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</si>
  <si>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</si>
  <si>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</si>
  <si>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</si>
  <si>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</si>
  <si>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</si>
  <si>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</si>
  <si>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</si>
  <si>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</si>
  <si>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</si>
  <si>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</si>
  <si>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</si>
  <si>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</si>
  <si>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</si>
  <si>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</si>
  <si>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</si>
  <si>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</si>
  <si>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</si>
  <si>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</si>
  <si>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</si>
  <si>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</si>
  <si>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</si>
  <si>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</si>
  <si>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</si>
  <si>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</si>
  <si>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</si>
  <si>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</si>
  <si>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</si>
  <si>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</si>
  <si>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</si>
  <si>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</si>
  <si>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</si>
  <si>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</si>
  <si>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</si>
  <si>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</si>
  <si>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</si>
  <si>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</si>
  <si>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</si>
  <si>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</si>
  <si>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</si>
  <si>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</si>
  <si>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</si>
  <si>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</si>
  <si>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</si>
  <si>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</si>
  <si>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</si>
  <si>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</si>
  <si>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</si>
  <si>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</si>
  <si>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</si>
  <si>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</si>
  <si>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</si>
  <si>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</si>
  <si>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</si>
  <si>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</si>
  <si>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</si>
  <si>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</si>
  <si>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</si>
  <si>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</si>
  <si>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</si>
  <si>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</si>
  <si>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</si>
  <si>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</si>
  <si>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</si>
  <si>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</si>
  <si>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</si>
  <si>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</si>
  <si>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</si>
  <si>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</si>
  <si>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</si>
  <si>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</si>
  <si>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</si>
  <si>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</si>
  <si>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</si>
  <si>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</si>
  <si>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</si>
  <si>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</si>
  <si>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</si>
  <si>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</si>
  <si>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</si>
  <si>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</si>
  <si>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</si>
  <si>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</si>
  <si>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</si>
  <si>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</si>
  <si>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</si>
  <si>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</si>
  <si>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</si>
  <si>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</si>
  <si>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</si>
  <si>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</si>
  <si>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</si>
  <si>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</si>
  <si>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</si>
  <si>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</si>
  <si>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</si>
  <si>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</si>
  <si>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</si>
  <si>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</si>
  <si>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</si>
  <si>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</si>
  <si>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</si>
  <si>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</si>
  <si>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</si>
  <si>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</si>
  <si>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</si>
  <si>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</si>
  <si>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</si>
  <si>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</si>
  <si>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</si>
  <si>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</si>
  <si>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</si>
  <si>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</si>
  <si>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</si>
  <si>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</si>
  <si>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</si>
  <si>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</si>
  <si>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</si>
  <si>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</si>
  <si>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</si>
  <si>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</si>
  <si>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</si>
  <si>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</si>
  <si>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</si>
  <si>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</si>
  <si>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</si>
  <si>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</si>
  <si>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</si>
  <si>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</si>
  <si>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</si>
  <si>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</si>
  <si>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</si>
  <si>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</si>
  <si>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</si>
  <si>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</si>
  <si>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</si>
  <si>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</si>
  <si>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</si>
  <si>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</si>
  <si>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</si>
  <si>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</si>
  <si>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</si>
  <si>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</si>
  <si>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</si>
  <si>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</si>
  <si>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</si>
  <si>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</si>
  <si>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</si>
  <si>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</si>
  <si>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</si>
  <si>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</si>
  <si>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</si>
  <si>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</si>
  <si>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</si>
  <si>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</si>
  <si>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</si>
  <si>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</si>
  <si>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</si>
  <si>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</si>
  <si>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</si>
  <si>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</si>
  <si>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</si>
  <si>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</si>
  <si>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</si>
  <si>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</si>
  <si>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</si>
  <si>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</si>
  <si>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</si>
  <si>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</si>
  <si>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</si>
  <si>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</si>
  <si>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</si>
  <si>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</si>
  <si>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</si>
  <si>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</si>
  <si>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</si>
  <si>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</si>
  <si>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</si>
  <si>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</si>
  <si>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</si>
  <si>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</si>
  <si>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</si>
  <si>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</si>
  <si>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</si>
  <si>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</si>
  <si>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</si>
  <si>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</si>
  <si>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</si>
  <si>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</si>
  <si>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</si>
  <si>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</si>
  <si>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</si>
  <si>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</si>
  <si>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</si>
  <si>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</si>
  <si>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</si>
  <si>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</si>
  <si>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</si>
  <si>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</si>
  <si>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</si>
  <si>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</si>
  <si>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</si>
  <si>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</si>
  <si>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</si>
  <si>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</si>
  <si>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</si>
  <si>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</si>
  <si>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</si>
  <si>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</si>
  <si>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</si>
  <si>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</si>
  <si>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</si>
  <si>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</si>
  <si>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</si>
  <si>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</si>
  <si>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</si>
  <si>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</si>
  <si>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</si>
  <si>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</si>
  <si>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</si>
  <si>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</si>
  <si>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</si>
  <si>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</si>
  <si>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</si>
  <si>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</si>
  <si>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</si>
  <si>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</si>
  <si>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</si>
  <si>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</si>
  <si>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</si>
  <si>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</si>
  <si>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</si>
  <si>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</si>
  <si>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</si>
  <si>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</si>
  <si>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</si>
  <si>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</si>
  <si>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</si>
  <si>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</si>
  <si>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</si>
  <si>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</si>
  <si>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</si>
  <si>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</si>
  <si>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</si>
  <si>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</si>
  <si>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</si>
  <si>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</si>
  <si>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</si>
  <si>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</si>
  <si>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</si>
  <si>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</si>
  <si>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</si>
  <si>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</si>
  <si>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</si>
  <si>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</si>
  <si>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</si>
  <si>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</si>
  <si>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</si>
  <si>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</si>
  <si>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</si>
  <si>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</si>
  <si>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</si>
  <si>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</si>
  <si>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</si>
  <si>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</si>
  <si>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</si>
  <si>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</si>
  <si>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</si>
  <si>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</si>
  <si>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</si>
  <si>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</si>
  <si>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</si>
  <si>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</si>
  <si>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</si>
  <si>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</si>
  <si>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</si>
  <si>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</si>
  <si>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</si>
  <si>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</si>
  <si>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</si>
  <si>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</si>
  <si>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</si>
  <si>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</si>
  <si>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</si>
  <si>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</si>
  <si>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</si>
  <si>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</si>
  <si>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</si>
  <si>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</si>
  <si>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</si>
  <si>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</si>
  <si>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</si>
  <si>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</si>
  <si>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</si>
  <si>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</si>
  <si>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</si>
  <si>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</si>
  <si>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</si>
  <si>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</si>
  <si>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</si>
  <si>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</si>
  <si>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</si>
  <si>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</si>
  <si>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</si>
  <si>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</si>
  <si>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</si>
  <si>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</si>
  <si>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</si>
  <si>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</si>
  <si>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</si>
  <si>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</si>
  <si>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</si>
  <si>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</si>
  <si>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</si>
  <si>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</si>
  <si>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</si>
  <si>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</si>
  <si>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</si>
  <si>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</si>
  <si>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</si>
  <si>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</si>
  <si>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</si>
  <si>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</si>
  <si>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</si>
  <si>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</si>
  <si>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</si>
  <si>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</si>
  <si>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</si>
  <si>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</si>
  <si>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</si>
  <si>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</si>
  <si>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</si>
  <si>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</si>
  <si>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</si>
  <si>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</si>
  <si>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</si>
  <si>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</si>
  <si>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</si>
  <si>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</si>
  <si>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</si>
  <si>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</si>
  <si>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</si>
  <si>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</si>
  <si>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</si>
  <si>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</si>
  <si>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</si>
  <si>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</si>
  <si>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</si>
  <si>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</si>
  <si>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</si>
  <si>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</si>
  <si>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</si>
  <si>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</si>
  <si>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</si>
  <si>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</si>
  <si>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</si>
  <si>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</si>
  <si>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</si>
  <si>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</si>
  <si>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</si>
  <si>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</si>
  <si>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</si>
  <si>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</si>
  <si>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</si>
  <si>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</si>
  <si>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</si>
  <si>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</si>
  <si>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</si>
  <si>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</si>
  <si>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</si>
  <si>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</si>
  <si>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</si>
  <si>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</si>
  <si>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</si>
  <si>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</si>
  <si>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</si>
  <si>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</si>
  <si>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</si>
  <si>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</si>
  <si>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</si>
  <si>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</si>
  <si>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</si>
  <si>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</si>
  <si>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</si>
  <si>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</si>
  <si>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</si>
  <si>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</si>
  <si>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</si>
  <si>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</si>
  <si>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</si>
  <si>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</si>
  <si>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</si>
  <si>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</si>
  <si>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</si>
  <si>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</si>
  <si>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</si>
  <si>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</si>
  <si>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</si>
  <si>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</si>
  <si>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</si>
  <si>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</si>
  <si>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</si>
  <si>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</si>
  <si>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</si>
  <si>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</si>
  <si>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</si>
  <si>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</si>
  <si>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</si>
  <si>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</si>
  <si>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</si>
  <si>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</si>
  <si>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</si>
  <si>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</si>
  <si>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</si>
  <si>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</si>
  <si>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</si>
  <si>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</si>
  <si>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</si>
  <si>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</si>
  <si>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</si>
  <si>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</si>
  <si>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</si>
  <si>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</si>
  <si>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</si>
  <si>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</si>
  <si>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</si>
  <si>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</si>
  <si>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</si>
  <si>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</si>
  <si>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</si>
  <si>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</si>
  <si>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</si>
  <si>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</si>
  <si>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</si>
  <si>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</si>
  <si>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</si>
  <si>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</si>
  <si>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</si>
  <si>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</si>
  <si>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</si>
  <si>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</si>
  <si>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</si>
  <si>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</si>
  <si>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</si>
  <si>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</si>
  <si>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</si>
  <si>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</si>
  <si>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</si>
  <si>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</si>
  <si>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</si>
  <si>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</si>
  <si>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</si>
  <si>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</si>
  <si>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</si>
  <si>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</si>
  <si>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</si>
  <si>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</si>
  <si>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</si>
  <si>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</si>
  <si>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</si>
  <si>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</si>
  <si>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</si>
  <si>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</si>
  <si>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</si>
  <si>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</si>
  <si>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</si>
  <si>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</si>
  <si>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</si>
  <si>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</si>
  <si>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</si>
  <si>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</si>
  <si>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</si>
  <si>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</si>
  <si>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</si>
  <si>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</si>
  <si>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</si>
  <si>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</si>
  <si>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</si>
  <si>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</si>
  <si>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</si>
  <si>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</si>
  <si>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</si>
  <si>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</si>
  <si>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</si>
  <si>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</si>
  <si>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</si>
  <si>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</si>
  <si>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</si>
  <si>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</si>
  <si>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</si>
  <si>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</si>
  <si>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</si>
  <si>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</si>
  <si>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</si>
  <si>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</si>
  <si>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</si>
  <si>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</si>
  <si>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</si>
  <si>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</si>
  <si>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</si>
  <si>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</si>
  <si>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</si>
  <si>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</si>
  <si>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</si>
  <si>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</si>
  <si>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</si>
  <si>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</si>
  <si>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</si>
  <si>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</si>
  <si>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</si>
  <si>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</si>
  <si>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</si>
  <si>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</si>
  <si>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</si>
  <si>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</si>
  <si>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</si>
  <si>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</si>
  <si>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</si>
  <si>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</si>
  <si>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</si>
  <si>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</si>
  <si>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</si>
  <si>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</si>
  <si>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</si>
  <si>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</si>
  <si>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</si>
  <si>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</si>
  <si>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</si>
  <si>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</si>
  <si>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</si>
  <si>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</si>
  <si>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</si>
  <si>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</si>
  <si>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</si>
  <si>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</si>
  <si>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</si>
  <si>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</si>
  <si>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</si>
  <si>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</si>
  <si>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</si>
  <si>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</si>
  <si>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</si>
  <si>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</si>
  <si>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</si>
  <si>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</si>
  <si>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</si>
  <si>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</si>
  <si>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</si>
  <si>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</si>
  <si>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</si>
  <si>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</si>
  <si>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</si>
  <si>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</si>
  <si>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</si>
  <si>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</si>
  <si>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</si>
  <si>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</si>
  <si>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</si>
  <si>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</si>
  <si>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</si>
  <si>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</si>
  <si>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</si>
  <si>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</si>
  <si>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</si>
  <si>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</si>
  <si>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</si>
  <si>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</si>
  <si>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</si>
  <si>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</si>
  <si>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</si>
  <si>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</si>
  <si>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</si>
  <si>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</si>
  <si>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</si>
  <si>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</si>
  <si>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</si>
  <si>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</si>
  <si>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</si>
  <si>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</si>
  <si>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</si>
  <si>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</si>
  <si>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</si>
  <si>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</si>
  <si>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</si>
  <si>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</si>
  <si>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</si>
  <si>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</si>
  <si>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</si>
  <si>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</si>
  <si>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</si>
  <si>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</si>
  <si>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</si>
  <si>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</si>
  <si>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</si>
  <si>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</si>
  <si>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</si>
  <si>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</si>
  <si>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</si>
  <si>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</si>
  <si>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</si>
  <si>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</si>
  <si>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</si>
  <si>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</si>
  <si>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</si>
  <si>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</si>
  <si>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</si>
  <si>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</si>
  <si>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</si>
  <si>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</si>
  <si>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</si>
  <si>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</si>
  <si>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</si>
  <si>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</si>
  <si>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</si>
  <si>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</si>
  <si>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</si>
  <si>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</si>
  <si>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</si>
  <si>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</si>
  <si>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</si>
  <si>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</si>
  <si>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</si>
  <si>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</si>
  <si>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</si>
  <si>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</si>
  <si>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</si>
  <si>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</si>
  <si>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</si>
  <si>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</si>
  <si>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</si>
  <si>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</si>
  <si>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</si>
  <si>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</si>
  <si>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</si>
  <si>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</si>
  <si>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</si>
  <si>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</si>
  <si>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</si>
  <si>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</si>
  <si>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</si>
  <si>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</si>
  <si>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</si>
  <si>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</si>
  <si>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</si>
  <si>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</si>
  <si>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</si>
  <si>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</si>
  <si>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</si>
  <si>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</si>
  <si>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</si>
  <si>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</si>
  <si>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</si>
  <si>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</si>
  <si>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</si>
  <si>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</si>
  <si>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</si>
  <si>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</si>
  <si>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</si>
  <si>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</si>
  <si>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</si>
  <si>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</si>
  <si>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</si>
  <si>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</si>
  <si>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</si>
  <si>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</si>
  <si>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</si>
  <si>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</si>
  <si>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</si>
  <si>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</si>
  <si>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</si>
  <si>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</si>
  <si>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</si>
  <si>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</si>
  <si>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</si>
  <si>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</si>
  <si>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</si>
  <si>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</si>
  <si>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</si>
  <si>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</si>
  <si>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</si>
  <si>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</si>
  <si>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</si>
  <si>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</si>
  <si>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</si>
  <si>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</si>
  <si>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</si>
  <si>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</si>
  <si>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</si>
  <si>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</si>
  <si>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</si>
  <si>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</si>
  <si>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</si>
  <si>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</si>
  <si>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</si>
  <si>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</si>
  <si>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</si>
  <si>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</si>
  <si>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</si>
  <si>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</si>
  <si>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</si>
  <si>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</si>
  <si>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</si>
  <si>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</si>
  <si>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</si>
  <si>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</si>
  <si>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</si>
  <si>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</si>
  <si>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</si>
  <si>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</si>
  <si>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</si>
  <si>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</si>
  <si>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</si>
  <si>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</si>
  <si>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</si>
  <si>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</si>
  <si>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</si>
  <si>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</si>
  <si>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</si>
  <si>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</si>
  <si>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</si>
  <si>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</si>
  <si>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</si>
  <si>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</si>
  <si>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</si>
  <si>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</si>
  <si>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</si>
  <si>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</si>
  <si>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</si>
  <si>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</si>
  <si>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</si>
  <si>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</si>
  <si>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</si>
  <si>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</si>
  <si>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</si>
  <si>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</si>
  <si>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</si>
  <si>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</si>
  <si>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</si>
  <si>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</si>
  <si>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</si>
  <si>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</si>
  <si>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</si>
  <si>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</si>
  <si>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</si>
  <si>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</si>
  <si>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</si>
  <si>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</si>
  <si>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</si>
  <si>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</si>
  <si>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</si>
  <si>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</si>
  <si>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</si>
  <si>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</si>
  <si>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</si>
  <si>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</si>
  <si>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</si>
  <si>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</si>
  <si>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</si>
  <si>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</si>
  <si>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</si>
  <si>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</si>
  <si>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</si>
  <si>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</si>
  <si>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</si>
  <si>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</si>
  <si>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</si>
  <si>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</si>
  <si>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</si>
  <si>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</si>
  <si>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</si>
  <si>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</si>
  <si>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</si>
  <si>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</si>
  <si>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</si>
  <si>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</si>
  <si>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</si>
  <si>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</si>
  <si>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</si>
  <si>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</si>
  <si>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</si>
  <si>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</si>
  <si>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</si>
  <si>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</si>
  <si>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</si>
  <si>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</si>
  <si>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</si>
  <si>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</si>
  <si>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</si>
  <si>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</si>
  <si>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</si>
  <si>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</si>
  <si>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</si>
  <si>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</si>
  <si>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</si>
  <si>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</si>
  <si>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</si>
  <si>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</si>
  <si>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</si>
  <si>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</si>
  <si>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</si>
  <si>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</si>
  <si>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</si>
  <si>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</si>
  <si>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</si>
  <si>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</si>
  <si>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</si>
  <si>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</si>
  <si>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</si>
  <si>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</si>
  <si>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</si>
  <si>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</si>
  <si>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</si>
  <si>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</si>
  <si>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</si>
  <si>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</si>
  <si>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</si>
  <si>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</si>
  <si>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</si>
  <si>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</si>
  <si>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</si>
  <si>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</si>
  <si>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</si>
  <si>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</si>
  <si>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</si>
  <si>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</si>
  <si>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</si>
  <si>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</si>
  <si>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</si>
  <si>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</si>
  <si>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</si>
  <si>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</si>
  <si>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</si>
  <si>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</si>
  <si>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</si>
  <si>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</si>
  <si>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</si>
  <si>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</si>
  <si>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</si>
  <si>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</si>
  <si>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</si>
  <si>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</si>
  <si>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</si>
  <si>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</si>
  <si>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</si>
  <si>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</si>
  <si>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</si>
  <si>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</si>
  <si>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</si>
  <si>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</si>
  <si>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</si>
  <si>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</si>
  <si>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</si>
  <si>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</si>
  <si>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</si>
  <si>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</si>
  <si>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</si>
  <si>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</si>
  <si>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</si>
  <si>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</si>
  <si>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</si>
  <si>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</si>
  <si>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</si>
  <si>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</si>
  <si>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</si>
  <si>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</si>
  <si>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</si>
  <si>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</si>
  <si>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</si>
  <si>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</si>
  <si>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</si>
  <si>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</si>
  <si>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</si>
  <si>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</si>
  <si>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</si>
  <si>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</si>
  <si>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</si>
  <si>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</si>
  <si>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</si>
  <si>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</si>
  <si>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</si>
  <si>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</si>
  <si>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</si>
  <si>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</si>
  <si>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</si>
  <si>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</si>
  <si>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</si>
  <si>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</si>
  <si>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</si>
  <si>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</si>
  <si>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</si>
  <si>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</si>
  <si>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</si>
  <si>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</si>
  <si>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</si>
  <si>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</si>
  <si>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</si>
  <si>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</si>
  <si>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</si>
  <si>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</si>
  <si>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</si>
  <si>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</si>
  <si>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</si>
  <si>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</si>
  <si>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</si>
  <si>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</si>
  <si>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</si>
  <si>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</si>
  <si>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</si>
  <si>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</si>
  <si>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</si>
  <si>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</si>
  <si>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</si>
  <si>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</si>
  <si>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</si>
  <si>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</si>
  <si>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</si>
  <si>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</si>
  <si>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</si>
  <si>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</si>
  <si>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</si>
  <si>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</si>
  <si>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</si>
  <si>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</si>
  <si>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</si>
  <si>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</si>
  <si>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</si>
  <si>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</si>
  <si>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</si>
  <si>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</si>
  <si>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</si>
  <si>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</si>
  <si>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</si>
  <si>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</si>
  <si>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</si>
  <si>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</si>
  <si>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</si>
  <si>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</si>
  <si>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</si>
  <si>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</si>
  <si>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</si>
  <si>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</si>
  <si>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</si>
  <si>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</si>
  <si>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</si>
  <si>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</si>
  <si>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</si>
  <si>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</si>
  <si>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</si>
  <si>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</si>
  <si>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</si>
  <si>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</si>
  <si>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</si>
  <si>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</si>
  <si>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</si>
  <si>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</si>
  <si>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</si>
  <si>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</si>
  <si>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</si>
  <si>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</si>
  <si>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</si>
  <si>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</si>
  <si>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</si>
  <si>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</si>
  <si>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</si>
  <si>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</si>
  <si>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</si>
  <si>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</si>
  <si>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</si>
  <si>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</si>
  <si>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</si>
  <si>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</si>
  <si>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</si>
  <si>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</si>
  <si>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</si>
  <si>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</si>
  <si>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</si>
  <si>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</si>
  <si>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</si>
  <si>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</si>
  <si>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</si>
  <si>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</si>
  <si>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</si>
  <si>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</si>
  <si>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</si>
  <si>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</si>
  <si>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</si>
  <si>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</si>
  <si>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</si>
  <si>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</si>
  <si>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</si>
  <si>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</si>
  <si>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</si>
  <si>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</si>
  <si>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</si>
  <si>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</si>
  <si>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</si>
  <si>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</si>
  <si>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</si>
  <si>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</si>
  <si>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</si>
  <si>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</si>
  <si>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</si>
  <si>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</si>
  <si>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</si>
  <si>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</si>
  <si>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</si>
  <si>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</si>
  <si>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</si>
  <si>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</si>
  <si>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</si>
  <si>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</si>
  <si>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</si>
  <si>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</si>
  <si>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</si>
  <si>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</si>
  <si>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</si>
  <si>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</si>
  <si>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</si>
  <si>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</si>
  <si>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</si>
  <si>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</si>
  <si>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</si>
  <si>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</si>
  <si>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</si>
  <si>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</si>
  <si>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</si>
  <si>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</si>
  <si>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</si>
  <si>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</si>
  <si>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</si>
  <si>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</si>
  <si>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</si>
  <si>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</si>
  <si>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</si>
  <si>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</si>
  <si>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</si>
  <si>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</si>
  <si>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</si>
  <si>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</si>
  <si>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</si>
  <si>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</si>
  <si>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</si>
  <si>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</si>
  <si>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</si>
  <si>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</si>
  <si>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</si>
  <si>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</si>
  <si>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</si>
  <si>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</si>
  <si>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</si>
  <si>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</si>
  <si>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</si>
  <si>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</si>
  <si>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</si>
  <si>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</si>
  <si>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</si>
  <si>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</si>
  <si>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</si>
  <si>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</si>
  <si>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</si>
  <si>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</si>
  <si>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</si>
  <si>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</si>
  <si>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</si>
  <si>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</si>
  <si>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</si>
  <si>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</si>
  <si>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</si>
  <si>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</si>
  <si>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</si>
  <si>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</si>
  <si>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</si>
  <si>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</si>
  <si>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</si>
  <si>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</si>
  <si>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</si>
  <si>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</si>
  <si>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</si>
  <si>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</si>
  <si>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</si>
  <si>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</si>
  <si>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</si>
  <si>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</si>
  <si>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</si>
  <si>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</si>
  <si>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</si>
  <si>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</si>
  <si>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</si>
  <si>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</si>
  <si>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</si>
  <si>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</si>
  <si>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</si>
  <si>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</si>
  <si>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</si>
  <si>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</si>
  <si>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</si>
  <si>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</si>
  <si>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</si>
  <si>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</si>
  <si>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</si>
  <si>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</si>
  <si>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</si>
  <si>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</si>
  <si>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</si>
  <si>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</si>
  <si>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</si>
  <si>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</si>
  <si>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</si>
  <si>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</si>
  <si>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</si>
  <si>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</si>
  <si>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</si>
  <si>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</si>
  <si>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</si>
  <si>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</si>
  <si>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</si>
  <si>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</si>
  <si>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</si>
  <si>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</si>
  <si>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</si>
  <si>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</si>
  <si>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</si>
  <si>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</si>
  <si>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</si>
  <si>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</si>
  <si>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</si>
  <si>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</si>
  <si>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</si>
  <si>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</si>
  <si>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</si>
  <si>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</si>
  <si>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</si>
  <si>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</si>
  <si>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</si>
  <si>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</si>
  <si>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</si>
  <si>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</si>
  <si>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</si>
  <si>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</si>
  <si>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</si>
  <si>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</si>
  <si>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</si>
  <si>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</si>
  <si>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</si>
  <si>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</si>
  <si>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</si>
  <si>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</si>
  <si>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</si>
  <si>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</si>
  <si>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</si>
  <si>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</si>
  <si>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</si>
  <si>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</si>
  <si>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</si>
  <si>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</si>
  <si>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</si>
  <si>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</si>
  <si>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</si>
  <si>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</si>
  <si>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</si>
  <si>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</si>
  <si>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</si>
  <si>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</si>
  <si>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</si>
  <si>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</si>
  <si>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</si>
  <si>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</si>
  <si>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</si>
  <si>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</si>
  <si>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</si>
  <si>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</si>
  <si>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</si>
  <si>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</si>
  <si>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</si>
  <si>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</si>
  <si>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</si>
  <si>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</si>
  <si>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</si>
  <si>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</si>
  <si>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</si>
  <si>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</si>
  <si>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</si>
  <si>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</si>
  <si>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</si>
  <si>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</si>
  <si>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</si>
  <si>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</si>
  <si>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</si>
  <si>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</si>
  <si>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</si>
  <si>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</si>
  <si>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</si>
  <si>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</si>
  <si>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</si>
  <si>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</si>
  <si>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</si>
  <si>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</si>
  <si>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</si>
  <si>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</si>
  <si>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</si>
  <si>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</si>
  <si>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</si>
  <si>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</si>
  <si>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</si>
  <si>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</si>
  <si>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</si>
  <si>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</si>
  <si>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</si>
  <si>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</si>
  <si>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</si>
  <si>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</si>
  <si>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</si>
  <si>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</si>
  <si>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</si>
  <si>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</si>
  <si>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</si>
  <si>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</si>
  <si>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</si>
  <si>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</si>
  <si>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</si>
  <si>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</si>
  <si>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</si>
  <si>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</si>
  <si>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</si>
  <si>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</si>
  <si>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</si>
  <si>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</si>
  <si>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</si>
  <si>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</si>
  <si>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</si>
  <si>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</si>
  <si>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</si>
  <si>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</si>
  <si>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</si>
  <si>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</si>
  <si>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</si>
  <si>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</si>
  <si>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</si>
  <si>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</si>
  <si>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</si>
  <si>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</si>
  <si>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</si>
  <si>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</si>
  <si>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</si>
  <si>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</si>
  <si>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</si>
  <si>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</si>
  <si>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</si>
  <si>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</si>
  <si>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</si>
  <si>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</si>
  <si>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</si>
  <si>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</si>
  <si>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</si>
  <si>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</si>
  <si>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</si>
  <si>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</si>
  <si>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</si>
  <si>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</si>
  <si>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</si>
  <si>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</si>
  <si>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</si>
  <si>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</si>
  <si>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</si>
  <si>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</si>
  <si>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</si>
  <si>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</si>
  <si>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</si>
  <si>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</si>
  <si>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</si>
  <si>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</si>
  <si>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</si>
  <si>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</si>
  <si>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</si>
  <si>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</si>
  <si>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</si>
  <si>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</si>
  <si>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</si>
  <si>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</si>
  <si>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</si>
  <si>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</si>
  <si>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</si>
  <si>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</si>
  <si>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</si>
  <si>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</si>
  <si>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</si>
  <si>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</si>
  <si>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</si>
  <si>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</si>
  <si>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</si>
  <si>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</si>
  <si>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</si>
  <si>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</si>
  <si>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</si>
  <si>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</si>
  <si>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</si>
  <si>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</si>
  <si>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</si>
  <si>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</si>
  <si>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</si>
  <si>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</si>
  <si>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</si>
  <si>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</si>
  <si>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</si>
  <si>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</si>
  <si>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</si>
  <si>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</si>
  <si>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</si>
  <si>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</si>
  <si>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</si>
  <si>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</si>
  <si>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</si>
  <si>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</si>
  <si>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</si>
  <si>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</si>
  <si>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</si>
  <si>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</si>
  <si>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</si>
  <si>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</si>
  <si>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</si>
  <si>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</si>
  <si>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</si>
  <si>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</si>
  <si>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</si>
  <si>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</si>
  <si>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</si>
  <si>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</si>
  <si>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</si>
  <si>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</si>
  <si>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</si>
  <si>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</si>
  <si>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</si>
  <si>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</si>
  <si>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</si>
  <si>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</si>
  <si>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</si>
  <si>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</si>
  <si>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</si>
  <si>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</si>
  <si>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</si>
  <si>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</si>
  <si>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</si>
  <si>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</si>
  <si>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</si>
  <si>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</si>
  <si>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</si>
  <si>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</si>
  <si>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</si>
  <si>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</si>
  <si>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</si>
  <si>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</si>
  <si>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</si>
  <si>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</si>
  <si>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</si>
  <si>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</si>
  <si>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</si>
  <si>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</si>
  <si>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</si>
  <si>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</si>
  <si>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</si>
  <si>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</si>
  <si>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</si>
  <si>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</si>
  <si>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</si>
  <si>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</si>
  <si>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</si>
  <si>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</si>
  <si>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</si>
  <si>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</si>
  <si>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</si>
  <si>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</si>
  <si>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</si>
  <si>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</si>
  <si>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</si>
  <si>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</si>
  <si>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</si>
  <si>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</si>
  <si>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</si>
  <si>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</si>
  <si>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</si>
  <si>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</si>
  <si>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</si>
  <si>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</si>
  <si>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</si>
  <si>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</si>
  <si>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</si>
  <si>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</si>
  <si>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</si>
  <si>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</si>
  <si>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</si>
  <si>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</si>
  <si>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</si>
  <si>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</si>
  <si>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</si>
  <si>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</si>
  <si>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</si>
  <si>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</si>
  <si>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</si>
  <si>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</si>
  <si>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</si>
  <si>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</si>
  <si>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</si>
  <si>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</si>
  <si>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</si>
  <si>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</si>
  <si>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</si>
  <si>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</si>
  <si>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</si>
  <si>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</si>
  <si>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</si>
  <si>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</si>
  <si>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</si>
  <si>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</si>
  <si>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</si>
  <si>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</si>
  <si>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</si>
  <si>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</si>
  <si>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</si>
  <si>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</si>
  <si>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</si>
  <si>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</si>
  <si>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</si>
  <si>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</si>
  <si>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</si>
  <si>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</si>
  <si>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</si>
  <si>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</si>
  <si>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</si>
  <si>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</si>
  <si>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</si>
  <si>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</si>
  <si>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</si>
  <si>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</si>
  <si>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</si>
  <si>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</si>
  <si>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</si>
  <si>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</si>
  <si>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</si>
  <si>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</si>
  <si>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</si>
  <si>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</si>
  <si>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</si>
  <si>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</si>
  <si>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</si>
  <si>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</si>
  <si>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</si>
  <si>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</si>
  <si>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</si>
  <si>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</si>
  <si>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</si>
  <si>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</si>
  <si>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</si>
  <si>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</si>
  <si>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</si>
  <si>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</si>
  <si>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</si>
  <si>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</si>
  <si>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</si>
  <si>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</si>
  <si>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</si>
  <si>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</si>
  <si>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</si>
  <si>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</si>
  <si>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</si>
  <si>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</si>
  <si>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</si>
  <si>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</si>
  <si>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</si>
  <si>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</si>
  <si>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</si>
  <si>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</si>
  <si>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</si>
  <si>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</si>
  <si>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</si>
  <si>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</si>
  <si>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</si>
  <si>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</si>
  <si>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</si>
  <si>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</si>
  <si>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</si>
  <si>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</si>
  <si>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</si>
  <si>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</si>
  <si>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</si>
  <si>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</si>
  <si>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</si>
  <si>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</si>
  <si>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</si>
  <si>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</si>
  <si>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</si>
  <si>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</si>
  <si>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</si>
  <si>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</si>
  <si>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</si>
  <si>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</si>
  <si>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</si>
  <si>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</si>
  <si>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</si>
  <si>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</si>
  <si>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</si>
  <si>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</si>
  <si>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</si>
  <si>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</si>
  <si>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</si>
  <si>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</si>
  <si>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</si>
  <si>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</si>
  <si>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</si>
  <si>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</si>
  <si>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</si>
  <si>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</si>
  <si>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</si>
  <si>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</si>
  <si>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</si>
  <si>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</si>
  <si>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</si>
  <si>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</si>
  <si>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</si>
  <si>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</si>
  <si>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</si>
  <si>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</si>
  <si>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</si>
  <si>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</si>
  <si>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</si>
  <si>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</si>
  <si>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</si>
  <si>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</si>
  <si>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</si>
  <si>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</si>
  <si>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</si>
  <si>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</si>
  <si>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</si>
  <si>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</si>
  <si>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</si>
  <si>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</si>
  <si>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</si>
  <si>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</si>
  <si>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</si>
  <si>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</si>
  <si>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</si>
  <si>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</si>
  <si>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</si>
  <si>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</si>
  <si>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</si>
  <si>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</si>
  <si>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</si>
  <si>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</si>
  <si>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</si>
  <si>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</si>
  <si>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</si>
  <si>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</si>
  <si>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</si>
  <si>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</si>
  <si>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</si>
  <si>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</si>
  <si>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</si>
  <si>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</si>
  <si>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</si>
  <si>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</si>
  <si>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</si>
  <si>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</si>
  <si>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</si>
  <si>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</si>
  <si>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</si>
  <si>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</si>
  <si>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</si>
  <si>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</si>
  <si>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</si>
  <si>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</si>
  <si>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</si>
  <si>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</si>
  <si>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</si>
  <si>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</si>
  <si>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</si>
  <si>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</si>
  <si>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</si>
  <si>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</si>
  <si>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</si>
  <si>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</si>
  <si>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</si>
  <si>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</si>
  <si>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</si>
  <si>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</si>
  <si>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</si>
  <si>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</si>
  <si>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</si>
  <si>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</si>
  <si>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</si>
  <si>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</si>
  <si>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</si>
  <si>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</si>
  <si>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</si>
  <si>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</si>
  <si>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</si>
  <si>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</si>
  <si>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</si>
  <si>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</si>
  <si>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</si>
  <si>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</si>
  <si>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</si>
  <si>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</si>
  <si>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</si>
  <si>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</si>
  <si>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</si>
  <si>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</si>
  <si>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</si>
  <si>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</si>
  <si>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</si>
  <si>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</si>
  <si>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</si>
  <si>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</si>
  <si>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</si>
  <si>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</si>
  <si>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</si>
  <si>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</si>
  <si>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</si>
  <si>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</si>
  <si>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</si>
  <si>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</si>
  <si>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</si>
  <si>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</si>
  <si>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</si>
  <si>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</si>
  <si>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</si>
  <si>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</si>
  <si>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</si>
  <si>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</si>
  <si>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</si>
  <si>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</si>
  <si>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</si>
  <si>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</si>
  <si>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</si>
  <si>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</si>
  <si>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</si>
  <si>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</si>
  <si>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</si>
  <si>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</si>
  <si>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</si>
  <si>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</si>
  <si>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</si>
  <si>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</si>
  <si>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</si>
  <si>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</si>
  <si>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</si>
  <si>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</si>
  <si>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</si>
  <si>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</si>
  <si>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</si>
  <si>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</si>
  <si>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</si>
  <si>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</si>
  <si>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</si>
  <si>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</si>
  <si>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</si>
  <si>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</si>
  <si>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</si>
  <si>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</si>
  <si>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</si>
  <si>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</si>
  <si>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</si>
  <si>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</si>
  <si>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</si>
  <si>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</si>
  <si>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</si>
  <si>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</si>
  <si>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</si>
  <si>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</si>
  <si>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</si>
  <si>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</si>
  <si>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</si>
  <si>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</si>
  <si>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</si>
  <si>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</si>
  <si>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</si>
  <si>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</si>
  <si>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</si>
  <si>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</si>
  <si>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</si>
  <si>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</si>
  <si>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</si>
  <si>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</si>
  <si>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</si>
  <si>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</si>
  <si>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</si>
  <si>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</si>
  <si>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</si>
  <si>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</si>
  <si>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</si>
  <si>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</si>
  <si>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</si>
  <si>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</si>
  <si>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</si>
  <si>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</si>
  <si>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</si>
  <si>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</si>
  <si>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</si>
  <si>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</si>
  <si>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</si>
  <si>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</si>
  <si>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</si>
  <si>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</si>
  <si>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</si>
  <si>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</si>
  <si>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</si>
  <si>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</si>
  <si>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</si>
  <si>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</si>
  <si>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</si>
  <si>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</si>
  <si>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</si>
  <si>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</si>
  <si>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</si>
  <si>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</si>
  <si>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</si>
  <si>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</si>
  <si>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</si>
  <si>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</si>
  <si>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</si>
  <si>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</si>
  <si>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</si>
  <si>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</si>
  <si>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</si>
  <si>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</si>
  <si>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</si>
  <si>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</si>
  <si>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</si>
  <si>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</si>
  <si>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</si>
  <si>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</si>
  <si>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</si>
  <si>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</si>
  <si>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</si>
  <si>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</si>
  <si>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</si>
  <si>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</si>
  <si>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</si>
  <si>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</si>
  <si>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</si>
  <si>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</si>
  <si>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</si>
  <si>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</si>
  <si>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</si>
  <si>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</si>
  <si>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</si>
  <si>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</si>
  <si>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</si>
  <si>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</si>
  <si>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</si>
  <si>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</si>
  <si>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</si>
  <si>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</si>
  <si>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</si>
  <si>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</si>
  <si>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</si>
  <si>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</si>
  <si>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</si>
  <si>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</si>
  <si>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</si>
  <si>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</si>
  <si>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</si>
  <si>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</si>
  <si>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</si>
  <si>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</si>
  <si>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</si>
  <si>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</si>
  <si>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</si>
  <si>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</si>
  <si>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</si>
  <si>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</si>
  <si>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</si>
  <si>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</si>
  <si>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</si>
  <si>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</si>
  <si>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</si>
  <si>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</si>
  <si>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</si>
  <si>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</si>
  <si>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</si>
  <si>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</si>
  <si>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</si>
  <si>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</si>
  <si>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</si>
  <si>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</si>
  <si>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</si>
  <si>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</si>
  <si>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</si>
  <si>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</si>
  <si>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</si>
  <si>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</si>
  <si>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</si>
  <si>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</si>
  <si>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</si>
  <si>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</si>
  <si>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</si>
  <si>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</si>
  <si>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</si>
  <si>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</si>
  <si>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</si>
  <si>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</si>
  <si>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</si>
  <si>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</si>
  <si>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</si>
  <si>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</si>
  <si>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</si>
  <si>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</si>
  <si>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</si>
  <si>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</si>
  <si>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</si>
  <si>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</si>
  <si>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</si>
  <si>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</si>
  <si>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</si>
  <si>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</si>
  <si>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</si>
  <si>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</si>
  <si>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</si>
  <si>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</si>
  <si>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</si>
  <si>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</si>
  <si>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</si>
  <si>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</si>
  <si>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</si>
  <si>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</si>
  <si>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</si>
  <si>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</si>
  <si>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</si>
  <si>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</si>
  <si>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</si>
  <si>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</si>
  <si>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</si>
  <si>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</si>
  <si>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</si>
  <si>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</si>
  <si>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</si>
  <si>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</si>
  <si>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</si>
  <si>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</si>
  <si>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</si>
  <si>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</si>
  <si>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</si>
  <si>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</si>
  <si>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</si>
  <si>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</si>
  <si>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</si>
  <si>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</si>
  <si>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</si>
  <si>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</si>
  <si>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</si>
  <si>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</si>
  <si>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</si>
  <si>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</si>
  <si>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</si>
  <si>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</si>
  <si>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</si>
  <si>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</si>
  <si>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</si>
  <si>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</si>
  <si>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</si>
  <si>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</si>
  <si>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</si>
  <si>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</si>
  <si>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</si>
  <si>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</si>
  <si>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</si>
  <si>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</si>
  <si>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</si>
  <si>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</si>
  <si>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</si>
  <si>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</si>
  <si>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</si>
  <si>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</si>
  <si>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</si>
  <si>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</si>
  <si>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</si>
  <si>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</si>
  <si>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</si>
  <si>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</si>
  <si>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</si>
  <si>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</si>
  <si>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</si>
  <si>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</si>
  <si>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</si>
  <si>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</si>
  <si>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</si>
  <si>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</si>
  <si>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</si>
  <si>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</si>
  <si>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</si>
  <si>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</si>
  <si>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</si>
  <si>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</si>
  <si>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</si>
  <si>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</si>
  <si>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</si>
  <si>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</si>
  <si>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</si>
  <si>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</si>
  <si>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</si>
  <si>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</si>
  <si>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</si>
  <si>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</si>
  <si>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</si>
  <si>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</si>
  <si>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</si>
  <si>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</si>
  <si>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</si>
  <si>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</si>
  <si>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</si>
  <si>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</si>
  <si>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</si>
  <si>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</si>
  <si>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</si>
  <si>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</si>
  <si>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</si>
  <si>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</si>
  <si>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</si>
  <si>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</si>
  <si>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</si>
  <si>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</si>
  <si>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</si>
  <si>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</si>
  <si>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</si>
  <si>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</si>
  <si>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</si>
  <si>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</si>
  <si>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</si>
  <si>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</si>
  <si>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</si>
  <si>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</si>
  <si>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</si>
  <si>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</si>
  <si>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</si>
  <si>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</si>
  <si>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</si>
  <si>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</si>
  <si>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</si>
  <si>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</si>
  <si>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</si>
  <si>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</si>
  <si>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</si>
  <si>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</si>
  <si>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</si>
  <si>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</si>
  <si>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</si>
  <si>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</si>
  <si>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</si>
  <si>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</si>
  <si>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</si>
  <si>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</si>
  <si>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</si>
  <si>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</si>
  <si>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</si>
  <si>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</si>
  <si>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</si>
  <si>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</si>
  <si>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</si>
  <si>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</si>
  <si>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</si>
  <si>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</si>
  <si>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</si>
  <si>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</si>
  <si>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</si>
  <si>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</si>
  <si>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</si>
  <si>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</si>
  <si>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</si>
  <si>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</si>
  <si>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</si>
  <si>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</si>
  <si>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</si>
  <si>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</si>
  <si>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</si>
  <si>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</si>
  <si>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</si>
  <si>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</si>
  <si>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</si>
  <si>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</si>
  <si>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</si>
  <si>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</si>
  <si>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</si>
  <si>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</si>
  <si>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</si>
  <si>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</si>
  <si>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</si>
  <si>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</si>
  <si>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</si>
  <si>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</si>
  <si>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</si>
  <si>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</si>
  <si>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</si>
  <si>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</si>
  <si>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</si>
  <si>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</si>
  <si>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</si>
  <si>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</si>
  <si>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</si>
  <si>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</si>
  <si>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</si>
  <si>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</si>
  <si>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</si>
  <si>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</si>
  <si>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</si>
  <si>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</si>
  <si>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</si>
  <si>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</si>
  <si>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</si>
  <si>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</si>
  <si>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</si>
  <si>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</si>
  <si>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</si>
  <si>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</si>
  <si>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</si>
  <si>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</si>
  <si>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</si>
  <si>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</si>
  <si>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</si>
  <si>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</si>
  <si>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</si>
  <si>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</si>
  <si>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</si>
  <si>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</si>
  <si>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</si>
  <si>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</si>
  <si>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</si>
  <si>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</si>
  <si>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</si>
  <si>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</si>
  <si>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</si>
  <si>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</si>
  <si>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</si>
  <si>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</si>
  <si>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</si>
  <si>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</si>
  <si>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</si>
  <si>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</si>
  <si>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</si>
  <si>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</si>
  <si>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</si>
  <si>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</si>
  <si>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</si>
  <si>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</si>
  <si>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</si>
  <si>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</si>
  <si>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</si>
  <si>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</si>
  <si>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</si>
  <si>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</si>
  <si>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</si>
  <si>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</si>
  <si>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</si>
  <si>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</si>
  <si>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</si>
  <si>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</si>
  <si>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</si>
  <si>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</si>
  <si>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</si>
  <si>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</si>
  <si>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</si>
  <si>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</si>
  <si>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</si>
  <si>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</si>
  <si>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</si>
  <si>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</si>
  <si>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</si>
  <si>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</si>
  <si>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</si>
  <si>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</si>
  <si>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</si>
  <si>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</si>
  <si>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</si>
  <si>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</si>
  <si>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</si>
  <si>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</si>
  <si>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</si>
  <si>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</si>
  <si>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</si>
  <si>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</si>
  <si>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</si>
  <si>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</si>
  <si>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</si>
  <si>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</si>
  <si>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</si>
  <si>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</si>
  <si>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</si>
  <si>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</si>
  <si>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</si>
  <si>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</si>
  <si>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</si>
  <si>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</si>
  <si>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</si>
  <si>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</si>
  <si>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</si>
  <si>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</si>
  <si>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</si>
  <si>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</si>
  <si>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</si>
  <si>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</si>
  <si>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</si>
  <si>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</si>
  <si>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</si>
  <si>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</si>
  <si>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</si>
  <si>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</si>
  <si>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</si>
  <si>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</si>
  <si>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</si>
  <si>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</si>
  <si>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</si>
  <si>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</si>
  <si>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</si>
  <si>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</si>
  <si>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</si>
  <si>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</si>
  <si>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</si>
  <si>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</si>
  <si>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</si>
  <si>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</si>
  <si>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</si>
  <si>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</si>
  <si>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</si>
  <si>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</si>
  <si>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</si>
  <si>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</si>
  <si>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</si>
  <si>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</si>
  <si>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</si>
  <si>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</si>
  <si>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</si>
  <si>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</si>
  <si>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</si>
  <si>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</si>
  <si>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</si>
  <si>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</si>
  <si>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</si>
  <si>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</si>
  <si>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</si>
  <si>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</si>
  <si>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</si>
  <si>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</si>
  <si>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</si>
  <si>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</si>
  <si>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</si>
  <si>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</si>
  <si>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</si>
  <si>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</si>
  <si>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</si>
  <si>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</si>
  <si>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</si>
  <si>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</si>
  <si>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</si>
  <si>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</si>
  <si>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</si>
  <si>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</si>
  <si>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</si>
  <si>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</si>
  <si>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</si>
  <si>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</si>
  <si>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</si>
  <si>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</si>
  <si>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</si>
  <si>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</si>
  <si>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</si>
  <si>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</si>
  <si>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</si>
  <si>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</si>
  <si>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</si>
  <si>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</si>
  <si>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</si>
  <si>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</si>
  <si>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</si>
  <si>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</si>
  <si>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</si>
  <si>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</si>
  <si>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</si>
  <si>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</si>
  <si>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</si>
  <si>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</si>
  <si>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</si>
  <si>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</si>
  <si>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</si>
  <si>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</si>
  <si>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</si>
  <si>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</si>
  <si>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</si>
  <si>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</si>
  <si>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</si>
  <si>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</si>
  <si>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</si>
  <si>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</si>
  <si>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</si>
  <si>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</si>
  <si>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</si>
  <si>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</si>
  <si>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</si>
  <si>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</si>
  <si>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</si>
  <si>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</si>
  <si>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</si>
  <si>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</si>
  <si>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</si>
  <si>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</si>
  <si>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</si>
  <si>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</si>
  <si>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</si>
  <si>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</si>
  <si>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</si>
  <si>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</si>
  <si>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</si>
  <si>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</si>
  <si>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</si>
  <si>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</si>
  <si>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</si>
  <si>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</si>
  <si>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</si>
  <si>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</si>
  <si>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</si>
  <si>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</si>
  <si>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</si>
  <si>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</si>
  <si>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</si>
  <si>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</si>
  <si>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</si>
  <si>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</si>
  <si>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</si>
  <si>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</si>
  <si>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</si>
  <si>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</si>
  <si>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</si>
  <si>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</si>
  <si>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</si>
  <si>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</si>
  <si>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</si>
  <si>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</si>
  <si>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</si>
  <si>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</si>
  <si>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</si>
  <si>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</si>
  <si>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</si>
  <si>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</si>
  <si>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</si>
  <si>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</si>
  <si>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</si>
  <si>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</si>
  <si>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</si>
  <si>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</si>
  <si>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</si>
  <si>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</si>
  <si>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</si>
  <si>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</si>
  <si>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</si>
  <si>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</si>
  <si>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</si>
  <si>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</si>
  <si>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</si>
  <si>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</si>
  <si>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</si>
  <si>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</si>
  <si>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</si>
  <si>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</si>
  <si>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</si>
  <si>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</si>
  <si>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</si>
  <si>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</si>
  <si>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</si>
  <si>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</si>
  <si>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</si>
  <si>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</si>
  <si>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</si>
  <si>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</si>
  <si>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</si>
  <si>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</si>
  <si>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</si>
  <si>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</si>
  <si>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</si>
  <si>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</si>
  <si>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</si>
  <si>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</si>
  <si>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</si>
  <si>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</si>
  <si>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</si>
  <si>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</si>
  <si>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</si>
  <si>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</si>
  <si>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</si>
  <si>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</si>
  <si>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</si>
  <si>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</si>
  <si>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</si>
  <si>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</si>
  <si>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</si>
  <si>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</si>
  <si>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</si>
  <si>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</si>
  <si>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</si>
  <si>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</si>
  <si>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</si>
  <si>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</si>
  <si>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</si>
  <si>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</si>
  <si>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</si>
  <si>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</si>
  <si>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</si>
  <si>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</si>
  <si>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</si>
  <si>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</si>
  <si>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</si>
  <si>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</si>
  <si>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</si>
  <si>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</si>
  <si>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</si>
  <si>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</si>
  <si>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</si>
  <si>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</si>
  <si>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</si>
  <si>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</si>
  <si>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</si>
  <si>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</si>
  <si>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</si>
  <si>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</si>
  <si>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</si>
  <si>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</si>
  <si>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</si>
  <si>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</si>
  <si>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</si>
  <si>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</si>
  <si>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</si>
  <si>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</si>
  <si>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</si>
  <si>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</si>
  <si>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</si>
  <si>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</si>
  <si>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</si>
  <si>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</si>
  <si>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</si>
  <si>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</si>
  <si>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</si>
  <si>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</si>
  <si>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</si>
  <si>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</si>
  <si>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</si>
  <si>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</si>
  <si>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</si>
  <si>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</si>
  <si>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</si>
  <si>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</si>
  <si>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</si>
  <si>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</si>
  <si>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</si>
  <si>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</si>
  <si>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</si>
  <si>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</si>
  <si>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</si>
  <si>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</si>
  <si>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</si>
  <si>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</si>
  <si>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</si>
  <si>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</si>
  <si>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</si>
  <si>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</si>
  <si>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</si>
  <si>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</si>
  <si>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</si>
  <si>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</si>
  <si>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</si>
  <si>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</si>
  <si>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</si>
  <si>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</si>
  <si>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</si>
  <si>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</si>
  <si>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</si>
  <si>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</si>
  <si>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</si>
  <si>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</si>
  <si>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</si>
  <si>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</si>
  <si>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</si>
  <si>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</si>
  <si>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</si>
  <si>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</si>
  <si>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</si>
  <si>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</si>
  <si>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</si>
  <si>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</si>
  <si>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</si>
  <si>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</si>
  <si>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</si>
  <si>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</si>
  <si>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</si>
  <si>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</si>
  <si>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</si>
  <si>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</si>
  <si>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</si>
  <si>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</si>
  <si>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</si>
  <si>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</si>
  <si>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</si>
  <si>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</si>
  <si>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</si>
  <si>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</si>
  <si>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</si>
  <si>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</si>
  <si>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</si>
  <si>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</si>
  <si>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</si>
  <si>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</si>
  <si>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</si>
  <si>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</si>
  <si>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</si>
  <si>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</si>
  <si>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</si>
  <si>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</si>
  <si>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</si>
  <si>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</si>
  <si>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</si>
  <si>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</si>
  <si>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</si>
  <si>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</si>
  <si>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</si>
  <si>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</si>
  <si>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</si>
  <si>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</si>
  <si>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</si>
  <si>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</si>
  <si>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</si>
  <si>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</si>
  <si>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</si>
  <si>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</si>
  <si>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</si>
  <si>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</si>
  <si>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</si>
  <si>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</si>
  <si>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</si>
  <si>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</si>
  <si>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</si>
  <si>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</si>
  <si>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</si>
  <si>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</si>
  <si>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</si>
  <si>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</si>
  <si>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</si>
  <si>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</si>
  <si>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</si>
  <si>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</si>
  <si>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</si>
  <si>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</si>
  <si>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</si>
  <si>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</si>
  <si>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</si>
  <si>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</si>
  <si>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</si>
  <si>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</si>
  <si>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</si>
  <si>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</si>
  <si>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</si>
  <si>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</si>
  <si>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</si>
  <si>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</si>
  <si>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</si>
  <si>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</si>
  <si>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</si>
  <si>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</si>
  <si>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</si>
  <si>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</si>
  <si>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</si>
  <si>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</si>
  <si>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</si>
  <si>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</si>
  <si>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</si>
  <si>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</si>
  <si>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</si>
  <si>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</si>
  <si>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</si>
  <si>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</si>
  <si>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</si>
  <si>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</si>
  <si>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</si>
  <si>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</si>
  <si>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</si>
  <si>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</si>
  <si>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</si>
  <si>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</si>
  <si>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</si>
  <si>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</si>
  <si>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</si>
  <si>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</si>
  <si>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</si>
  <si>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</si>
  <si>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</si>
  <si>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</si>
  <si>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</si>
  <si>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</si>
  <si>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</si>
  <si>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</si>
  <si>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</si>
  <si>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</si>
  <si>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</si>
  <si>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</si>
  <si>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</si>
  <si>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</si>
  <si>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</si>
  <si>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</si>
  <si>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</si>
  <si>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</si>
  <si>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</si>
  <si>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</si>
  <si>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</si>
  <si>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</si>
  <si>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</si>
  <si>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</si>
  <si>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</si>
  <si>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</si>
  <si>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</si>
  <si>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</si>
  <si>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</si>
  <si>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</si>
  <si>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</si>
  <si>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</si>
  <si>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</si>
  <si>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</si>
  <si>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</si>
  <si>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</si>
  <si>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</si>
  <si>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</si>
  <si>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</si>
  <si>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</si>
  <si>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</si>
  <si>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</si>
  <si>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</si>
  <si>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</si>
  <si>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</si>
  <si>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</si>
  <si>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</si>
  <si>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</si>
  <si>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</si>
  <si>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</si>
  <si>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</si>
  <si>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</si>
  <si>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</si>
  <si>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</si>
  <si>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</si>
  <si>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</si>
  <si>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</si>
  <si>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</si>
  <si>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</si>
  <si>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</si>
  <si>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</si>
  <si>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</si>
  <si>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</si>
  <si>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</si>
  <si>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</si>
  <si>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</si>
  <si>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</si>
  <si>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</si>
  <si>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</si>
  <si>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</si>
  <si>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</si>
  <si>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</si>
  <si>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</si>
  <si>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</si>
  <si>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</si>
  <si>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</si>
  <si>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</si>
  <si>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</si>
  <si>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</si>
  <si>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</si>
  <si>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</si>
  <si>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</si>
  <si>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</si>
  <si>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</si>
  <si>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</si>
  <si>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</si>
  <si>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</si>
  <si>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</si>
  <si>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</si>
  <si>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</si>
  <si>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</si>
  <si>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</si>
  <si>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</si>
  <si>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</si>
  <si>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</si>
  <si>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</si>
  <si>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</si>
  <si>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</si>
  <si>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</si>
  <si>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</si>
  <si>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</si>
  <si>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</si>
  <si>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</si>
  <si>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</si>
  <si>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</si>
  <si>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</si>
  <si>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</si>
  <si>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</si>
  <si>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</si>
  <si>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</si>
  <si>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</si>
  <si>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</si>
  <si>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</si>
  <si>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</si>
  <si>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</si>
  <si>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</si>
  <si>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</si>
  <si>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</si>
  <si>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</si>
  <si>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</si>
  <si>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</si>
  <si>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</si>
  <si>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</si>
  <si>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</si>
  <si>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</si>
  <si>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</si>
  <si>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</si>
  <si>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</si>
  <si>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</si>
  <si>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</si>
  <si>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</si>
  <si>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</si>
  <si>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</si>
  <si>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</si>
  <si>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</si>
  <si>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</si>
  <si>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</si>
  <si>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</si>
  <si>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</si>
  <si>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</si>
  <si>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</si>
  <si>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</si>
  <si>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</si>
  <si>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</si>
  <si>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</si>
  <si>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</si>
  <si>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</si>
  <si>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</si>
  <si>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</si>
  <si>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</si>
  <si>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</si>
  <si>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</si>
  <si>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</si>
  <si>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</si>
  <si>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</si>
  <si>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</si>
  <si>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</si>
  <si>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</si>
  <si>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</si>
  <si>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</si>
  <si>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</si>
  <si>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</si>
  <si>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</si>
  <si>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</si>
  <si>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</si>
  <si>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</si>
  <si>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</si>
  <si>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</si>
  <si>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</si>
  <si>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</si>
  <si>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</si>
  <si>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</si>
  <si>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</si>
  <si>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</si>
  <si>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</si>
  <si>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</si>
  <si>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</si>
  <si>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</si>
  <si>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</si>
  <si>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</si>
  <si>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</si>
  <si>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</si>
  <si>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</si>
  <si>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</si>
  <si>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</si>
  <si>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</si>
  <si>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</si>
  <si>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</si>
  <si>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</si>
  <si>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</si>
  <si>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</si>
  <si>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</si>
  <si>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</si>
  <si>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</si>
  <si>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</si>
  <si>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</si>
  <si>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</si>
  <si>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</si>
  <si>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</si>
  <si>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</si>
  <si>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</si>
  <si>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</si>
  <si>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</si>
  <si>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</si>
  <si>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</si>
  <si>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</si>
  <si>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</si>
  <si>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</si>
  <si>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</si>
  <si>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</si>
  <si>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</si>
  <si>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</si>
  <si>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</si>
  <si>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</si>
  <si>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</si>
  <si>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</si>
  <si>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</si>
  <si>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</si>
  <si>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</si>
  <si>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</si>
  <si>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</si>
  <si>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</si>
  <si>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</si>
  <si>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</si>
  <si>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</si>
  <si>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</si>
  <si>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</si>
  <si>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</si>
  <si>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</si>
  <si>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</si>
  <si>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</si>
  <si>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</si>
  <si>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</si>
  <si>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</si>
  <si>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</si>
  <si>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</si>
  <si>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</si>
  <si>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</si>
  <si>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</si>
  <si>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</si>
  <si>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</si>
  <si>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</si>
  <si>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</si>
  <si>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</si>
  <si>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</si>
  <si>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</si>
  <si>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</si>
  <si>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</si>
  <si>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</si>
  <si>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</si>
  <si>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</si>
  <si>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</si>
  <si>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</si>
  <si>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</si>
  <si>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</si>
  <si>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</si>
  <si>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</si>
  <si>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</si>
  <si>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</si>
  <si>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</si>
  <si>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</si>
  <si>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</si>
  <si>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</si>
  <si>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</si>
  <si>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</si>
  <si>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</si>
  <si>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</si>
  <si>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</si>
  <si>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</si>
  <si>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</si>
  <si>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</si>
  <si>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</si>
  <si>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</si>
  <si>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</si>
  <si>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</si>
  <si>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</si>
  <si>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</si>
  <si>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</si>
  <si>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</si>
  <si>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</si>
  <si>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</si>
  <si>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</si>
  <si>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</si>
  <si>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</si>
  <si>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</si>
  <si>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</si>
  <si>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</si>
  <si>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</si>
  <si>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</si>
  <si>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</si>
  <si>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</si>
  <si>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</si>
  <si>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</si>
  <si>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</si>
  <si>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</si>
  <si>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</si>
  <si>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</si>
  <si>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</si>
  <si>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</si>
  <si>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</si>
  <si>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</si>
  <si>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</si>
  <si>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</si>
  <si>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</si>
  <si>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</si>
  <si>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</si>
  <si>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</si>
  <si>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</si>
  <si>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</si>
  <si>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</si>
  <si>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</si>
  <si>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</si>
  <si>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</si>
  <si>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</si>
  <si>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</si>
  <si>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</si>
  <si>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</si>
  <si>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</si>
  <si>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</si>
  <si>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</si>
  <si>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</si>
  <si>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</si>
  <si>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</si>
  <si>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</si>
  <si>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</si>
  <si>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</si>
  <si>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</si>
  <si>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</si>
  <si>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</si>
  <si>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</si>
  <si>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</si>
  <si>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</si>
  <si>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</si>
  <si>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</si>
  <si>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</si>
  <si>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</si>
  <si>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</si>
  <si>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</si>
  <si>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</si>
  <si>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</si>
  <si>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</si>
  <si>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</si>
  <si>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</si>
  <si>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</si>
  <si>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</si>
  <si>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</si>
  <si>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</si>
  <si>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</si>
  <si>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</si>
  <si>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</si>
  <si>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</si>
  <si>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</si>
  <si>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</si>
  <si>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</si>
  <si>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</si>
  <si>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</si>
  <si>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</si>
  <si>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</si>
  <si>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</si>
  <si>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</si>
  <si>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</si>
  <si>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</si>
  <si>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</si>
  <si>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</si>
  <si>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</si>
  <si>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</si>
  <si>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</si>
  <si>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</si>
  <si>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</si>
  <si>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</si>
  <si>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</si>
  <si>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</si>
  <si>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</si>
  <si>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</si>
  <si>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</si>
  <si>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</si>
  <si>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</si>
  <si>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</si>
  <si>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</si>
  <si>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</si>
  <si>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</si>
  <si>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</si>
  <si>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</si>
  <si>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</si>
  <si>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</si>
  <si>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</si>
  <si>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</si>
  <si>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</si>
  <si>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</si>
  <si>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</si>
  <si>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</si>
  <si>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</si>
  <si>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</si>
  <si>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</si>
  <si>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</si>
  <si>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</si>
  <si>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</si>
  <si>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</si>
  <si>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</si>
  <si>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</si>
  <si>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</si>
  <si>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</si>
  <si>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</si>
  <si>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</si>
  <si>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</si>
  <si>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</si>
  <si>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</si>
  <si>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</si>
  <si>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</si>
  <si>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</si>
  <si>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</si>
  <si>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</si>
  <si>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</si>
  <si>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</si>
  <si>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</si>
  <si>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</si>
  <si>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</si>
  <si>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</si>
  <si>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</si>
  <si>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</si>
  <si>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</si>
  <si>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</si>
  <si>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</si>
  <si>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</si>
  <si>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</si>
  <si>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</si>
  <si>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</si>
  <si>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</si>
  <si>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</si>
  <si>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</si>
  <si>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</si>
  <si>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</si>
  <si>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</si>
  <si>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</si>
  <si>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</si>
  <si>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</si>
  <si>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</si>
  <si>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</si>
  <si>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</si>
  <si>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</si>
  <si>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</si>
  <si>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</si>
  <si>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</si>
  <si>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</si>
  <si>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</si>
  <si>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</si>
  <si>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</si>
  <si>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</si>
  <si>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</si>
  <si>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</si>
  <si>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</si>
  <si>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</si>
  <si>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</si>
  <si>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</si>
  <si>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</si>
  <si>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</si>
  <si>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</si>
  <si>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</si>
  <si>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</si>
  <si>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</si>
  <si>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</si>
  <si>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</si>
  <si>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</si>
  <si>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</si>
  <si>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</si>
  <si>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</si>
  <si>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</si>
  <si>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</si>
  <si>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</si>
  <si>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</si>
  <si>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</si>
  <si>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</si>
  <si>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</si>
  <si>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</si>
  <si>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</si>
  <si>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</si>
  <si>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</si>
  <si>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</si>
  <si>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</si>
  <si>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</si>
  <si>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</si>
  <si>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</si>
  <si>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</si>
  <si>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</si>
  <si>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</si>
  <si>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</si>
  <si>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</si>
  <si>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</si>
  <si>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</si>
  <si>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</si>
  <si>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</si>
  <si>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</si>
  <si>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</si>
  <si>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</si>
  <si>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</si>
  <si>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</si>
  <si>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</si>
  <si>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</si>
  <si>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</si>
  <si>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</si>
  <si>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</si>
  <si>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</si>
  <si>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</si>
  <si>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</si>
  <si>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</si>
  <si>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</si>
  <si>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</si>
  <si>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</si>
  <si>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</si>
  <si>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</si>
  <si>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</si>
  <si>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</si>
  <si>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</si>
  <si>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</si>
  <si>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</si>
  <si>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</si>
  <si>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</si>
  <si>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</si>
  <si>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</si>
  <si>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</si>
  <si>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</si>
  <si>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</si>
  <si>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</si>
  <si>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</si>
  <si>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</si>
  <si>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</si>
  <si>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</si>
  <si>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</si>
  <si>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</si>
  <si>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</si>
  <si>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</si>
  <si>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</si>
  <si>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</si>
  <si>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</si>
  <si>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</si>
  <si>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</si>
  <si>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</si>
  <si>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</si>
  <si>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</si>
  <si>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</si>
  <si>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</si>
  <si>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</si>
  <si>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</si>
  <si>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</si>
  <si>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</si>
  <si>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</si>
  <si>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</si>
  <si>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</si>
  <si>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</si>
  <si>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</si>
  <si>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</si>
  <si>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</si>
  <si>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</si>
  <si>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</si>
  <si>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</si>
  <si>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</si>
  <si>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</si>
  <si>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</si>
  <si>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</si>
  <si>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</si>
  <si>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</si>
  <si>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</si>
  <si>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</si>
  <si>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</si>
  <si>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</si>
  <si>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</si>
  <si>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</si>
  <si>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</si>
  <si>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</si>
  <si>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</si>
  <si>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</si>
  <si>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</si>
  <si>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</si>
  <si>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</si>
  <si>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</si>
  <si>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</si>
  <si>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</si>
  <si>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</si>
  <si>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</si>
  <si>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</si>
  <si>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</si>
  <si>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</si>
  <si>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</si>
  <si>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</si>
  <si>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</si>
  <si>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</si>
  <si>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</si>
  <si>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</si>
  <si>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</si>
  <si>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</si>
  <si>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</si>
  <si>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</si>
  <si>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</si>
  <si>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</si>
  <si>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</si>
  <si>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</si>
  <si>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</si>
  <si>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</si>
  <si>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</si>
  <si>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</si>
  <si>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</si>
  <si>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</si>
  <si>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</si>
  <si>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</si>
  <si>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</si>
  <si>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</si>
  <si>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</si>
  <si>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</si>
  <si>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</si>
  <si>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</si>
  <si>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</si>
  <si>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</si>
  <si>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</si>
  <si>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</si>
  <si>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</si>
  <si>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</si>
  <si>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</si>
  <si>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</si>
  <si>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</si>
  <si>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</si>
  <si>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</si>
  <si>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</si>
  <si>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</si>
  <si>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</si>
  <si>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</si>
  <si>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</si>
  <si>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</si>
  <si>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</si>
  <si>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</si>
  <si>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</si>
  <si>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</si>
  <si>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</si>
  <si>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</si>
  <si>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</si>
  <si>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</si>
  <si>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</si>
  <si>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</si>
  <si>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</si>
  <si>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</si>
  <si>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</si>
  <si>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</si>
  <si>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</si>
  <si>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</si>
  <si>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</si>
  <si>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</si>
  <si>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</si>
  <si>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</si>
  <si>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</si>
  <si>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</si>
  <si>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</si>
  <si>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</si>
  <si>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</si>
  <si>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</si>
  <si>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</si>
  <si>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</si>
  <si>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</si>
  <si>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</si>
  <si>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</si>
  <si>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</si>
  <si>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</si>
  <si>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</si>
  <si>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</si>
  <si>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</si>
  <si>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</si>
  <si>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</si>
  <si>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</si>
  <si>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</si>
  <si>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</si>
  <si>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</si>
  <si>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</si>
  <si>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</si>
  <si>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</si>
  <si>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</si>
  <si>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</si>
  <si>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</si>
  <si>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</si>
  <si>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</si>
  <si>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</si>
  <si>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</si>
  <si>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</si>
  <si>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</si>
  <si>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</si>
  <si>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</si>
  <si>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</si>
  <si>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</si>
  <si>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</si>
  <si>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</si>
  <si>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</si>
  <si>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</si>
  <si>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</si>
  <si>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</si>
  <si>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</si>
  <si>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</si>
  <si>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</si>
  <si>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</si>
  <si>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</si>
  <si>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</si>
  <si>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</si>
  <si>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</si>
  <si>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</si>
  <si>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</si>
  <si>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</si>
  <si>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</si>
  <si>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</si>
  <si>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</si>
  <si>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</si>
  <si>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</si>
  <si>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</si>
  <si>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</si>
  <si>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</si>
  <si>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</si>
  <si>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</si>
  <si>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</si>
  <si>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</si>
  <si>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</si>
  <si>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</si>
  <si>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</si>
  <si>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</si>
  <si>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</si>
  <si>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</si>
  <si>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</si>
  <si>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</si>
  <si>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</si>
  <si>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</si>
  <si>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</si>
  <si>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</si>
  <si>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</si>
  <si>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</si>
  <si>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</si>
  <si>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</si>
  <si>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</si>
  <si>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</si>
  <si>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</si>
  <si>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</si>
  <si>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</si>
  <si>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</si>
  <si>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</si>
  <si>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</si>
  <si>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</si>
  <si>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</si>
  <si>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</si>
  <si>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</si>
  <si>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</si>
  <si>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</si>
  <si>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</si>
  <si>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</si>
  <si>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</si>
  <si>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</si>
  <si>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</si>
  <si>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</si>
  <si>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</si>
  <si>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</si>
  <si>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</si>
  <si>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</si>
  <si>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</si>
  <si>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</si>
  <si>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</si>
  <si>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</si>
  <si>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</si>
  <si>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</si>
  <si>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</si>
  <si>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</si>
  <si>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</si>
  <si>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</si>
  <si>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</si>
  <si>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</si>
  <si>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</si>
  <si>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</si>
  <si>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</si>
  <si>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</si>
  <si>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</si>
  <si>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</si>
  <si>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</si>
  <si>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</si>
  <si>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</si>
  <si>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</si>
  <si>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</si>
  <si>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</si>
  <si>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</si>
  <si>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</si>
  <si>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</si>
  <si>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</si>
  <si>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</si>
  <si>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</si>
  <si>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</si>
  <si>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</si>
  <si>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</si>
  <si>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</si>
  <si>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</si>
  <si>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</si>
  <si>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</si>
  <si>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</si>
  <si>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</si>
  <si>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</si>
  <si>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</si>
  <si>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</si>
  <si>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</si>
  <si>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</si>
  <si>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</si>
  <si>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</si>
  <si>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</si>
  <si>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</si>
  <si>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</si>
  <si>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</si>
  <si>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</si>
  <si>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</si>
  <si>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</si>
  <si>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</si>
  <si>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</si>
  <si>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</si>
  <si>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</si>
  <si>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</si>
  <si>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</si>
  <si>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</si>
  <si>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</si>
  <si>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</si>
  <si>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</si>
  <si>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</si>
  <si>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</si>
  <si>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</si>
  <si>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</si>
  <si>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</si>
  <si>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</si>
  <si>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</si>
  <si>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</si>
  <si>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</si>
  <si>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</si>
  <si>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</si>
  <si>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</si>
  <si>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</si>
  <si>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</si>
  <si>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</si>
  <si>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</si>
  <si>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</si>
  <si>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</si>
  <si>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</si>
  <si>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</si>
  <si>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</si>
  <si>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</si>
  <si>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</si>
  <si>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</si>
  <si>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</si>
  <si>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</si>
  <si>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</si>
  <si>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</si>
  <si>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</si>
  <si>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</si>
  <si>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</si>
  <si>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</si>
  <si>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</si>
  <si>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</si>
  <si>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</si>
  <si>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</si>
  <si>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</si>
  <si>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</si>
  <si>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</si>
  <si>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</si>
  <si>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</si>
  <si>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</si>
  <si>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</si>
  <si>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</si>
  <si>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</si>
  <si>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</si>
  <si>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</si>
  <si>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</si>
  <si>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</si>
  <si>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</si>
  <si>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</si>
  <si>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</si>
  <si>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</si>
  <si>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</si>
  <si>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</si>
  <si>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</si>
  <si>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</si>
  <si>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</si>
  <si>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</si>
  <si>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</si>
  <si>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</si>
  <si>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</si>
  <si>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</si>
  <si>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</si>
  <si>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</si>
  <si>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</si>
  <si>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</si>
  <si>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</si>
  <si>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</si>
  <si>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</si>
  <si>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</si>
  <si>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</si>
  <si>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</si>
  <si>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</si>
  <si>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</si>
  <si>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</si>
  <si>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</si>
  <si>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</si>
  <si>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</si>
  <si>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</si>
  <si>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</si>
  <si>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</si>
  <si>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</si>
  <si>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</si>
  <si>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</si>
  <si>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</si>
  <si>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</si>
  <si>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</si>
  <si>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</si>
  <si>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</si>
  <si>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</si>
  <si>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</si>
  <si>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</si>
  <si>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</si>
  <si>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</si>
  <si>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</si>
  <si>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</si>
  <si>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</si>
  <si>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</si>
  <si>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</si>
  <si>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</si>
  <si>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</si>
  <si>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</si>
  <si>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</si>
  <si>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</si>
  <si>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</si>
  <si>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</si>
  <si>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</si>
  <si>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</si>
  <si>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</si>
  <si>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</si>
  <si>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</si>
  <si>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</si>
  <si>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</si>
  <si>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</si>
  <si>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</si>
  <si>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</si>
  <si>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</si>
  <si>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</si>
  <si>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</si>
  <si>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</si>
  <si>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</si>
  <si>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</si>
  <si>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</si>
  <si>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</si>
  <si>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</si>
  <si>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</si>
  <si>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</si>
  <si>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</si>
  <si>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</si>
  <si>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</si>
  <si>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</si>
  <si>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</si>
  <si>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</si>
  <si>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</si>
  <si>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</si>
  <si>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</si>
  <si>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</si>
  <si>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</si>
  <si>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</si>
  <si>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</si>
  <si>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</si>
  <si>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</si>
  <si>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</si>
  <si>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</si>
  <si>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</si>
  <si>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</si>
  <si>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</si>
  <si>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</si>
  <si>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</si>
  <si>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</si>
  <si>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</si>
  <si>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</si>
  <si>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</si>
  <si>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</si>
  <si>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</si>
  <si>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</si>
  <si>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</si>
  <si>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</si>
  <si>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</si>
  <si>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</si>
  <si>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</si>
  <si>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</si>
  <si>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</si>
  <si>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</si>
  <si>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</si>
  <si>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</si>
  <si>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</si>
  <si>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</si>
  <si>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</si>
  <si>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</si>
  <si>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</si>
  <si>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</si>
  <si>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</si>
  <si>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</si>
  <si>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</si>
  <si>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</si>
  <si>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</si>
  <si>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</si>
  <si>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</si>
  <si>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</si>
  <si>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</si>
  <si>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</si>
  <si>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</si>
  <si>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</si>
  <si>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</si>
  <si>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</si>
  <si>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</si>
  <si>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</si>
  <si>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</si>
  <si>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</si>
  <si>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</si>
  <si>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</si>
  <si>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</si>
  <si>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</si>
  <si>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</si>
  <si>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</si>
  <si>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</si>
  <si>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</si>
  <si>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</si>
  <si>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</si>
  <si>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</si>
  <si>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</si>
  <si>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</si>
  <si>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</si>
  <si>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</si>
  <si>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</si>
  <si>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</si>
  <si>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</si>
  <si>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</si>
  <si>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</si>
  <si>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</si>
  <si>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</si>
  <si>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</si>
  <si>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</si>
  <si>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</si>
  <si>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</si>
  <si>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</si>
  <si>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</si>
  <si>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</si>
  <si>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</si>
  <si>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</si>
  <si>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</si>
  <si>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</si>
  <si>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</si>
  <si>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</si>
  <si>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</si>
  <si>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</si>
  <si>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</si>
  <si>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</si>
  <si>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</si>
  <si>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</si>
  <si>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</si>
  <si>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</si>
  <si>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</si>
  <si>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</si>
  <si>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</si>
  <si>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</si>
  <si>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</si>
  <si>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</si>
  <si>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</si>
  <si>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</si>
  <si>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</si>
  <si>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</si>
  <si>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</si>
  <si>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</si>
  <si>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</si>
  <si>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</si>
  <si>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</si>
  <si>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</si>
  <si>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</si>
  <si>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</si>
  <si>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</si>
  <si>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</si>
  <si>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</si>
  <si>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</si>
  <si>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</si>
  <si>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</si>
  <si>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</si>
  <si>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</si>
  <si>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</si>
  <si>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</si>
  <si>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</si>
  <si>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</si>
  <si>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</si>
  <si>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</si>
  <si>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</si>
  <si>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</si>
  <si>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</si>
  <si>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</si>
  <si>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</si>
  <si>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</si>
  <si>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</si>
  <si>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</si>
  <si>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</si>
  <si>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</si>
  <si>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</si>
  <si>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</si>
  <si>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%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</si>
  <si>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</si>
  <si>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</si>
  <si>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</si>
  <si>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</si>
  <si>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</si>
  <si>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</si>
  <si>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</si>
  <si>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</si>
  <si>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</si>
  <si>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</si>
  <si>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</si>
  <si>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</si>
  <si>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</si>
  <si>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</si>
  <si>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</si>
  <si>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</si>
  <si>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</si>
  <si>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</si>
  <si>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</si>
  <si>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</si>
  <si>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</si>
  <si>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</si>
  <si>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</si>
  <si>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</si>
  <si>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</si>
  <si>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</si>
  <si>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</si>
  <si>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</si>
  <si>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</si>
  <si>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</si>
  <si>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</si>
  <si>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</si>
  <si>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</si>
  <si>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</si>
  <si>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</si>
  <si>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</si>
  <si>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</si>
  <si>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</si>
  <si>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</si>
  <si>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</si>
  <si>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</si>
  <si>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</si>
  <si>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</si>
  <si>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</si>
  <si>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</si>
  <si>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</si>
  <si>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</si>
  <si>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</si>
  <si>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</si>
  <si>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</si>
  <si>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</si>
  <si>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</si>
  <si>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</si>
  <si>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</si>
  <si>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</si>
  <si>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</si>
  <si>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</si>
  <si>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</si>
  <si>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</si>
  <si>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</si>
  <si>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</si>
  <si>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</si>
  <si>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</si>
  <si>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</si>
  <si>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</si>
  <si>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</si>
  <si>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</si>
  <si>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</si>
  <si>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</si>
  <si>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</si>
  <si>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</si>
  <si>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</si>
  <si>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</si>
  <si>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Duration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</si>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</sst>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2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0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5-B441-B183-0442AF6D556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D-F74F-B0D4-B7523D2BD78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FD-F74F-B0D4-B7523D2B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93183"/>
        <c:axId val="581994831"/>
      </c:lineChart>
      <c:catAx>
        <c:axId val="5819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4831"/>
        <c:crosses val="autoZero"/>
        <c:auto val="1"/>
        <c:lblAlgn val="ctr"/>
        <c:lblOffset val="100"/>
        <c:noMultiLvlLbl val="0"/>
      </c:catAx>
      <c:valAx>
        <c:axId val="5819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Goals'!$G$4:$G$15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3740-B9E3-845507B272F4}"/>
            </c:ext>
          </c:extLst>
        </c:ser>
        <c:ser>
          <c:idx val="1"/>
          <c:order val="1"/>
          <c:tx>
            <c:strRef>
              <c:f>'Outcomes Based on Goals'!$H$3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Goals'!$H$4:$H$15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3740-B9E3-845507B272F4}"/>
            </c:ext>
          </c:extLst>
        </c:ser>
        <c:ser>
          <c:idx val="2"/>
          <c:order val="2"/>
          <c:tx>
            <c:strRef>
              <c:f>'Outcomes Based on Goals'!$I$3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Goals'!$I$4:$I$15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3740-B9E3-845507B2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280303"/>
        <c:axId val="976311967"/>
      </c:lineChart>
      <c:catAx>
        <c:axId val="10162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1967"/>
        <c:crosses val="autoZero"/>
        <c:auto val="1"/>
        <c:lblAlgn val="ctr"/>
        <c:lblOffset val="100"/>
        <c:noMultiLvlLbl val="0"/>
      </c:catAx>
      <c:valAx>
        <c:axId val="976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14</xdr:row>
      <xdr:rowOff>133350</xdr:rowOff>
    </xdr:from>
    <xdr:to>
      <xdr:col>16</xdr:col>
      <xdr:colOff>787400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BFE11-8E3F-5E41-9B0A-ED778C563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20</xdr:row>
      <xdr:rowOff>12700</xdr:rowOff>
    </xdr:from>
    <xdr:to>
      <xdr:col>11</xdr:col>
      <xdr:colOff>419100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94D70-7EF9-AF45-831F-735144DF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3.978729166665" createdVersion="7" refreshedVersion="7" minRefreshableVersion="3" recordCount="4114" xr:uid="{6BC93EFA-F739-3548-85C5-745CF38883EA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%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% funded2" numFmtId="0">
      <sharedItems containsSemiMixedTypes="0" containsString="0" containsNumber="1" containsInteger="1" minValue="0" maxValue="2260300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9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9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n v="137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n v="143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n v="10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n v="104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n v="123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n v="110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n v="106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n v="101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n v="100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n v="126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n v="101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n v="121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n v="165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n v="160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n v="10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n v="107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n v="100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n v="101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n v="10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n v="145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n v="100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n v="10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n v="117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n v="119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n v="109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n v="133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n v="155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n v="112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n v="100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n v="123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n v="101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n v="100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n v="100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n v="102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n v="130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n v="167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n v="142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n v="183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n v="110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n v="131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n v="101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n v="100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n v="142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n v="309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n v="100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n v="120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n v="10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n v="108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n v="108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n v="100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n v="100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n v="128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n v="116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n v="110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n v="101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n v="12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n v="10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n v="10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n v="103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n v="100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n v="10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n v="148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n v="155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n v="114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n v="173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n v="108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n v="119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n v="116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n v="127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n v="111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n v="12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n v="124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n v="108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n v="10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n v="113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n v="115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n v="153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n v="393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n v="2702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n v="1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n v="107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n v="198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n v="100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n v="103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n v="100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n v="126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n v="10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n v="105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n v="103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n v="115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n v="100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n v="120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n v="105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n v="111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n v="104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n v="131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n v="11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n v="106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n v="106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n v="106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n v="100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n v="128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n v="105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n v="12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n v="107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n v="10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n v="102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n v="247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n v="220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n v="131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n v="155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n v="104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n v="141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n v="103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n v="140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n v="114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n v="100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n v="113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n v="10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n v="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n v="0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n v="0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n v="14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n v="6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n v="2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n v="2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n v="10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n v="13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n v="3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n v="1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n v="1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n v="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n v="28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n v="8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n v="1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n v="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n v="1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n v="2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n v="0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n v="0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n v="1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n v="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n v="0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n v="5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n v="0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n v="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n v="0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n v="16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n v="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n v="6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n v="0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n v="4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n v="22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n v="3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n v="0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n v="6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n v="40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n v="2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n v="33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n v="21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n v="36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n v="3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n v="6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n v="16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n v="0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n v="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n v="5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n v="0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n v="0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n v="42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n v="10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n v="1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n v="26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n v="58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n v="30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n v="51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n v="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n v="1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n v="25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n v="45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n v="0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n v="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n v="0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n v="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n v="5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n v="1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n v="2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n v="18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n v="1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n v="13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n v="1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n v="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n v="3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n v="40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n v="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n v="25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n v="108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n v="113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n v="113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n v="103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n v="11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n v="104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n v="30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n v="134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n v="101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n v="113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n v="106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n v="126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n v="185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n v="101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n v="117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n v="107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n v="139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n v="10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n v="191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n v="13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n v="106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n v="107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n v="240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n v="118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n v="118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n v="111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n v="146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n v="132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n v="111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n v="147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n v="153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n v="10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n v="177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n v="108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n v="156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n v="108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n v="148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n v="110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n v="150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n v="157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n v="156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n v="121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n v="101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n v="114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n v="105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n v="22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n v="109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n v="176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n v="10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n v="105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n v="107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n v="120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n v="102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n v="101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n v="133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n v="11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n v="101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n v="109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n v="179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n v="102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n v="119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n v="100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n v="137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n v="232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n v="130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n v="293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n v="111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n v="106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n v="119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n v="104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n v="104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n v="112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n v="105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n v="385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n v="101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n v="114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n v="101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n v="283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n v="113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n v="107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n v="103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n v="108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n v="12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n v="10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n v="104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n v="113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n v="136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n v="104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n v="106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n v="10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n v="107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n v="11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n v="125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n v="101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n v="103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n v="117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n v="10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n v="11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n v="108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n v="12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n v="1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n v="100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n v="102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n v="102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n v="1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n v="170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n v="112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n v="103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n v="107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n v="115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n v="127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n v="117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n v="109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n v="104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n v="116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n v="103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n v="17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n v="103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n v="105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n v="1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n v="111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n v="124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n v="101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n v="110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n v="10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n v="10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n v="103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n v="10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n v="110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n v="12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n v="114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n v="125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n v="107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n v="131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n v="120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n v="10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n v="114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n v="112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n v="11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n v="142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n v="105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n v="25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n v="207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n v="112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n v="106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n v="100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n v="214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n v="126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n v="182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n v="100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n v="101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n v="101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n v="110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n v="112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n v="108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n v="107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n v="104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n v="125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n v="107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n v="11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n v="1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n v="142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n v="105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n v="103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n v="108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n v="108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n v="10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n v="101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n v="137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n v="1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n v="101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n v="127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n v="105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n v="103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n v="102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n v="120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n v="100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n v="101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n v="100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n v="0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n v="2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n v="1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n v="1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n v="7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n v="0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n v="1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n v="6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n v="2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n v="14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n v="10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n v="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n v="0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n v="9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n v="0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n v="3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n v="0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n v="5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n v="0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n v="7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n v="0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n v="3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n v="2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n v="1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n v="64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n v="0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n v="1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n v="0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n v="1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n v="8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n v="0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n v="0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n v="2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n v="0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n v="27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n v="1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n v="22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n v="1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n v="12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n v="18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n v="3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n v="0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n v="2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n v="33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n v="19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n v="6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n v="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n v="50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n v="0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n v="2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n v="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n v="0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n v="0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n v="0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n v="1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n v="5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n v="10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n v="3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n v="1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n v="2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n v="1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n v="0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n v="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n v="3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n v="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n v="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n v="3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n v="0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n v="14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n v="3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n v="25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n v="1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n v="23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n v="10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n v="105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n v="115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n v="121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n v="109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n v="1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n v="11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n v="10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n v="11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n v="130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n v="108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n v="100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n v="12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n v="100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n v="105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n v="103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n v="118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n v="121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n v="3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n v="1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n v="0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n v="1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n v="0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n v="0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n v="1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n v="27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n v="0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n v="0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n v="3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n v="1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n v="5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n v="0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n v="37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n v="3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n v="1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n v="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n v="0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n v="0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n v="0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n v="0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n v="0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n v="1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n v="1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n v="0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n v="0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n v="0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n v="1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n v="0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n v="0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n v="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n v="0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n v="1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n v="0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n v="0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n v="1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n v="1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n v="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n v="3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n v="0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n v="4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n v="0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n v="3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n v="2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n v="0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n v="0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n v="0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n v="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n v="34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n v="0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n v="2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n v="1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n v="4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n v="3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n v="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n v="1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n v="1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n v="21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n v="3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n v="0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n v="1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n v="1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n v="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n v="17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n v="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n v="0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n v="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n v="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n v="12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n v="0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n v="0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n v="0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n v="0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n v="0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n v="144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n v="119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n v="1460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n v="106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n v="300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n v="279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n v="132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n v="107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n v="127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n v="140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n v="112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n v="101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n v="100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n v="141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n v="267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n v="147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n v="21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n v="126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n v="10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n v="101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n v="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n v="1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n v="0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n v="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n v="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n v="19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n v="0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n v="10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n v="5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n v="22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n v="2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n v="39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n v="22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n v="0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n v="0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n v="15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n v="1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n v="26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n v="4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n v="15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n v="26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n v="0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n v="0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n v="1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n v="7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n v="28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n v="4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n v="73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n v="58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n v="1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n v="1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n v="7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n v="35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n v="0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n v="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n v="0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n v="46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n v="1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n v="82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n v="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n v="27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n v="31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n v="6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n v="1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n v="1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n v="79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n v="22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n v="0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n v="34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n v="0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n v="1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n v="15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n v="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n v="10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n v="0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n v="1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n v="1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n v="14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n v="122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n v="132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n v="10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n v="105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n v="100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n v="10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n v="156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n v="106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n v="131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n v="132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n v="126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n v="160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n v="120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n v="12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n v="114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n v="31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n v="122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n v="10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n v="158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n v="107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n v="102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n v="111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n v="148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n v="10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n v="179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n v="11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n v="100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n v="100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n v="10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n v="103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n v="119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n v="112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n v="128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n v="104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n v="102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n v="118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n v="238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n v="102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n v="102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n v="5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n v="0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n v="36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n v="4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n v="41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n v="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n v="3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n v="1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n v="70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n v="2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n v="51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n v="1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n v="0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n v="3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n v="104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n v="133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n v="10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n v="14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n v="103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n v="181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n v="143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n v="114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n v="204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n v="109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n v="144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n v="104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n v="100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n v="10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n v="105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n v="112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n v="10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n v="108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n v="115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n v="100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n v="152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n v="112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n v="101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n v="123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n v="100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n v="105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n v="104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n v="105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n v="100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n v="104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n v="105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n v="104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n v="152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n v="160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n v="127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n v="107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n v="115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n v="13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n v="156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n v="109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n v="134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n v="100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n v="119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n v="180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n v="134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n v="100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n v="101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n v="10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n v="107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n v="104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n v="108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n v="233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n v="101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n v="102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n v="131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n v="117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n v="10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n v="122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n v="145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n v="11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n v="120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n v="101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n v="104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n v="26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n v="194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n v="120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n v="122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n v="10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n v="100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n v="120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n v="155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n v="130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n v="105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n v="10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n v="118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n v="103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n v="218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n v="10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n v="14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n v="105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n v="18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n v="2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n v="0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n v="5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n v="42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n v="2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n v="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n v="24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n v="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n v="12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n v="0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n v="5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n v="1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n v="1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n v="24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n v="41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n v="68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n v="1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n v="31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n v="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n v="1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n v="20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n v="40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n v="1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n v="7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n v="41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n v="7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n v="9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n v="4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n v="3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n v="41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n v="1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n v="39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n v="2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n v="40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n v="3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n v="37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n v="0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n v="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n v="3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n v="0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n v="3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n v="3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n v="22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n v="1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n v="7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n v="6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n v="1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n v="5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n v="1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n v="31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n v="21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n v="2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n v="11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n v="3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n v="11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n v="38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n v="7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n v="15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n v="6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n v="30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n v="1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n v="1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n v="0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n v="1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n v="17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n v="2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n v="9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n v="10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n v="13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n v="2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n v="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n v="12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n v="1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n v="28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n v="38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n v="40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n v="1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n v="4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n v="6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n v="2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n v="2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n v="11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n v="39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n v="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n v="42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n v="2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n v="1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n v="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n v="1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n v="15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n v="1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n v="1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n v="4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n v="46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n v="0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n v="35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n v="2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n v="1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n v="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n v="2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n v="34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n v="56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n v="83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n v="15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n v="0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n v="0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n v="30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n v="1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n v="6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n v="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n v="13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n v="17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n v="0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n v="4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n v="0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n v="25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n v="2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n v="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n v="2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n v="1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n v="59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n v="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n v="2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n v="104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n v="30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n v="1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n v="82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n v="75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n v="6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n v="44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n v="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n v="13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n v="0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n v="0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n v="21535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n v="35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n v="31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n v="3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n v="3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n v="23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n v="3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n v="47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n v="206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n v="352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n v="11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n v="23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n v="119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n v="110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n v="100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n v="103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n v="117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n v="112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n v="34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n v="107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n v="108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n v="103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n v="130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n v="108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n v="112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n v="10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n v="145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n v="128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n v="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n v="2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n v="9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n v="0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n v="3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n v="0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n v="1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n v="1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n v="1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n v="9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n v="9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n v="3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n v="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n v="26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n v="0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n v="39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n v="1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n v="0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n v="1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n v="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n v="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n v="6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n v="29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n v="8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n v="3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n v="9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n v="0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n v="1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n v="1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n v="3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n v="0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n v="14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n v="8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n v="0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n v="13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n v="1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n v="14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n v="1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n v="5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n v="18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n v="0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n v="7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n v="1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n v="3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n v="0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n v="5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n v="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n v="5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n v="0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n v="41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n v="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n v="0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n v="1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n v="0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n v="36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n v="1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n v="0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n v="0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n v="0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n v="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n v="2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n v="0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n v="0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n v="0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n v="0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n v="1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n v="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n v="0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n v="0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n v="0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n v="14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n v="1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n v="0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n v="5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n v="6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n v="40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n v="0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n v="0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n v="0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n v="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n v="9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n v="0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n v="0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n v="10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n v="6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n v="1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n v="7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n v="1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n v="2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n v="0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n v="4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n v="0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n v="21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n v="19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n v="2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n v="6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n v="0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n v="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n v="0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n v="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n v="6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n v="3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n v="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n v="0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n v="5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n v="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n v="0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n v="4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n v="4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n v="10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n v="105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n v="10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n v="10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n v="16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n v="108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n v="135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n v="10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n v="290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n v="10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n v="322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n v="135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n v="270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n v="253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n v="261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n v="101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n v="126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n v="102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n v="199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n v="102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n v="103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n v="101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n v="11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n v="104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n v="155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n v="10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n v="254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n v="101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n v="12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n v="102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n v="132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n v="786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n v="146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n v="103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n v="172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n v="15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n v="104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n v="111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n v="280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n v="112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n v="7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n v="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n v="4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n v="29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n v="1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n v="1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n v="1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n v="3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n v="18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n v="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n v="51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n v="1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n v="14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n v="104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n v="120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n v="117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n v="122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n v="152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n v="10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n v="200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n v="102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n v="138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n v="30383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n v="19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n v="202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n v="118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n v="295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n v="213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n v="104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n v="114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n v="101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n v="125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n v="119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n v="166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n v="119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n v="100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n v="102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n v="117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n v="109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n v="115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n v="102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n v="106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n v="104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n v="155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n v="16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n v="104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n v="106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n v="155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n v="111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n v="111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n v="111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n v="124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n v="211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n v="10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n v="10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n v="108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n v="24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n v="100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n v="125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n v="10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n v="146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n v="110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n v="102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n v="122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n v="102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n v="141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n v="110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n v="105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n v="124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n v="13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n v="103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n v="10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n v="130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n v="40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n v="26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n v="65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n v="12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n v="11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n v="112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n v="1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n v="32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n v="1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n v="31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n v="1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n v="40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n v="0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n v="6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n v="1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n v="15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n v="1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n v="1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n v="0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n v="9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n v="10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n v="2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n v="1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n v="4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n v="2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n v="1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n v="22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n v="1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n v="11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n v="20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n v="85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n v="49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n v="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n v="7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n v="70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n v="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n v="102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n v="378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n v="125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n v="147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n v="10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n v="102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n v="204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n v="104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n v="1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n v="136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n v="134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n v="130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n v="123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n v="18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n v="125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n v="1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n v="116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n v="173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n v="126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n v="109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n v="10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n v="11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n v="100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n v="12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n v="11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n v="111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n v="105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n v="104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n v="1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n v="124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n v="105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n v="189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n v="171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n v="252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n v="116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n v="203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n v="112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n v="424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n v="107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n v="104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n v="21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n v="12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n v="110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n v="219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n v="137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n v="135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n v="145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n v="10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n v="110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n v="114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n v="102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n v="122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n v="112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n v="107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n v="114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n v="110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n v="126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n v="167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n v="497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n v="109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n v="103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n v="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n v="0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n v="0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n v="1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n v="7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n v="0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n v="0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n v="5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n v="5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n v="0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n v="18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n v="1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n v="0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n v="7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n v="3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n v="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n v="0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n v="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n v="20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n v="8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n v="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n v="8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n v="32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n v="7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n v="10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n v="0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n v="1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n v="27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n v="3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n v="7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n v="0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n v="1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n v="0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n v="0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n v="0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n v="1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n v="11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n v="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n v="101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n v="10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n v="148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n v="163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n v="456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n v="108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n v="115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n v="10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n v="108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n v="125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n v="104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n v="139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n v="121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n v="1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n v="1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n v="66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n v="111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n v="1182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n v="137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n v="117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n v="2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n v="0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n v="1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n v="2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n v="0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n v="2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n v="3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n v="8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n v="1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n v="9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n v="0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n v="2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n v="0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n v="25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n v="166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n v="10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n v="10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n v="278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n v="1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n v="111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n v="215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n v="1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n v="12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n v="101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n v="112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n v="55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n v="150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n v="106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n v="15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n v="109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n v="16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n v="20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n v="103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n v="10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n v="107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n v="139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n v="125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n v="207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n v="174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n v="120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n v="110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n v="282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n v="101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n v="135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n v="176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n v="48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n v="145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n v="418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n v="132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n v="250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n v="180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n v="103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n v="13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n v="118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n v="0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n v="4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n v="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n v="0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n v="29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n v="9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n v="34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n v="1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n v="4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n v="45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n v="4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n v="5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n v="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n v="4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n v="1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n v="1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n v="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n v="3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n v="2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n v="4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n v="14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n v="41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n v="1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n v="5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n v="2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n v="5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n v="23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n v="13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n v="1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n v="11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n v="1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n v="1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n v="9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n v="0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n v="7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n v="0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n v="2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n v="2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n v="0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n v="21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n v="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n v="2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n v="0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n v="7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n v="108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n v="100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n v="100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n v="12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n v="10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n v="101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n v="145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n v="101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n v="118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n v="272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n v="125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n v="11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n v="102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n v="103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n v="11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n v="104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n v="14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n v="105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n v="133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n v="113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n v="121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n v="102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n v="10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n v="118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n v="155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n v="101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n v="117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n v="101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n v="10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n v="265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n v="156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n v="102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n v="100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n v="10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n v="125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n v="104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n v="104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n v="105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n v="100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n v="170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n v="101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n v="100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n v="125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n v="110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n v="111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n v="110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n v="105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n v="125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n v="101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n v="142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n v="101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n v="101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n v="174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n v="120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n v="143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n v="100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n v="105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n v="132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n v="11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n v="1254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n v="103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n v="103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n v="108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n v="122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n v="119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n v="1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n v="127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n v="10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n v="140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n v="103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n v="10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n v="113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n v="128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n v="202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n v="137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n v="115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n v="11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n v="118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n v="17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n v="118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n v="101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n v="22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n v="109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n v="103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n v="0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n v="31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n v="4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n v="100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n v="25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n v="33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n v="48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n v="9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n v="0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n v="12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n v="20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n v="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n v="26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n v="0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n v="0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n v="1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n v="65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n v="10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n v="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n v="1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n v="11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n v="2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n v="8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n v="0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n v="8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n v="4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n v="0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n v="1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n v="6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n v="0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n v="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n v="1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n v="10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n v="34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n v="0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n v="68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n v="0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n v="11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n v="1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n v="21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n v="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n v="0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n v="111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n v="109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n v="100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n v="118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n v="114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n v="148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n v="105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n v="130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n v="12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n v="202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n v="103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n v="260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n v="108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n v="111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n v="120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n v="10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n v="116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n v="115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n v="107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n v="165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n v="155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n v="885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n v="102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n v="20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n v="59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n v="46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n v="4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n v="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n v="57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n v="21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n v="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n v="6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n v="46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n v="65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n v="7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n v="1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n v="2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n v="3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n v="40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n v="26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n v="15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n v="24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n v="40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n v="20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n v="48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n v="1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n v="1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n v="1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n v="5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n v="4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n v="61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n v="1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n v="11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n v="3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n v="2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n v="68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n v="14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n v="2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n v="20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n v="14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n v="4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n v="31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n v="3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n v="36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n v="3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n v="11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n v="41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n v="1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n v="3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n v="0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n v="13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n v="49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n v="2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n v="52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n v="2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n v="7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n v="135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n v="100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n v="116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n v="100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n v="105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n v="101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n v="10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n v="100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n v="16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n v="102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n v="10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n v="143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n v="263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n v="118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n v="104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n v="200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n v="30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n v="100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n v="205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n v="109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n v="102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n v="125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n v="12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n v="101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n v="100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n v="138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n v="121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n v="107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n v="100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n v="102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n v="100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n v="117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n v="102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n v="102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n v="154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n v="101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n v="100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n v="109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n v="132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n v="133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n v="8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n v="0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n v="43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n v="0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n v="1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n v="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n v="5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n v="10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n v="7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n v="1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n v="0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n v="0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n v="1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n v="0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n v="20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n v="173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n v="101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n v="10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n v="135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n v="116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n v="102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n v="111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n v="166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n v="107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n v="145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n v="10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n v="13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n v="104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n v="11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n v="102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n v="124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n v="102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n v="145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n v="13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n v="109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n v="3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n v="1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n v="47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n v="0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n v="0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n v="43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n v="0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n v="2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n v="14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n v="3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n v="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n v="59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n v="1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n v="9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n v="1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n v="5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n v="1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n v="47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n v="43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n v="137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n v="116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n v="241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n v="11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n v="110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n v="195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n v="103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n v="103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n v="100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n v="12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n v="12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n v="107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n v="172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n v="124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n v="108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n v="11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n v="187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n v="116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n v="11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n v="171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n v="126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n v="138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n v="1705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n v="788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n v="348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n v="150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n v="10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n v="800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n v="106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n v="20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n v="212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n v="198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n v="22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n v="699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n v="399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n v="29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n v="16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n v="1436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n v="15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n v="11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n v="1105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n v="19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n v="127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n v="260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n v="26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n v="207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n v="370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n v="285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n v="579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n v="1132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n v="263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n v="67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n v="257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n v="375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n v="20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n v="347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n v="4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n v="1027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n v="115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n v="35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n v="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n v="4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n v="21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n v="3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n v="0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n v="42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n v="0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n v="1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n v="17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n v="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n v="0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n v="8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n v="26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n v="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n v="13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n v="38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n v="217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n v="31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n v="234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n v="124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n v="24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n v="11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n v="117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n v="305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n v="320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n v="820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n v="235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n v="495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n v="7814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n v="113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n v="922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n v="125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n v="102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n v="485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n v="192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n v="281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n v="125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n v="161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n v="585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n v="201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n v="133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n v="120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n v="126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n v="361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n v="226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n v="120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n v="304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n v="179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n v="387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n v="21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n v="132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n v="300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n v="42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n v="13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n v="248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n v="182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n v="1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n v="506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n v="10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n v="81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n v="12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n v="10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n v="148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n v="120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n v="473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n v="130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n v="353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n v="101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n v="114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n v="167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n v="153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n v="202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n v="168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n v="14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n v="19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n v="10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n v="115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n v="148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n v="191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n v="199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n v="219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n v="127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n v="105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n v="128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n v="317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n v="28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n v="11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n v="153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n v="103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n v="1678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n v="543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n v="116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n v="131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n v="288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n v="508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n v="115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n v="11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n v="113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n v="108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n v="124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n v="101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n v="104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n v="116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n v="120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n v="115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n v="120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n v="101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n v="102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n v="1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n v="100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n v="102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n v="100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n v="100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n v="1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n v="1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n v="113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n v="136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n v="146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n v="130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n v="254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n v="107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n v="108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n v="107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n v="107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n v="100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n v="107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n v="100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n v="105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n v="105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n v="226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n v="101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n v="14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n v="135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n v="101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n v="10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n v="1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n v="0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n v="10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n v="1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n v="0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n v="29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n v="0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n v="1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n v="0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n v="5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n v="2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n v="2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n v="2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n v="10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n v="0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n v="28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n v="13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n v="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n v="0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n v="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n v="11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n v="2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n v="30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n v="0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n v="1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n v="2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n v="1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n v="0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n v="0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n v="0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n v="2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n v="3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n v="28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n v="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n v="1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n v="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n v="116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n v="112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n v="132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n v="103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n v="139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n v="147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n v="120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n v="122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n v="100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n v="181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n v="106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n v="100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n v="127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n v="103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n v="250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n v="126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n v="100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n v="139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n v="1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n v="107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n v="153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n v="524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n v="489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n v="28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n v="1857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n v="110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n v="1015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n v="412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n v="50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n v="185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n v="120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n v="1081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n v="45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n v="537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n v="120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n v="114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n v="951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n v="133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n v="14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n v="542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n v="383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n v="70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n v="110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n v="13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n v="15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n v="103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n v="100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n v="102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n v="151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n v="111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n v="196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n v="114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n v="20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n v="29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n v="15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n v="106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n v="10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n v="123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n v="10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n v="101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n v="108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n v="163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n v="106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n v="243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n v="945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n v="10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n v="15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n v="1174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n v="171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n v="126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n v="1212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n v="49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n v="332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n v="1165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n v="153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n v="537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n v="35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n v="137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n v="128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n v="271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n v="806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n v="1360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n v="930250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n v="37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n v="2647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n v="100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n v="104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n v="107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n v="169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n v="975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n v="134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n v="272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n v="113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n v="460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n v="287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n v="223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n v="636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n v="147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n v="1867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n v="327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n v="780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n v="154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n v="116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n v="180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n v="29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n v="320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n v="381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n v="103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n v="180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n v="720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n v="28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n v="135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n v="220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n v="120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n v="408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n v="106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n v="141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n v="271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n v="154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n v="40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n v="18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n v="185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n v="101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n v="106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n v="12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n v="100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n v="120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n v="100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n v="107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n v="104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n v="173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n v="107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n v="108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n v="146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n v="125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n v="149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n v="101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n v="10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n v="350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n v="10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n v="134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n v="171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n v="109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n v="101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n v="10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n v="107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n v="107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n v="101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n v="107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n v="429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n v="10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n v="108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n v="17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n v="15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n v="103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n v="104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n v="104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n v="12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n v="108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n v="109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n v="39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n v="3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n v="48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n v="21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n v="8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n v="1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n v="526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n v="254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n v="106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n v="102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n v="144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n v="106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n v="212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n v="102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n v="102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n v="52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n v="111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n v="101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n v="2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n v="106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n v="3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n v="0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n v="0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n v="2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n v="0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n v="1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n v="0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n v="1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n v="15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n v="0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n v="29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n v="1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n v="1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n v="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n v="0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n v="3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n v="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n v="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n v="11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n v="0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n v="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n v="3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n v="4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n v="1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n v="1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n v="1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n v="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n v="0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n v="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n v="0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n v="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n v="1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n v="0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n v="17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n v="2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n v="41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n v="25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n v="0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n v="2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n v="1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n v="1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n v="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n v="1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n v="0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n v="0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n v="15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n v="0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n v="0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n v="0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n v="1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n v="0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n v="0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n v="0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n v="1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n v="1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n v="0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n v="0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n v="0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n v="0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n v="0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n v="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n v="0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n v="108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n v="126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n v="203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n v="109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n v="17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n v="168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n v="427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n v="10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n v="108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n v="102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n v="115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n v="13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n v="155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n v="10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n v="182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n v="181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n v="1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n v="110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n v="102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n v="101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n v="104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n v="111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n v="116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n v="111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n v="180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n v="100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n v="119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n v="10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n v="114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n v="103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n v="128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n v="136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n v="100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n v="100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n v="105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n v="105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n v="171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n v="128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n v="133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n v="10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n v="11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n v="100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n v="11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n v="119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n v="103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n v="2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n v="100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n v="107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n v="134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n v="121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n v="103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n v="125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n v="129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n v="101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n v="128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n v="1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n v="113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n v="106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n v="203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n v="113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n v="3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n v="0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n v="1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n v="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n v="0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n v="2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n v="19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n v="10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n v="0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n v="109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n v="100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n v="156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n v="102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n v="100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n v="113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n v="10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n v="107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n v="104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n v="100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n v="100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n v="126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n v="111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n v="105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n v="104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n v="116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n v="11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n v="113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n v="100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n v="103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n v="107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n v="104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n v="156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n v="101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n v="195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n v="112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n v="120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n v="102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n v="103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n v="101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n v="103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n v="107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n v="156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n v="123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n v="107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n v="106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n v="118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n v="109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n v="111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n v="100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n v="1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n v="1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n v="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n v="1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n v="2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n v="1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n v="0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n v="0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n v="1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n v="11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n v="0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n v="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n v="0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n v="2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n v="4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n v="0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n v="2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n v="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n v="0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n v="12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n v="24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n v="6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n v="3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n v="1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n v="7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n v="661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n v="326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n v="101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n v="104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n v="10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n v="110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n v="408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n v="224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n v="304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n v="14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n v="2791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n v="17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n v="101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n v="102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n v="170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n v="115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n v="878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n v="105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n v="188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n v="14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n v="14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n v="131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n v="114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n v="137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n v="956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n v="112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n v="64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n v="110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n v="128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n v="158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n v="115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n v="137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n v="355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n v="106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n v="100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n v="187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n v="16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n v="102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n v="164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n v="106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n v="1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n v="34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n v="2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n v="11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n v="8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n v="1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n v="1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n v="0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n v="1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n v="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n v="1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n v="12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n v="0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n v="21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n v="11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n v="19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n v="0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n v="3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n v="0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n v="103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n v="10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n v="105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n v="103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n v="123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n v="15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n v="111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n v="171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n v="125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n v="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n v="11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n v="33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n v="28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n v="63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n v="8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n v="50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n v="1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n v="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n v="0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n v="1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n v="1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n v="28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n v="0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n v="1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n v="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n v="0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n v="0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n v="11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n v="0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n v="1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n v="1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n v="0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n v="0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n v="6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n v="2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n v="0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n v="1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n v="46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n v="3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n v="104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n v="6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n v="11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n v="112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n v="351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n v="233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n v="102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n v="1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n v="101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n v="131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n v="10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n v="116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n v="265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n v="120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n v="120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n v="104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n v="109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n v="118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n v="1462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n v="253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n v="140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n v="297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n v="14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n v="106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n v="493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n v="202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n v="104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n v="170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n v="104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n v="118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n v="108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n v="2260300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n v="978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n v="123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n v="246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n v="148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n v="384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n v="103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n v="0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n v="29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n v="5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n v="22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n v="27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n v="28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n v="1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n v="1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n v="11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n v="19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n v="5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n v="10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n v="1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n v="12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n v="11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n v="1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n v="1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n v="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n v="1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n v="2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n v="1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n v="14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n v="0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n v="10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n v="0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n v="14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n v="3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n v="8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n v="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n v="26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n v="2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n v="105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n v="120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n v="115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n v="119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n v="105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n v="118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n v="120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n v="103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n v="101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n v="10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n v="103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n v="108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n v="111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n v="150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n v="104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n v="116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n v="10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n v="10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n v="117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n v="133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n v="13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n v="102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n v="128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n v="115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n v="110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n v="112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n v="126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n v="100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n v="102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n v="108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n v="100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n v="113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n v="128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n v="108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n v="242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n v="142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n v="130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n v="10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n v="105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n v="13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n v="100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n v="100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n v="124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n v="11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n v="10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n v="108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n v="120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n v="100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n v="10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n v="100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n v="111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n v="115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n v="108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n v="170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n v="187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n v="108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n v="100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n v="120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n v="11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n v="104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n v="1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n v="5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n v="32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n v="0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n v="1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n v="4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n v="2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n v="42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n v="5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n v="5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n v="2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n v="2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n v="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n v="32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n v="0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n v="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n v="2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n v="1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n v="20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n v="42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n v="1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n v="15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n v="5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n v="38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n v="5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n v="0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n v="11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n v="2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n v="0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n v="23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n v="34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n v="19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n v="0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n v="33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n v="5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n v="0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n v="38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n v="1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n v="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n v="9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n v="1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n v="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n v="21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n v="5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n v="4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n v="62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n v="1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n v="0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n v="1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n v="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n v="18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n v="9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n v="0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n v="3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n v="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n v="0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n v="37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n v="14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n v="0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n v="0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n v="61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n v="8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n v="22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n v="27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n v="9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n v="27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n v="129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n v="100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n v="10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n v="103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n v="102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n v="12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n v="131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n v="100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n v="102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n v="1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n v="106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n v="10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n v="103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n v="10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n v="101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n v="128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n v="133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n v="101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n v="103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n v="107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n v="0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n v="20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n v="1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n v="0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n v="4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n v="0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n v="3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n v="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n v="8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n v="0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n v="60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n v="17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n v="2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n v="110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n v="122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n v="107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n v="101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n v="109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n v="114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n v="114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n v="106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n v="163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n v="106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n v="100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n v="105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n v="175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n v="10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n v="100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n v="171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n v="114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n v="12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n v="101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n v="109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n v="129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n v="102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n v="147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n v="100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n v="122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n v="106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n v="110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n v="100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n v="17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n v="100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n v="103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n v="10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n v="100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n v="45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n v="105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n v="172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n v="104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n v="103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n v="119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n v="100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n v="31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n v="109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n v="101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n v="113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n v="120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n v="108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n v="180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n v="101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n v="120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n v="12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n v="11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n v="157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n v="11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n v="103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n v="103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n v="106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n v="101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n v="12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n v="101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n v="116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n v="10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n v="103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n v="246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n v="302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n v="143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n v="131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n v="168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n v="110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n v="107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n v="100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n v="127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n v="147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n v="113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n v="10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n v="12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n v="213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n v="10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n v="109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n v="108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n v="110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n v="128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n v="110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n v="109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n v="13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n v="191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n v="149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n v="166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n v="107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n v="106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n v="24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n v="0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n v="0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n v="0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n v="0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n v="3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n v="0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n v="67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n v="20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n v="11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n v="0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n v="12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n v="3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n v="0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n v="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n v="3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n v="60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n v="0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n v="0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n v="0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n v="9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n v="15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n v="0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n v="0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n v="1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n v="0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n v="0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n v="0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n v="12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n v="2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n v="0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n v="1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n v="0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n v="23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n v="5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n v="16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n v="1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n v="2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n v="0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n v="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n v="4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n v="17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n v="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n v="14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n v="1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n v="12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n v="39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n v="0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n v="30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n v="42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n v="4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n v="20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n v="0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n v="25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n v="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n v="27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n v="5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n v="4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n v="3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n v="57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n v="0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n v="0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n v="0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n v="0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n v="1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n v="6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n v="0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n v="4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n v="109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n v="1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n v="4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n v="16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n v="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n v="108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n v="23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n v="21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n v="128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n v="3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n v="5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n v="1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n v="52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n v="2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n v="75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n v="11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n v="118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n v="131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n v="104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n v="101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n v="100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n v="1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n v="336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n v="113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n v="189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n v="10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n v="101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n v="114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n v="13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n v="102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n v="105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n v="127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n v="111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n v="107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n v="163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n v="160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n v="11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n v="124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n v="103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n v="11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n v="109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n v="115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n v="103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n v="10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n v="110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n v="115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n v="117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n v="172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n v="11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n v="120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n v="109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n v="1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n v="109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n v="107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n v="100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n v="102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n v="116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n v="6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n v="1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n v="4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n v="1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n v="1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n v="59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n v="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n v="11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n v="0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n v="5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n v="0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n v="1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n v="55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n v="25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n v="3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n v="46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n v="104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n v="119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n v="126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n v="120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n v="12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n v="100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n v="102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n v="100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n v="100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n v="116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n v="102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n v="100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n v="101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n v="103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n v="125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n v="110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n v="102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n v="102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n v="104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n v="125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n v="10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n v="10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n v="110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n v="161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n v="131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n v="119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n v="100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n v="10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n v="10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n v="101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n v="112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n v="106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n v="101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n v="115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n v="127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n v="103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n v="103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n v="104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n v="111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n v="106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n v="1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n v="105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n v="102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n v="111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n v="128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n v="102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n v="10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n v="175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n v="128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n v="106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n v="105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n v="106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n v="109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n v="100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n v="103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n v="112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n v="103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n v="164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n v="131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n v="102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n v="128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n v="102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n v="102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n v="130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n v="154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n v="10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n v="10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n v="100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n v="117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n v="109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n v="1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n v="114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n v="103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n v="122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n v="103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n v="105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n v="10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n v="112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n v="10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n v="100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n v="100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n v="13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n v="121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n v="114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n v="28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n v="170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n v="11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n v="103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n v="144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n v="100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n v="102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n v="11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n v="136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n v="133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n v="103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n v="11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n v="105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n v="102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n v="175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n v="107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n v="122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n v="159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n v="100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n v="110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n v="100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n v="116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n v="21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n v="110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n v="100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n v="106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n v="126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n v="108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n v="101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n v="10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n v="102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n v="126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n v="102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n v="113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n v="101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n v="101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n v="146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n v="117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n v="106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n v="105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n v="100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n v="10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n v="139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n v="100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n v="100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n v="110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n v="102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n v="104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n v="13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n v="100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n v="102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n v="171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n v="101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n v="13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n v="110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n v="11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n v="100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n v="153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n v="104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n v="10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n v="10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n v="315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n v="102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n v="126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n v="101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n v="101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n v="103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n v="106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n v="101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n v="11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n v="218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n v="10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n v="10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n v="104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n v="221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n v="119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n v="105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n v="104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n v="118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n v="13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n v="104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n v="100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n v="107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n v="100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n v="100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n v="101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n v="108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n v="104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n v="10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n v="102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n v="101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n v="112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n v="100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n v="100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n v="105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n v="1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n v="104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n v="115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n v="102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n v="22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n v="100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n v="106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n v="142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n v="184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n v="104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n v="112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n v="111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n v="104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n v="100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n v="102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n v="110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n v="100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n v="122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n v="138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n v="100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n v="10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n v="21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n v="124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n v="109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n v="104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n v="100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n v="130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n v="104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n v="100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n v="120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n v="100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n v="10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n v="10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n v="138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n v="10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n v="109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n v="140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n v="104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n v="103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n v="108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n v="100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n v="103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n v="130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n v="109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n v="100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n v="110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n v="100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n v="106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n v="112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n v="106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n v="10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n v="104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n v="135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n v="10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n v="103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n v="100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n v="186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n v="289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n v="100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n v="10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n v="108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n v="110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n v="171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n v="152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n v="101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n v="15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n v="128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n v="101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n v="10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n v="191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n v="140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n v="12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n v="126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n v="19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n v="139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n v="202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n v="103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n v="102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n v="103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n v="127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n v="101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n v="122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n v="113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n v="150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n v="215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n v="102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n v="100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n v="101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n v="113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n v="104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n v="115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n v="113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n v="128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n v="143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n v="119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n v="13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n v="160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n v="114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n v="101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n v="155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n v="128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n v="121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n v="113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n v="128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n v="158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n v="105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n v="100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n v="100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n v="107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n v="124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n v="109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n v="102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n v="106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n v="106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n v="101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n v="105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n v="108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n v="100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n v="104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n v="102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n v="104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n v="180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n v="106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n v="101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n v="101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n v="100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n v="118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n v="110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n v="103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n v="100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n v="100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n v="110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n v="101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n v="101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n v="169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n v="100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n v="114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n v="102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n v="106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n v="102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n v="117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n v="10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n v="132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n v="100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n v="128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n v="119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n v="126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n v="156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n v="10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n v="1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n v="180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n v="128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n v="120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n v="12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n v="10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n v="102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n v="105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n v="100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n v="100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n v="102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n v="114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n v="10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n v="102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n v="10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n v="102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n v="100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n v="106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n v="113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n v="100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n v="100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n v="100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n v="144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n v="104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n v="108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n v="102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n v="149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n v="105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n v="101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n v="13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n v="105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n v="109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n v="111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n v="100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n v="114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n v="122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n v="100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n v="103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n v="106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n v="10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n v="10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n v="130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n v="100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n v="100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n v="114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n v="100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n v="28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n v="109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n v="116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n v="11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n v="10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n v="127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n v="101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n v="128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n v="100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n v="175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n v="127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n v="111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n v="126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n v="11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n v="108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n v="10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n v="110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n v="202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n v="130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n v="104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n v="100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n v="17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n v="113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n v="184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n v="130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n v="105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n v="100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n v="153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n v="162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n v="136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n v="144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n v="100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n v="101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n v="107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n v="125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n v="119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n v="101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n v="113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n v="105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n v="110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n v="100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n v="120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n v="10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n v="103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n v="102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n v="100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n v="0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n v="0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n v="51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n v="2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n v="35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n v="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n v="3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n v="31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n v="7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n v="0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n v="6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n v="2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n v="16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n v="0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n v="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n v="6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n v="100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n v="104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n v="100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n v="104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n v="251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n v="10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n v="17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n v="116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n v="106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n v="111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n v="101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n v="102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n v="100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n v="111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n v="101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n v="104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n v="109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n v="115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n v="100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n v="103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n v="104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n v="138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n v="110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n v="101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n v="102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n v="114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n v="100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n v="140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n v="129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n v="103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n v="10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n v="110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n v="113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n v="112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n v="139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n v="111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n v="139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n v="106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n v="101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n v="100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n v="109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n v="118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n v="120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n v="12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n v="12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n v="129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n v="10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n v="100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n v="15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n v="108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n v="11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n v="101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n v="121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n v="100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n v="10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n v="123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n v="136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n v="103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n v="121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n v="186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n v="300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n v="108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n v="141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n v="1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n v="154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n v="102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n v="10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n v="103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n v="156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n v="101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n v="239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n v="210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n v="105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n v="101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n v="111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n v="102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n v="10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n v="127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n v="33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n v="101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n v="9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n v="7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n v="1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n v="11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n v="1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n v="28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n v="13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n v="1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n v="21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n v="18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n v="20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n v="18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n v="2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n v="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n v="1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n v="10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n v="10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n v="100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n v="133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n v="113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n v="10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n v="120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n v="130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n v="101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n v="109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n v="102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n v="110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n v="101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n v="100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n v="106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n v="100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n v="100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n v="113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n v="10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n v="11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n v="108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n v="100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n v="146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n v="110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n v="108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n v="100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n v="107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n v="143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n v="105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n v="104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n v="12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n v="110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n v="102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n v="1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n v="151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n v="111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n v="100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n v="1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n v="3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n v="0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n v="60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n v="1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n v="2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n v="0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n v="90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n v="1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n v="4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n v="4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n v="9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n v="20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n v="0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n v="0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n v="30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n v="100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n v="101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n v="122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n v="330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n v="110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n v="101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n v="140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n v="10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n v="119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n v="107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n v="228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n v="106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n v="143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n v="105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n v="110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n v="106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n v="108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n v="105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n v="119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n v="153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n v="100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n v="100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n v="22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n v="106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n v="105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n v="117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n v="10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n v="16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n v="113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n v="10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n v="101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n v="101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n v="6500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n v="9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n v="22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n v="21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n v="41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n v="2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n v="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n v="1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n v="16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n v="7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n v="4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n v="34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n v="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n v="0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n v="16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n v="3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n v="0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n v="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n v="2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n v="0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n v="18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n v="5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n v="0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n v="1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n v="27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n v="1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n v="13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n v="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n v="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n v="15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n v="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n v="53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n v="5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n v="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n v="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n v="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n v="2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n v="27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n v="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n v="17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n v="33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n v="2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n v="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n v="5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n v="11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n v="18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n v="33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n v="1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n v="5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n v="1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n v="49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n v="0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n v="12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n v="67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n v="1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n v="9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n v="0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n v="3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n v="37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n v="0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n v="10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n v="36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n v="0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n v="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n v="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n v="2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n v="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n v="8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n v="12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n v="1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n v="10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n v="0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n v="1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n v="1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n v="2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n v="0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n v="16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n v="11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n v="44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n v="86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n v="12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n v="0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n v="0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n v="1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n v="36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n v="0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n v="3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n v="3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n v="16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n v="1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n v="0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n v="0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n v="24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n v="0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n v="32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n v="24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n v="2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n v="0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n v="3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n v="6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n v="14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n v="1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n v="24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n v="1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n v="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n v="0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n v="1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n v="21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n v="78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n v="32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n v="48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n v="1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n v="11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n v="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n v="18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n v="4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n v="20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n v="35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n v="6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n v="32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n v="10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n v="38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n v="2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n v="4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n v="2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n v="5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n v="0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n v="0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n v="3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n v="17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n v="57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n v="1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n v="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n v="38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n v="2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n v="10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n v="0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n v="1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n v="0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n v="0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n v="6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n v="4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n v="2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n v="8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n v="1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n v="0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n v="14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n v="1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n v="9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n v="1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n v="17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n v="1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n v="70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n v="1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n v="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n v="7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n v="28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n v="16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n v="7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n v="26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n v="1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n v="37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n v="4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n v="11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n v="12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n v="31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n v="0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n v="0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n v="38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n v="0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n v="8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n v="2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n v="1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n v="0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n v="0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n v="38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n v="22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n v="18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n v="5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n v="22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n v="3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n v="3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n v="3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n v="2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n v="1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n v="19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n v="1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n v="0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n v="61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n v="1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n v="34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n v="17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n v="0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n v="1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n v="27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n v="29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n v="9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n v="0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n v="16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n v="2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n v="22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n v="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n v="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n v="5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n v="11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n v="5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n v="3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n v="13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n v="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n v="2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n v="37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n v="3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n v="11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n v="1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n v="27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n v="10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n v="21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n v="7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n v="71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n v="2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n v="2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n v="29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n v="3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n v="0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n v="0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3D287-61CD-3D47-9C6E-C56F37345CF7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9C35-2C5D-5645-897C-EA33F7875DE5}">
  <sheetPr codeName="Sheet3"/>
  <dimension ref="A1:E18"/>
  <sheetViews>
    <sheetView tabSelected="1" workbookViewId="0">
      <selection activeCell="E34" sqref="E3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8364</v>
      </c>
    </row>
    <row r="4" spans="1:5" x14ac:dyDescent="0.2">
      <c r="A4" s="12" t="s">
        <v>8360</v>
      </c>
      <c r="B4" s="12" t="s">
        <v>8361</v>
      </c>
    </row>
    <row r="5" spans="1:5" x14ac:dyDescent="0.2">
      <c r="A5" s="12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4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4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4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4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4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4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4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4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4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4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4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4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4" t="s">
        <v>8362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2C4C-2387-824E-9185-A6F56FC0B6C2}">
  <sheetPr codeName="Sheet4"/>
  <dimension ref="B3:I15"/>
  <sheetViews>
    <sheetView topLeftCell="A8" workbookViewId="0">
      <selection activeCell="G4" sqref="G4"/>
    </sheetView>
  </sheetViews>
  <sheetFormatPr baseColWidth="10" defaultRowHeight="15" x14ac:dyDescent="0.2"/>
  <cols>
    <col min="2" max="2" width="17.83203125" customWidth="1"/>
    <col min="3" max="3" width="25.5" customWidth="1"/>
    <col min="4" max="4" width="24.33203125" customWidth="1"/>
    <col min="5" max="5" width="14.5" bestFit="1" customWidth="1"/>
    <col min="6" max="6" width="11.5" bestFit="1" customWidth="1"/>
    <col min="7" max="7" width="17.6640625" bestFit="1" customWidth="1"/>
    <col min="8" max="8" width="14.33203125" bestFit="1" customWidth="1"/>
    <col min="9" max="9" width="16.83203125" bestFit="1" customWidth="1"/>
  </cols>
  <sheetData>
    <row r="3" spans="2:9" x14ac:dyDescent="0.2">
      <c r="B3" s="15" t="s">
        <v>8381</v>
      </c>
      <c r="C3" s="15" t="s">
        <v>8383</v>
      </c>
      <c r="D3" s="15" t="s">
        <v>8384</v>
      </c>
      <c r="E3" s="15" t="s">
        <v>8385</v>
      </c>
      <c r="F3" s="15" t="s">
        <v>8386</v>
      </c>
      <c r="G3" s="15" t="s">
        <v>8387</v>
      </c>
      <c r="H3" s="15" t="s">
        <v>8388</v>
      </c>
      <c r="I3" s="15" t="s">
        <v>8389</v>
      </c>
    </row>
    <row r="4" spans="2:9" x14ac:dyDescent="0.2">
      <c r="B4" t="s">
        <v>8390</v>
      </c>
      <c r="C4">
        <f>COUNTIFS(Kickstarter!F:F,"successful",Kickstarter!D:D,"&lt;1000",Kickstarter!S:S,"plays")</f>
        <v>141</v>
      </c>
      <c r="D4">
        <f>COUNTIFS(Kickstarter!F:F,"failed",Kickstarter!D:D,"&lt;1000",Kickstarter!S:S,"plays")</f>
        <v>45</v>
      </c>
      <c r="E4">
        <f>COUNTIFS(Kickstarter!F:F,"canceled",Kickstarter!D:D,"&lt;1000",Kickstarter!S:S,"plays")</f>
        <v>0</v>
      </c>
      <c r="F4">
        <f>SUM(C4:E4)</f>
        <v>186</v>
      </c>
      <c r="G4" s="16">
        <f>C4/F4</f>
        <v>0.75806451612903225</v>
      </c>
      <c r="H4" s="16">
        <f>D4/F4</f>
        <v>0.24193548387096775</v>
      </c>
      <c r="I4" s="16">
        <f>E4/F4</f>
        <v>0</v>
      </c>
    </row>
    <row r="5" spans="2:9" x14ac:dyDescent="0.2">
      <c r="B5" t="s">
        <v>8391</v>
      </c>
      <c r="C5">
        <f>COUNTIFS(Kickstarter!F:F,"successful",Kickstarter!D:D,"&gt;=1000",Kickstarter!D:D,"&lt;=4999",Kickstarter!S:S,"plays")</f>
        <v>388</v>
      </c>
      <c r="D5">
        <f>COUNTIFS(Kickstarter!F:F,"failed",Kickstarter!D:D,"&gt;=1000",Kickstarter!D:D,"&lt;=4999",Kickstarter!S:S,"plays")</f>
        <v>146</v>
      </c>
      <c r="E5">
        <f>COUNTIFS(Kickstarter!F:F,"canceled",Kickstarter!D:D,"&gt;=1000",Kickstarter!D:D,"&lt;=4999",Kickstarter!S:S,"plays")</f>
        <v>0</v>
      </c>
      <c r="F5">
        <f t="shared" ref="F5:F15" si="0">SUM(C5:E5)</f>
        <v>534</v>
      </c>
      <c r="G5" s="16">
        <f t="shared" ref="G5:G15" si="1">C5/F5</f>
        <v>0.72659176029962547</v>
      </c>
      <c r="H5" s="16">
        <f t="shared" ref="H5:H15" si="2">D5/F5</f>
        <v>0.27340823970037453</v>
      </c>
      <c r="I5" s="16">
        <f t="shared" ref="I5:I15" si="3">E5/F5</f>
        <v>0</v>
      </c>
    </row>
    <row r="6" spans="2:9" x14ac:dyDescent="0.2">
      <c r="B6" t="s">
        <v>8392</v>
      </c>
      <c r="C6">
        <f>COUNTIFS(Kickstarter!F:F,"successful",Kickstarter!D:D,"&gt;=5000",Kickstarter!D:D,"&lt;=9999",Kickstarter!S:S,"plays")</f>
        <v>93</v>
      </c>
      <c r="D6">
        <f>COUNTIFS(Kickstarter!F:F,"failed",Kickstarter!D:D,"&gt;=5000",Kickstarter!D:D,"&lt;=9999",Kickstarter!S:S,"plays")</f>
        <v>76</v>
      </c>
      <c r="E6">
        <f>COUNTIFS(Kickstarter!F:F,"canceled",Kickstarter!D:D,"&gt;=5000",Kickstarter!D:D,"&lt;=9999",Kickstarter!S:S,"plays")</f>
        <v>0</v>
      </c>
      <c r="F6">
        <f t="shared" si="0"/>
        <v>169</v>
      </c>
      <c r="G6" s="16">
        <f t="shared" si="1"/>
        <v>0.55029585798816572</v>
      </c>
      <c r="H6" s="16">
        <f t="shared" si="2"/>
        <v>0.44970414201183434</v>
      </c>
      <c r="I6" s="16">
        <f t="shared" si="3"/>
        <v>0</v>
      </c>
    </row>
    <row r="7" spans="2:9" x14ac:dyDescent="0.2">
      <c r="B7" t="s">
        <v>8393</v>
      </c>
      <c r="C7">
        <f>COUNTIFS(Kickstarter!F:F,"successful",Kickstarter!D:D,"&gt;=10000",Kickstarter!D:D,"&lt;=14999",Kickstarter!S:S,"plays")</f>
        <v>39</v>
      </c>
      <c r="D7">
        <f>COUNTIFS(Kickstarter!F:F,"failed",Kickstarter!D:D,"&gt;=10000",Kickstarter!D:D,"&lt;=14999",Kickstarter!S:S,"plays")</f>
        <v>33</v>
      </c>
      <c r="E7">
        <f>COUNTIFS(Kickstarter!F:F,"canceled",Kickstarter!D:D,"&gt;=10000",Kickstarter!D:D,"&lt;=14999",Kickstarter!S:S,"plays")</f>
        <v>0</v>
      </c>
      <c r="F7">
        <f t="shared" si="0"/>
        <v>72</v>
      </c>
      <c r="G7" s="16">
        <f t="shared" si="1"/>
        <v>0.54166666666666663</v>
      </c>
      <c r="H7" s="16">
        <f t="shared" si="2"/>
        <v>0.45833333333333331</v>
      </c>
      <c r="I7" s="16">
        <f t="shared" si="3"/>
        <v>0</v>
      </c>
    </row>
    <row r="8" spans="2:9" x14ac:dyDescent="0.2">
      <c r="B8" t="s">
        <v>8394</v>
      </c>
      <c r="C8">
        <f>COUNTIFS(Kickstarter!F:F,"successful",Kickstarter!D:D,"&gt;=15000",Kickstarter!D:D,"&lt;=19999",Kickstarter!S:S,"plays")</f>
        <v>12</v>
      </c>
      <c r="D8">
        <f>COUNTIFS(Kickstarter!F:F,"failed",Kickstarter!D:D,"&gt;=15000",Kickstarter!D:D,"&lt;=19999",Kickstarter!S:S,"plays")</f>
        <v>12</v>
      </c>
      <c r="E8">
        <f>COUNTIFS(Kickstarter!F:F,"canceled",Kickstarter!D:D,"&gt;=15000",Kickstarter!D:D,"&lt;=19999",Kickstarter!S:S,"plays")</f>
        <v>0</v>
      </c>
      <c r="F8">
        <f t="shared" si="0"/>
        <v>24</v>
      </c>
      <c r="G8" s="16">
        <f t="shared" si="1"/>
        <v>0.5</v>
      </c>
      <c r="H8" s="16">
        <f t="shared" si="2"/>
        <v>0.5</v>
      </c>
      <c r="I8" s="16">
        <f t="shared" si="3"/>
        <v>0</v>
      </c>
    </row>
    <row r="9" spans="2:9" x14ac:dyDescent="0.2">
      <c r="B9" t="s">
        <v>8395</v>
      </c>
      <c r="C9">
        <f>COUNTIFS(Kickstarter!F:F,"successful",Kickstarter!D:D,"&gt;=20000",Kickstarter!D:D,"&lt;=24999",Kickstarter!S:S,"plays")</f>
        <v>9</v>
      </c>
      <c r="D9">
        <f>COUNTIFS(Kickstarter!F:F,"failed",Kickstarter!D:D,"&gt;=20000",Kickstarter!D:D,"&lt;=24999",Kickstarter!S:S,"plays")</f>
        <v>11</v>
      </c>
      <c r="E9">
        <f>COUNTIFS(Kickstarter!F:F,"canceled",Kickstarter!D:D,"&gt;=20000",Kickstarter!D:D,"&lt;=24999",Kickstarter!S:S,"plays")</f>
        <v>0</v>
      </c>
      <c r="F9">
        <f t="shared" si="0"/>
        <v>20</v>
      </c>
      <c r="G9" s="16">
        <f t="shared" si="1"/>
        <v>0.45</v>
      </c>
      <c r="H9" s="16">
        <f t="shared" si="2"/>
        <v>0.55000000000000004</v>
      </c>
      <c r="I9" s="16">
        <f t="shared" si="3"/>
        <v>0</v>
      </c>
    </row>
    <row r="10" spans="2:9" x14ac:dyDescent="0.2">
      <c r="B10" t="s">
        <v>8396</v>
      </c>
      <c r="C10">
        <f>COUNTIFS(Kickstarter!F:F,"successful",Kickstarter!D:D,"&gt;=25000",Kickstarter!D:D,"&lt;=29999",Kickstarter!S:S,"plays")</f>
        <v>1</v>
      </c>
      <c r="D10">
        <f>COUNTIFS(Kickstarter!F:F,"failed",Kickstarter!D:D,"&gt;=25000",Kickstarter!D:D,"&lt;=29999",Kickstarter!S:S,"plays")</f>
        <v>4</v>
      </c>
      <c r="E10">
        <f>COUNTIFS(Kickstarter!F:F,"canceled",Kickstarter!D:D,"&gt;=25000",Kickstarter!D:D,"&lt;=29999",Kickstarter!S:S,"plays")</f>
        <v>0</v>
      </c>
      <c r="F10">
        <f t="shared" si="0"/>
        <v>5</v>
      </c>
      <c r="G10" s="16">
        <f t="shared" si="1"/>
        <v>0.2</v>
      </c>
      <c r="H10" s="16">
        <f t="shared" si="2"/>
        <v>0.8</v>
      </c>
      <c r="I10" s="16">
        <f t="shared" si="3"/>
        <v>0</v>
      </c>
    </row>
    <row r="11" spans="2:9" x14ac:dyDescent="0.2">
      <c r="B11" t="s">
        <v>8397</v>
      </c>
      <c r="C11">
        <f>COUNTIFS(Kickstarter!F:F,"successful",Kickstarter!D:D,"&gt;=30000",Kickstarter!D:D,"&lt;=34999",Kickstarter!S:S,"plays")</f>
        <v>3</v>
      </c>
      <c r="D11">
        <f>COUNTIFS(Kickstarter!F:F,"failed",Kickstarter!D:D,"&gt;=30000",Kickstarter!D:D,"&lt;=34999",Kickstarter!S:S,"plays")</f>
        <v>8</v>
      </c>
      <c r="E11">
        <f>COUNTIFS(Kickstarter!F:F,"canceled",Kickstarter!D:D,"&gt;=30000",Kickstarter!D:D,"&lt;=34999",Kickstarter!S:S,"plays")</f>
        <v>0</v>
      </c>
      <c r="F11">
        <f t="shared" si="0"/>
        <v>11</v>
      </c>
      <c r="G11" s="16">
        <f t="shared" si="1"/>
        <v>0.27272727272727271</v>
      </c>
      <c r="H11" s="16">
        <f t="shared" si="2"/>
        <v>0.72727272727272729</v>
      </c>
      <c r="I11" s="16">
        <f t="shared" si="3"/>
        <v>0</v>
      </c>
    </row>
    <row r="12" spans="2:9" x14ac:dyDescent="0.2">
      <c r="B12" t="s">
        <v>8398</v>
      </c>
      <c r="C12">
        <f>COUNTIFS(Kickstarter!F:F,"successful",Kickstarter!D:D,"&gt;=35000",Kickstarter!D:D,"&lt;=39999",Kickstarter!S:S,"plays")</f>
        <v>4</v>
      </c>
      <c r="D12">
        <f>COUNTIFS(Kickstarter!F:F,"failed",Kickstarter!D:D,"&gt;=35000",Kickstarter!D:D,"&lt;=39999",Kickstarter!S:S,"plays")</f>
        <v>2</v>
      </c>
      <c r="E12">
        <f>COUNTIFS(Kickstarter!F:F,"canceled",Kickstarter!D:D,"&gt;=35000",Kickstarter!D:D,"&lt;=39999",Kickstarter!S:S,"plays")</f>
        <v>0</v>
      </c>
      <c r="F12">
        <f t="shared" si="0"/>
        <v>6</v>
      </c>
      <c r="G12" s="16">
        <f t="shared" si="1"/>
        <v>0.66666666666666663</v>
      </c>
      <c r="H12" s="16">
        <f t="shared" si="2"/>
        <v>0.33333333333333331</v>
      </c>
      <c r="I12" s="16">
        <f t="shared" si="3"/>
        <v>0</v>
      </c>
    </row>
    <row r="13" spans="2:9" x14ac:dyDescent="0.2">
      <c r="B13" t="s">
        <v>8399</v>
      </c>
      <c r="C13">
        <f>COUNTIFS(Kickstarter!F:F,"successful",Kickstarter!D:D,"&gt;=40000",Kickstarter!D:D,"&lt;=44999",Kickstarter!S:S,"plays")</f>
        <v>2</v>
      </c>
      <c r="D13">
        <f>COUNTIFS(Kickstarter!F:F,"failed",Kickstarter!D:D,"&gt;=40000",Kickstarter!D:D,"&lt;=44999",Kickstarter!S:S,"plays")</f>
        <v>1</v>
      </c>
      <c r="E13">
        <f>COUNTIFS(Kickstarter!F:F,"canceled",Kickstarter!D:D,"&gt;=40000",Kickstarter!D:D,"&lt;=44999",Kickstarter!S:S,"plays")</f>
        <v>0</v>
      </c>
      <c r="F13">
        <f t="shared" si="0"/>
        <v>3</v>
      </c>
      <c r="G13" s="16">
        <f t="shared" si="1"/>
        <v>0.66666666666666663</v>
      </c>
      <c r="H13" s="16">
        <f t="shared" si="2"/>
        <v>0.33333333333333331</v>
      </c>
      <c r="I13" s="16">
        <f t="shared" si="3"/>
        <v>0</v>
      </c>
    </row>
    <row r="14" spans="2:9" x14ac:dyDescent="0.2">
      <c r="B14" t="s">
        <v>8400</v>
      </c>
      <c r="C14">
        <f>COUNTIFS(Kickstarter!F:F,"successful",Kickstarter!D:D,"&gt;=45000",Kickstarter!D:D,"&lt;=49999",Kickstarter!S:S,"plays")</f>
        <v>0</v>
      </c>
      <c r="D14">
        <f>COUNTIFS(Kickstarter!F:F,"failed",Kickstarter!D:D,"&gt;=45000",Kickstarter!D:D,"&lt;=49999",Kickstarter!S:S,"plays")</f>
        <v>1</v>
      </c>
      <c r="E14">
        <f>COUNTIFS(Kickstarter!F:F,"canceled",Kickstarter!D:D,"&gt;=45000",Kickstarter!D:D,"&lt;=49999",Kickstarter!S:S,"plays")</f>
        <v>0</v>
      </c>
      <c r="F14">
        <f t="shared" si="0"/>
        <v>1</v>
      </c>
      <c r="G14" s="16">
        <f t="shared" si="1"/>
        <v>0</v>
      </c>
      <c r="H14" s="16">
        <f t="shared" si="2"/>
        <v>1</v>
      </c>
      <c r="I14" s="16">
        <f t="shared" si="3"/>
        <v>0</v>
      </c>
    </row>
    <row r="15" spans="2:9" x14ac:dyDescent="0.2">
      <c r="B15" t="s">
        <v>8401</v>
      </c>
      <c r="C15">
        <f>COUNTIFS(Kickstarter!F:F,"successful",Kickstarter!D:D,"&gt;=50000",Kickstarter!S:S,"plays")</f>
        <v>2</v>
      </c>
      <c r="D15">
        <f>COUNTIFS(Kickstarter!F:F,"failed",Kickstarter!D:D,"&gt;=50000",Kickstarter!S:S,"plays")</f>
        <v>14</v>
      </c>
      <c r="E15">
        <f>COUNTIFS(Kickstarter!F:F,"canceled",Kickstarter!D:D,"&gt;=50000",Kickstarter!S:S,"plays")</f>
        <v>0</v>
      </c>
      <c r="F15">
        <f t="shared" si="0"/>
        <v>16</v>
      </c>
      <c r="G15" s="16">
        <f t="shared" si="1"/>
        <v>0.125</v>
      </c>
      <c r="H15" s="16">
        <f t="shared" si="2"/>
        <v>0.875</v>
      </c>
      <c r="I15" s="16">
        <f t="shared" si="3"/>
        <v>0</v>
      </c>
    </row>
  </sheetData>
  <phoneticPr fontId="5" type="noConversion"/>
  <pageMargins left="0.7" right="0.7" top="0.75" bottom="0.75" header="0.3" footer="0.3"/>
  <ignoredErrors>
    <ignoredError sqref="C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W4115"/>
  <sheetViews>
    <sheetView zoomScale="95" zoomScaleNormal="95" workbookViewId="0">
      <pane ySplit="1" topLeftCell="A2" activePane="bottomLeft" state="frozen"/>
      <selection pane="bottomLeft" activeCell="S1" sqref="S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25" customWidth="1"/>
    <col min="18" max="18" width="41.1640625" customWidth="1"/>
    <col min="19" max="19" width="14.5" bestFit="1" customWidth="1"/>
    <col min="20" max="20" width="18.1640625" customWidth="1"/>
    <col min="21" max="21" width="19.1640625" customWidth="1"/>
    <col min="23" max="23" width="14.83203125" customWidth="1"/>
  </cols>
  <sheetData>
    <row r="1" spans="1:23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t="s">
        <v>8306</v>
      </c>
      <c r="R1" s="10" t="s">
        <v>8358</v>
      </c>
      <c r="S1" s="10" t="s">
        <v>8359</v>
      </c>
      <c r="T1" s="10" t="s">
        <v>8365</v>
      </c>
      <c r="U1" s="10" t="s">
        <v>8366</v>
      </c>
      <c r="V1" t="s">
        <v>8380</v>
      </c>
      <c r="W1" t="s">
        <v>8382</v>
      </c>
    </row>
    <row r="2" spans="1:23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>
        <v>137</v>
      </c>
      <c r="R2" s="9" t="s">
        <v>8308</v>
      </c>
      <c r="S2" t="s">
        <v>8309</v>
      </c>
      <c r="T2" s="13">
        <f>(((J2/60)/60)/24)+DATE(1970,1,1)</f>
        <v>42177.007071759261</v>
      </c>
      <c r="U2" s="13">
        <f>(((I2/60)/60)/24)+DATE(1970,1,1)</f>
        <v>42208.125</v>
      </c>
      <c r="V2">
        <f>_xlfn.DAYS(U2,T2)</f>
        <v>31</v>
      </c>
      <c r="W2">
        <f>YEAR(T2)</f>
        <v>2015</v>
      </c>
    </row>
    <row r="3" spans="1:23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>
        <v>143</v>
      </c>
      <c r="R3" s="9" t="s">
        <v>8308</v>
      </c>
      <c r="S3" t="s">
        <v>8309</v>
      </c>
      <c r="T3" s="13">
        <f t="shared" ref="T3:T66" si="2">(((J3/60)/60)/24)+DATE(1970,1,1)</f>
        <v>42766.600497685184</v>
      </c>
      <c r="U3" s="13">
        <f t="shared" ref="U3:U66" si="3">(((I3/60)/60)/24)+DATE(1970,1,1)</f>
        <v>42796.600497685184</v>
      </c>
      <c r="V3">
        <f t="shared" ref="V3:V66" si="4">_xlfn.DAYS(U3,T3)</f>
        <v>30</v>
      </c>
      <c r="W3">
        <f t="shared" ref="W3:W66" si="5">YEAR(T3)</f>
        <v>2017</v>
      </c>
    </row>
    <row r="4" spans="1:23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>
        <v>105</v>
      </c>
      <c r="R4" s="9" t="s">
        <v>8308</v>
      </c>
      <c r="S4" t="s">
        <v>8309</v>
      </c>
      <c r="T4" s="13">
        <f t="shared" si="2"/>
        <v>42405.702349537038</v>
      </c>
      <c r="U4" s="13">
        <f t="shared" si="3"/>
        <v>42415.702349537038</v>
      </c>
      <c r="V4">
        <f t="shared" si="4"/>
        <v>10</v>
      </c>
      <c r="W4">
        <f t="shared" si="5"/>
        <v>2016</v>
      </c>
    </row>
    <row r="5" spans="1:23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>
        <v>104</v>
      </c>
      <c r="R5" s="9" t="s">
        <v>8308</v>
      </c>
      <c r="S5" t="s">
        <v>8309</v>
      </c>
      <c r="T5" s="13">
        <f t="shared" si="2"/>
        <v>41828.515127314815</v>
      </c>
      <c r="U5" s="13">
        <f t="shared" si="3"/>
        <v>41858.515127314815</v>
      </c>
      <c r="V5">
        <f t="shared" si="4"/>
        <v>30</v>
      </c>
      <c r="W5">
        <f t="shared" si="5"/>
        <v>2014</v>
      </c>
    </row>
    <row r="6" spans="1:23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>
        <v>123</v>
      </c>
      <c r="R6" s="9" t="s">
        <v>8308</v>
      </c>
      <c r="S6" t="s">
        <v>8309</v>
      </c>
      <c r="T6" s="13">
        <f t="shared" si="2"/>
        <v>42327.834247685183</v>
      </c>
      <c r="U6" s="13">
        <f t="shared" si="3"/>
        <v>42357.834247685183</v>
      </c>
      <c r="V6">
        <f t="shared" si="4"/>
        <v>30</v>
      </c>
      <c r="W6">
        <f t="shared" si="5"/>
        <v>2015</v>
      </c>
    </row>
    <row r="7" spans="1:23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>
        <v>110</v>
      </c>
      <c r="R7" s="9" t="s">
        <v>8308</v>
      </c>
      <c r="S7" t="s">
        <v>8309</v>
      </c>
      <c r="T7" s="13">
        <f t="shared" si="2"/>
        <v>42563.932951388888</v>
      </c>
      <c r="U7" s="13">
        <f t="shared" si="3"/>
        <v>42580.232638888891</v>
      </c>
      <c r="V7">
        <f t="shared" si="4"/>
        <v>17</v>
      </c>
      <c r="W7">
        <f t="shared" si="5"/>
        <v>2016</v>
      </c>
    </row>
    <row r="8" spans="1:23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>
        <v>106</v>
      </c>
      <c r="R8" s="9" t="s">
        <v>8308</v>
      </c>
      <c r="S8" t="s">
        <v>8309</v>
      </c>
      <c r="T8" s="13">
        <f t="shared" si="2"/>
        <v>41794.072337962964</v>
      </c>
      <c r="U8" s="13">
        <f t="shared" si="3"/>
        <v>41804.072337962964</v>
      </c>
      <c r="V8">
        <f t="shared" si="4"/>
        <v>10</v>
      </c>
      <c r="W8">
        <f t="shared" si="5"/>
        <v>2014</v>
      </c>
    </row>
    <row r="9" spans="1:23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>
        <v>101</v>
      </c>
      <c r="R9" s="9" t="s">
        <v>8308</v>
      </c>
      <c r="S9" t="s">
        <v>8309</v>
      </c>
      <c r="T9" s="13">
        <f t="shared" si="2"/>
        <v>42516.047071759262</v>
      </c>
      <c r="U9" s="13">
        <f t="shared" si="3"/>
        <v>42556.047071759262</v>
      </c>
      <c r="V9">
        <f t="shared" si="4"/>
        <v>40</v>
      </c>
      <c r="W9">
        <f t="shared" si="5"/>
        <v>2016</v>
      </c>
    </row>
    <row r="10" spans="1:23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>
        <v>100</v>
      </c>
      <c r="R10" s="9" t="s">
        <v>8308</v>
      </c>
      <c r="S10" t="s">
        <v>8309</v>
      </c>
      <c r="T10" s="13">
        <f t="shared" si="2"/>
        <v>42468.94458333333</v>
      </c>
      <c r="U10" s="13">
        <f t="shared" si="3"/>
        <v>42475.875</v>
      </c>
      <c r="V10">
        <f t="shared" si="4"/>
        <v>7</v>
      </c>
      <c r="W10">
        <f t="shared" si="5"/>
        <v>2016</v>
      </c>
    </row>
    <row r="11" spans="1:23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>
        <v>126</v>
      </c>
      <c r="R11" s="9" t="s">
        <v>8308</v>
      </c>
      <c r="S11" t="s">
        <v>8309</v>
      </c>
      <c r="T11" s="13">
        <f t="shared" si="2"/>
        <v>42447.103518518517</v>
      </c>
      <c r="U11" s="13">
        <f t="shared" si="3"/>
        <v>42477.103518518517</v>
      </c>
      <c r="V11">
        <f t="shared" si="4"/>
        <v>30</v>
      </c>
      <c r="W11">
        <f t="shared" si="5"/>
        <v>2016</v>
      </c>
    </row>
    <row r="12" spans="1:23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>
        <v>101</v>
      </c>
      <c r="R12" s="9" t="s">
        <v>8308</v>
      </c>
      <c r="S12" t="s">
        <v>8309</v>
      </c>
      <c r="T12" s="13">
        <f t="shared" si="2"/>
        <v>41780.068043981482</v>
      </c>
      <c r="U12" s="13">
        <f t="shared" si="3"/>
        <v>41815.068043981482</v>
      </c>
      <c r="V12">
        <f t="shared" si="4"/>
        <v>35</v>
      </c>
      <c r="W12">
        <f t="shared" si="5"/>
        <v>2014</v>
      </c>
    </row>
    <row r="13" spans="1:23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>
        <v>121</v>
      </c>
      <c r="R13" s="9" t="s">
        <v>8308</v>
      </c>
      <c r="S13" t="s">
        <v>8309</v>
      </c>
      <c r="T13" s="13">
        <f t="shared" si="2"/>
        <v>42572.778495370367</v>
      </c>
      <c r="U13" s="13">
        <f t="shared" si="3"/>
        <v>42604.125</v>
      </c>
      <c r="V13">
        <f t="shared" si="4"/>
        <v>32</v>
      </c>
      <c r="W13">
        <f t="shared" si="5"/>
        <v>2016</v>
      </c>
    </row>
    <row r="14" spans="1:23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>
        <v>165</v>
      </c>
      <c r="R14" s="9" t="s">
        <v>8308</v>
      </c>
      <c r="S14" t="s">
        <v>8309</v>
      </c>
      <c r="T14" s="13">
        <f t="shared" si="2"/>
        <v>41791.713252314818</v>
      </c>
      <c r="U14" s="13">
        <f t="shared" si="3"/>
        <v>41836.125</v>
      </c>
      <c r="V14">
        <f t="shared" si="4"/>
        <v>45</v>
      </c>
      <c r="W14">
        <f t="shared" si="5"/>
        <v>2014</v>
      </c>
    </row>
    <row r="15" spans="1:23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>
        <v>160</v>
      </c>
      <c r="R15" s="9" t="s">
        <v>8308</v>
      </c>
      <c r="S15" t="s">
        <v>8309</v>
      </c>
      <c r="T15" s="13">
        <f t="shared" si="2"/>
        <v>42508.677187499998</v>
      </c>
      <c r="U15" s="13">
        <f t="shared" si="3"/>
        <v>42544.852083333331</v>
      </c>
      <c r="V15">
        <f t="shared" si="4"/>
        <v>36</v>
      </c>
      <c r="W15">
        <f t="shared" si="5"/>
        <v>2016</v>
      </c>
    </row>
    <row r="16" spans="1:23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>
        <v>101</v>
      </c>
      <c r="R16" s="9" t="s">
        <v>8308</v>
      </c>
      <c r="S16" t="s">
        <v>8309</v>
      </c>
      <c r="T16" s="13">
        <f t="shared" si="2"/>
        <v>41808.02648148148</v>
      </c>
      <c r="U16" s="13">
        <f t="shared" si="3"/>
        <v>41833.582638888889</v>
      </c>
      <c r="V16">
        <f t="shared" si="4"/>
        <v>25</v>
      </c>
      <c r="W16">
        <f t="shared" si="5"/>
        <v>2014</v>
      </c>
    </row>
    <row r="17" spans="1:23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>
        <v>107</v>
      </c>
      <c r="R17" s="9" t="s">
        <v>8308</v>
      </c>
      <c r="S17" t="s">
        <v>8309</v>
      </c>
      <c r="T17" s="13">
        <f t="shared" si="2"/>
        <v>42256.391875000001</v>
      </c>
      <c r="U17" s="13">
        <f t="shared" si="3"/>
        <v>42274.843055555553</v>
      </c>
      <c r="V17">
        <f t="shared" si="4"/>
        <v>18</v>
      </c>
      <c r="W17">
        <f t="shared" si="5"/>
        <v>2015</v>
      </c>
    </row>
    <row r="18" spans="1:23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>
        <v>100</v>
      </c>
      <c r="R18" s="9" t="s">
        <v>8308</v>
      </c>
      <c r="S18" t="s">
        <v>8309</v>
      </c>
      <c r="T18" s="13">
        <f t="shared" si="2"/>
        <v>41760.796423611115</v>
      </c>
      <c r="U18" s="13">
        <f t="shared" si="3"/>
        <v>41806.229166666664</v>
      </c>
      <c r="V18">
        <f t="shared" si="4"/>
        <v>46</v>
      </c>
      <c r="W18">
        <f t="shared" si="5"/>
        <v>2014</v>
      </c>
    </row>
    <row r="19" spans="1:23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>
        <v>101</v>
      </c>
      <c r="R19" s="9" t="s">
        <v>8308</v>
      </c>
      <c r="S19" t="s">
        <v>8309</v>
      </c>
      <c r="T19" s="13">
        <f t="shared" si="2"/>
        <v>41917.731736111113</v>
      </c>
      <c r="U19" s="13">
        <f t="shared" si="3"/>
        <v>41947.773402777777</v>
      </c>
      <c r="V19">
        <f t="shared" si="4"/>
        <v>30</v>
      </c>
      <c r="W19">
        <f t="shared" si="5"/>
        <v>2014</v>
      </c>
    </row>
    <row r="20" spans="1:23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>
        <v>106</v>
      </c>
      <c r="R20" s="9" t="s">
        <v>8308</v>
      </c>
      <c r="S20" t="s">
        <v>8309</v>
      </c>
      <c r="T20" s="13">
        <f t="shared" si="2"/>
        <v>41869.542314814818</v>
      </c>
      <c r="U20" s="13">
        <f t="shared" si="3"/>
        <v>41899.542314814818</v>
      </c>
      <c r="V20">
        <f t="shared" si="4"/>
        <v>30</v>
      </c>
      <c r="W20">
        <f t="shared" si="5"/>
        <v>2014</v>
      </c>
    </row>
    <row r="21" spans="1:23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>
        <v>145</v>
      </c>
      <c r="R21" s="9" t="s">
        <v>8308</v>
      </c>
      <c r="S21" t="s">
        <v>8309</v>
      </c>
      <c r="T21" s="13">
        <f t="shared" si="2"/>
        <v>42175.816365740742</v>
      </c>
      <c r="U21" s="13">
        <f t="shared" si="3"/>
        <v>42205.816365740742</v>
      </c>
      <c r="V21">
        <f t="shared" si="4"/>
        <v>30</v>
      </c>
      <c r="W21">
        <f t="shared" si="5"/>
        <v>2015</v>
      </c>
    </row>
    <row r="22" spans="1:23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>
        <v>100</v>
      </c>
      <c r="R22" s="9" t="s">
        <v>8308</v>
      </c>
      <c r="S22" t="s">
        <v>8309</v>
      </c>
      <c r="T22" s="13">
        <f t="shared" si="2"/>
        <v>42200.758240740746</v>
      </c>
      <c r="U22" s="13">
        <f t="shared" si="3"/>
        <v>42260.758240740746</v>
      </c>
      <c r="V22">
        <f t="shared" si="4"/>
        <v>60</v>
      </c>
      <c r="W22">
        <f t="shared" si="5"/>
        <v>2015</v>
      </c>
    </row>
    <row r="23" spans="1:23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>
        <v>109</v>
      </c>
      <c r="R23" s="9" t="s">
        <v>8308</v>
      </c>
      <c r="S23" t="s">
        <v>8309</v>
      </c>
      <c r="T23" s="13">
        <f t="shared" si="2"/>
        <v>41878.627187500002</v>
      </c>
      <c r="U23" s="13">
        <f t="shared" si="3"/>
        <v>41908.627187500002</v>
      </c>
      <c r="V23">
        <f t="shared" si="4"/>
        <v>30</v>
      </c>
      <c r="W23">
        <f t="shared" si="5"/>
        <v>2014</v>
      </c>
    </row>
    <row r="24" spans="1:23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>
        <v>117</v>
      </c>
      <c r="R24" s="9" t="s">
        <v>8308</v>
      </c>
      <c r="S24" t="s">
        <v>8309</v>
      </c>
      <c r="T24" s="13">
        <f t="shared" si="2"/>
        <v>41989.91134259259</v>
      </c>
      <c r="U24" s="13">
        <f t="shared" si="3"/>
        <v>42005.332638888889</v>
      </c>
      <c r="V24">
        <f t="shared" si="4"/>
        <v>16</v>
      </c>
      <c r="W24">
        <f t="shared" si="5"/>
        <v>2014</v>
      </c>
    </row>
    <row r="25" spans="1:23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>
        <v>119</v>
      </c>
      <c r="R25" s="9" t="s">
        <v>8308</v>
      </c>
      <c r="S25" t="s">
        <v>8309</v>
      </c>
      <c r="T25" s="13">
        <f t="shared" si="2"/>
        <v>42097.778946759259</v>
      </c>
      <c r="U25" s="13">
        <f t="shared" si="3"/>
        <v>42124.638888888891</v>
      </c>
      <c r="V25">
        <f t="shared" si="4"/>
        <v>27</v>
      </c>
      <c r="W25">
        <f t="shared" si="5"/>
        <v>2015</v>
      </c>
    </row>
    <row r="26" spans="1:23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>
        <v>109</v>
      </c>
      <c r="R26" s="9" t="s">
        <v>8308</v>
      </c>
      <c r="S26" t="s">
        <v>8309</v>
      </c>
      <c r="T26" s="13">
        <f t="shared" si="2"/>
        <v>42229.820173611108</v>
      </c>
      <c r="U26" s="13">
        <f t="shared" si="3"/>
        <v>42262.818750000006</v>
      </c>
      <c r="V26">
        <f t="shared" si="4"/>
        <v>33</v>
      </c>
      <c r="W26">
        <f t="shared" si="5"/>
        <v>2015</v>
      </c>
    </row>
    <row r="27" spans="1:23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>
        <v>133</v>
      </c>
      <c r="R27" s="9" t="s">
        <v>8308</v>
      </c>
      <c r="S27" t="s">
        <v>8309</v>
      </c>
      <c r="T27" s="13">
        <f t="shared" si="2"/>
        <v>42318.025011574078</v>
      </c>
      <c r="U27" s="13">
        <f t="shared" si="3"/>
        <v>42378.025011574078</v>
      </c>
      <c r="V27">
        <f t="shared" si="4"/>
        <v>60</v>
      </c>
      <c r="W27">
        <f t="shared" si="5"/>
        <v>2015</v>
      </c>
    </row>
    <row r="28" spans="1:23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>
        <v>155</v>
      </c>
      <c r="R28" s="9" t="s">
        <v>8308</v>
      </c>
      <c r="S28" t="s">
        <v>8309</v>
      </c>
      <c r="T28" s="13">
        <f t="shared" si="2"/>
        <v>41828.515555555554</v>
      </c>
      <c r="U28" s="13">
        <f t="shared" si="3"/>
        <v>41868.515555555554</v>
      </c>
      <c r="V28">
        <f t="shared" si="4"/>
        <v>40</v>
      </c>
      <c r="W28">
        <f t="shared" si="5"/>
        <v>2014</v>
      </c>
    </row>
    <row r="29" spans="1:23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>
        <v>112</v>
      </c>
      <c r="R29" s="9" t="s">
        <v>8308</v>
      </c>
      <c r="S29" t="s">
        <v>8309</v>
      </c>
      <c r="T29" s="13">
        <f t="shared" si="2"/>
        <v>41929.164733796293</v>
      </c>
      <c r="U29" s="13">
        <f t="shared" si="3"/>
        <v>41959.206400462965</v>
      </c>
      <c r="V29">
        <f t="shared" si="4"/>
        <v>30</v>
      </c>
      <c r="W29">
        <f t="shared" si="5"/>
        <v>2014</v>
      </c>
    </row>
    <row r="30" spans="1:23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>
        <v>100</v>
      </c>
      <c r="R30" s="9" t="s">
        <v>8308</v>
      </c>
      <c r="S30" t="s">
        <v>8309</v>
      </c>
      <c r="T30" s="13">
        <f t="shared" si="2"/>
        <v>42324.96393518518</v>
      </c>
      <c r="U30" s="13">
        <f t="shared" si="3"/>
        <v>42354.96393518518</v>
      </c>
      <c r="V30">
        <f t="shared" si="4"/>
        <v>30</v>
      </c>
      <c r="W30">
        <f t="shared" si="5"/>
        <v>2015</v>
      </c>
    </row>
    <row r="31" spans="1:23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>
        <v>123</v>
      </c>
      <c r="R31" s="9" t="s">
        <v>8308</v>
      </c>
      <c r="S31" t="s">
        <v>8309</v>
      </c>
      <c r="T31" s="13">
        <f t="shared" si="2"/>
        <v>41812.67324074074</v>
      </c>
      <c r="U31" s="13">
        <f t="shared" si="3"/>
        <v>41842.67324074074</v>
      </c>
      <c r="V31">
        <f t="shared" si="4"/>
        <v>30</v>
      </c>
      <c r="W31">
        <f t="shared" si="5"/>
        <v>2014</v>
      </c>
    </row>
    <row r="32" spans="1:23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>
        <v>101</v>
      </c>
      <c r="R32" s="9" t="s">
        <v>8308</v>
      </c>
      <c r="S32" t="s">
        <v>8309</v>
      </c>
      <c r="T32" s="13">
        <f t="shared" si="2"/>
        <v>41842.292997685188</v>
      </c>
      <c r="U32" s="13">
        <f t="shared" si="3"/>
        <v>41872.292997685188</v>
      </c>
      <c r="V32">
        <f t="shared" si="4"/>
        <v>30</v>
      </c>
      <c r="W32">
        <f t="shared" si="5"/>
        <v>2014</v>
      </c>
    </row>
    <row r="33" spans="1:23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>
        <v>100</v>
      </c>
      <c r="R33" s="9" t="s">
        <v>8308</v>
      </c>
      <c r="S33" t="s">
        <v>8309</v>
      </c>
      <c r="T33" s="13">
        <f t="shared" si="2"/>
        <v>42376.79206018518</v>
      </c>
      <c r="U33" s="13">
        <f t="shared" si="3"/>
        <v>42394.79206018518</v>
      </c>
      <c r="V33">
        <f t="shared" si="4"/>
        <v>18</v>
      </c>
      <c r="W33">
        <f t="shared" si="5"/>
        <v>2016</v>
      </c>
    </row>
    <row r="34" spans="1:23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>
        <v>100</v>
      </c>
      <c r="R34" s="9" t="s">
        <v>8308</v>
      </c>
      <c r="S34" t="s">
        <v>8309</v>
      </c>
      <c r="T34" s="13">
        <f t="shared" si="2"/>
        <v>42461.627511574072</v>
      </c>
      <c r="U34" s="13">
        <f t="shared" si="3"/>
        <v>42503.165972222225</v>
      </c>
      <c r="V34">
        <f t="shared" si="4"/>
        <v>42</v>
      </c>
      <c r="W34">
        <f t="shared" si="5"/>
        <v>2016</v>
      </c>
    </row>
    <row r="35" spans="1:23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>
        <v>102</v>
      </c>
      <c r="R35" s="9" t="s">
        <v>8308</v>
      </c>
      <c r="S35" t="s">
        <v>8309</v>
      </c>
      <c r="T35" s="13">
        <f t="shared" si="2"/>
        <v>42286.660891203705</v>
      </c>
      <c r="U35" s="13">
        <f t="shared" si="3"/>
        <v>42316.702557870376</v>
      </c>
      <c r="V35">
        <f t="shared" si="4"/>
        <v>30</v>
      </c>
      <c r="W35">
        <f t="shared" si="5"/>
        <v>2015</v>
      </c>
    </row>
    <row r="36" spans="1:23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>
        <v>130</v>
      </c>
      <c r="R36" s="9" t="s">
        <v>8308</v>
      </c>
      <c r="S36" t="s">
        <v>8309</v>
      </c>
      <c r="T36" s="13">
        <f t="shared" si="2"/>
        <v>41841.321770833332</v>
      </c>
      <c r="U36" s="13">
        <f t="shared" si="3"/>
        <v>41856.321770833332</v>
      </c>
      <c r="V36">
        <f t="shared" si="4"/>
        <v>15</v>
      </c>
      <c r="W36">
        <f t="shared" si="5"/>
        <v>2014</v>
      </c>
    </row>
    <row r="37" spans="1:23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>
        <v>167</v>
      </c>
      <c r="R37" s="9" t="s">
        <v>8308</v>
      </c>
      <c r="S37" t="s">
        <v>8309</v>
      </c>
      <c r="T37" s="13">
        <f t="shared" si="2"/>
        <v>42098.291828703703</v>
      </c>
      <c r="U37" s="13">
        <f t="shared" si="3"/>
        <v>42122</v>
      </c>
      <c r="V37">
        <f t="shared" si="4"/>
        <v>24</v>
      </c>
      <c r="W37">
        <f t="shared" si="5"/>
        <v>2015</v>
      </c>
    </row>
    <row r="38" spans="1:23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>
        <v>142</v>
      </c>
      <c r="R38" s="9" t="s">
        <v>8308</v>
      </c>
      <c r="S38" t="s">
        <v>8309</v>
      </c>
      <c r="T38" s="13">
        <f t="shared" si="2"/>
        <v>42068.307002314818</v>
      </c>
      <c r="U38" s="13">
        <f t="shared" si="3"/>
        <v>42098.265335648146</v>
      </c>
      <c r="V38">
        <f t="shared" si="4"/>
        <v>30</v>
      </c>
      <c r="W38">
        <f t="shared" si="5"/>
        <v>2015</v>
      </c>
    </row>
    <row r="39" spans="1:23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>
        <v>183</v>
      </c>
      <c r="R39" s="9" t="s">
        <v>8308</v>
      </c>
      <c r="S39" t="s">
        <v>8309</v>
      </c>
      <c r="T39" s="13">
        <f t="shared" si="2"/>
        <v>42032.693043981482</v>
      </c>
      <c r="U39" s="13">
        <f t="shared" si="3"/>
        <v>42062.693043981482</v>
      </c>
      <c r="V39">
        <f t="shared" si="4"/>
        <v>30</v>
      </c>
      <c r="W39">
        <f t="shared" si="5"/>
        <v>2015</v>
      </c>
    </row>
    <row r="40" spans="1:23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>
        <v>110</v>
      </c>
      <c r="R40" s="9" t="s">
        <v>8308</v>
      </c>
      <c r="S40" t="s">
        <v>8309</v>
      </c>
      <c r="T40" s="13">
        <f t="shared" si="2"/>
        <v>41375.057222222218</v>
      </c>
      <c r="U40" s="13">
        <f t="shared" si="3"/>
        <v>41405.057222222218</v>
      </c>
      <c r="V40">
        <f t="shared" si="4"/>
        <v>30</v>
      </c>
      <c r="W40">
        <f t="shared" si="5"/>
        <v>2013</v>
      </c>
    </row>
    <row r="41" spans="1:23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>
        <v>131</v>
      </c>
      <c r="R41" s="9" t="s">
        <v>8308</v>
      </c>
      <c r="S41" t="s">
        <v>8309</v>
      </c>
      <c r="T41" s="13">
        <f t="shared" si="2"/>
        <v>41754.047083333331</v>
      </c>
      <c r="U41" s="13">
        <f t="shared" si="3"/>
        <v>41784.957638888889</v>
      </c>
      <c r="V41">
        <f t="shared" si="4"/>
        <v>30</v>
      </c>
      <c r="W41">
        <f t="shared" si="5"/>
        <v>2014</v>
      </c>
    </row>
    <row r="42" spans="1:23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>
        <v>101</v>
      </c>
      <c r="R42" s="9" t="s">
        <v>8308</v>
      </c>
      <c r="S42" t="s">
        <v>8309</v>
      </c>
      <c r="T42" s="13">
        <f t="shared" si="2"/>
        <v>41789.21398148148</v>
      </c>
      <c r="U42" s="13">
        <f t="shared" si="3"/>
        <v>41809.166666666664</v>
      </c>
      <c r="V42">
        <f t="shared" si="4"/>
        <v>20</v>
      </c>
      <c r="W42">
        <f t="shared" si="5"/>
        <v>2014</v>
      </c>
    </row>
    <row r="43" spans="1:23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>
        <v>100</v>
      </c>
      <c r="R43" s="9" t="s">
        <v>8308</v>
      </c>
      <c r="S43" t="s">
        <v>8309</v>
      </c>
      <c r="T43" s="13">
        <f t="shared" si="2"/>
        <v>41887.568912037037</v>
      </c>
      <c r="U43" s="13">
        <f t="shared" si="3"/>
        <v>41917.568912037037</v>
      </c>
      <c r="V43">
        <f t="shared" si="4"/>
        <v>30</v>
      </c>
      <c r="W43">
        <f t="shared" si="5"/>
        <v>2014</v>
      </c>
    </row>
    <row r="44" spans="1:23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>
        <v>142</v>
      </c>
      <c r="R44" s="9" t="s">
        <v>8308</v>
      </c>
      <c r="S44" t="s">
        <v>8309</v>
      </c>
      <c r="T44" s="13">
        <f t="shared" si="2"/>
        <v>41971.639189814814</v>
      </c>
      <c r="U44" s="13">
        <f t="shared" si="3"/>
        <v>42001.639189814814</v>
      </c>
      <c r="V44">
        <f t="shared" si="4"/>
        <v>30</v>
      </c>
      <c r="W44">
        <f t="shared" si="5"/>
        <v>2014</v>
      </c>
    </row>
    <row r="45" spans="1:23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>
        <v>309</v>
      </c>
      <c r="R45" s="9" t="s">
        <v>8308</v>
      </c>
      <c r="S45" t="s">
        <v>8309</v>
      </c>
      <c r="T45" s="13">
        <f t="shared" si="2"/>
        <v>41802.790347222224</v>
      </c>
      <c r="U45" s="13">
        <f t="shared" si="3"/>
        <v>41833</v>
      </c>
      <c r="V45">
        <f t="shared" si="4"/>
        <v>31</v>
      </c>
      <c r="W45">
        <f t="shared" si="5"/>
        <v>2014</v>
      </c>
    </row>
    <row r="46" spans="1:23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>
        <v>100</v>
      </c>
      <c r="R46" s="9" t="s">
        <v>8308</v>
      </c>
      <c r="S46" t="s">
        <v>8309</v>
      </c>
      <c r="T46" s="13">
        <f t="shared" si="2"/>
        <v>41874.098807870374</v>
      </c>
      <c r="U46" s="13">
        <f t="shared" si="3"/>
        <v>41919.098807870374</v>
      </c>
      <c r="V46">
        <f t="shared" si="4"/>
        <v>45</v>
      </c>
      <c r="W46">
        <f t="shared" si="5"/>
        <v>2014</v>
      </c>
    </row>
    <row r="47" spans="1:23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>
        <v>120</v>
      </c>
      <c r="R47" s="9" t="s">
        <v>8308</v>
      </c>
      <c r="S47" t="s">
        <v>8309</v>
      </c>
      <c r="T47" s="13">
        <f t="shared" si="2"/>
        <v>42457.623923611114</v>
      </c>
      <c r="U47" s="13">
        <f t="shared" si="3"/>
        <v>42487.623923611114</v>
      </c>
      <c r="V47">
        <f t="shared" si="4"/>
        <v>30</v>
      </c>
      <c r="W47">
        <f t="shared" si="5"/>
        <v>2016</v>
      </c>
    </row>
    <row r="48" spans="1:23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>
        <v>104</v>
      </c>
      <c r="R48" s="9" t="s">
        <v>8308</v>
      </c>
      <c r="S48" t="s">
        <v>8309</v>
      </c>
      <c r="T48" s="13">
        <f t="shared" si="2"/>
        <v>42323.964976851858</v>
      </c>
      <c r="U48" s="13">
        <f t="shared" si="3"/>
        <v>42353.964976851858</v>
      </c>
      <c r="V48">
        <f t="shared" si="4"/>
        <v>30</v>
      </c>
      <c r="W48">
        <f t="shared" si="5"/>
        <v>2015</v>
      </c>
    </row>
    <row r="49" spans="1:23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>
        <v>108</v>
      </c>
      <c r="R49" s="9" t="s">
        <v>8308</v>
      </c>
      <c r="S49" t="s">
        <v>8309</v>
      </c>
      <c r="T49" s="13">
        <f t="shared" si="2"/>
        <v>41932.819525462961</v>
      </c>
      <c r="U49" s="13">
        <f t="shared" si="3"/>
        <v>41992.861192129625</v>
      </c>
      <c r="V49">
        <f t="shared" si="4"/>
        <v>60</v>
      </c>
      <c r="W49">
        <f t="shared" si="5"/>
        <v>2014</v>
      </c>
    </row>
    <row r="50" spans="1:23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>
        <v>108</v>
      </c>
      <c r="R50" s="9" t="s">
        <v>8308</v>
      </c>
      <c r="S50" t="s">
        <v>8309</v>
      </c>
      <c r="T50" s="13">
        <f t="shared" si="2"/>
        <v>42033.516898148147</v>
      </c>
      <c r="U50" s="13">
        <f t="shared" si="3"/>
        <v>42064.5</v>
      </c>
      <c r="V50">
        <f t="shared" si="4"/>
        <v>31</v>
      </c>
      <c r="W50">
        <f t="shared" si="5"/>
        <v>2015</v>
      </c>
    </row>
    <row r="51" spans="1:23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>
        <v>100</v>
      </c>
      <c r="R51" s="9" t="s">
        <v>8308</v>
      </c>
      <c r="S51" t="s">
        <v>8309</v>
      </c>
      <c r="T51" s="13">
        <f t="shared" si="2"/>
        <v>42271.176446759258</v>
      </c>
      <c r="U51" s="13">
        <f t="shared" si="3"/>
        <v>42301.176446759258</v>
      </c>
      <c r="V51">
        <f t="shared" si="4"/>
        <v>30</v>
      </c>
      <c r="W51">
        <f t="shared" si="5"/>
        <v>2015</v>
      </c>
    </row>
    <row r="52" spans="1:23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>
        <v>100</v>
      </c>
      <c r="R52" s="9" t="s">
        <v>8308</v>
      </c>
      <c r="S52" t="s">
        <v>8309</v>
      </c>
      <c r="T52" s="13">
        <f t="shared" si="2"/>
        <v>41995.752986111111</v>
      </c>
      <c r="U52" s="13">
        <f t="shared" si="3"/>
        <v>42034.708333333328</v>
      </c>
      <c r="V52">
        <f t="shared" si="4"/>
        <v>39</v>
      </c>
      <c r="W52">
        <f t="shared" si="5"/>
        <v>2014</v>
      </c>
    </row>
    <row r="53" spans="1:23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>
        <v>128</v>
      </c>
      <c r="R53" s="9" t="s">
        <v>8308</v>
      </c>
      <c r="S53" t="s">
        <v>8309</v>
      </c>
      <c r="T53" s="13">
        <f t="shared" si="2"/>
        <v>42196.928668981483</v>
      </c>
      <c r="U53" s="13">
        <f t="shared" si="3"/>
        <v>42226.928668981483</v>
      </c>
      <c r="V53">
        <f t="shared" si="4"/>
        <v>30</v>
      </c>
      <c r="W53">
        <f t="shared" si="5"/>
        <v>2015</v>
      </c>
    </row>
    <row r="54" spans="1:23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>
        <v>116</v>
      </c>
      <c r="R54" s="9" t="s">
        <v>8308</v>
      </c>
      <c r="S54" t="s">
        <v>8309</v>
      </c>
      <c r="T54" s="13">
        <f t="shared" si="2"/>
        <v>41807.701921296299</v>
      </c>
      <c r="U54" s="13">
        <f t="shared" si="3"/>
        <v>41837.701921296299</v>
      </c>
      <c r="V54">
        <f t="shared" si="4"/>
        <v>30</v>
      </c>
      <c r="W54">
        <f t="shared" si="5"/>
        <v>2014</v>
      </c>
    </row>
    <row r="55" spans="1:23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>
        <v>110</v>
      </c>
      <c r="R55" s="9" t="s">
        <v>8308</v>
      </c>
      <c r="S55" t="s">
        <v>8309</v>
      </c>
      <c r="T55" s="13">
        <f t="shared" si="2"/>
        <v>41719.549131944441</v>
      </c>
      <c r="U55" s="13">
        <f t="shared" si="3"/>
        <v>41733.916666666664</v>
      </c>
      <c r="V55">
        <f t="shared" si="4"/>
        <v>14</v>
      </c>
      <c r="W55">
        <f t="shared" si="5"/>
        <v>2014</v>
      </c>
    </row>
    <row r="56" spans="1:23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>
        <v>101</v>
      </c>
      <c r="R56" s="9" t="s">
        <v>8308</v>
      </c>
      <c r="S56" t="s">
        <v>8309</v>
      </c>
      <c r="T56" s="13">
        <f t="shared" si="2"/>
        <v>42333.713206018518</v>
      </c>
      <c r="U56" s="13">
        <f t="shared" si="3"/>
        <v>42363.713206018518</v>
      </c>
      <c r="V56">
        <f t="shared" si="4"/>
        <v>30</v>
      </c>
      <c r="W56">
        <f t="shared" si="5"/>
        <v>2015</v>
      </c>
    </row>
    <row r="57" spans="1:23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>
        <v>129</v>
      </c>
      <c r="R57" s="9" t="s">
        <v>8308</v>
      </c>
      <c r="S57" t="s">
        <v>8309</v>
      </c>
      <c r="T57" s="13">
        <f t="shared" si="2"/>
        <v>42496.968935185185</v>
      </c>
      <c r="U57" s="13">
        <f t="shared" si="3"/>
        <v>42517.968935185185</v>
      </c>
      <c r="V57">
        <f t="shared" si="4"/>
        <v>21</v>
      </c>
      <c r="W57">
        <f t="shared" si="5"/>
        <v>2016</v>
      </c>
    </row>
    <row r="58" spans="1:23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>
        <v>107</v>
      </c>
      <c r="R58" s="9" t="s">
        <v>8308</v>
      </c>
      <c r="S58" t="s">
        <v>8309</v>
      </c>
      <c r="T58" s="13">
        <f t="shared" si="2"/>
        <v>42149.548888888887</v>
      </c>
      <c r="U58" s="13">
        <f t="shared" si="3"/>
        <v>42163.666666666672</v>
      </c>
      <c r="V58">
        <f t="shared" si="4"/>
        <v>14</v>
      </c>
      <c r="W58">
        <f t="shared" si="5"/>
        <v>2015</v>
      </c>
    </row>
    <row r="59" spans="1:23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>
        <v>102</v>
      </c>
      <c r="R59" s="9" t="s">
        <v>8308</v>
      </c>
      <c r="S59" t="s">
        <v>8309</v>
      </c>
      <c r="T59" s="13">
        <f t="shared" si="2"/>
        <v>42089.83289351852</v>
      </c>
      <c r="U59" s="13">
        <f t="shared" si="3"/>
        <v>42119.83289351852</v>
      </c>
      <c r="V59">
        <f t="shared" si="4"/>
        <v>30</v>
      </c>
      <c r="W59">
        <f t="shared" si="5"/>
        <v>2015</v>
      </c>
    </row>
    <row r="60" spans="1:23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>
        <v>103</v>
      </c>
      <c r="R60" s="9" t="s">
        <v>8308</v>
      </c>
      <c r="S60" t="s">
        <v>8309</v>
      </c>
      <c r="T60" s="13">
        <f t="shared" si="2"/>
        <v>41932.745046296295</v>
      </c>
      <c r="U60" s="13">
        <f t="shared" si="3"/>
        <v>41962.786712962959</v>
      </c>
      <c r="V60">
        <f t="shared" si="4"/>
        <v>30</v>
      </c>
      <c r="W60">
        <f t="shared" si="5"/>
        <v>2014</v>
      </c>
    </row>
    <row r="61" spans="1:23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>
        <v>100</v>
      </c>
      <c r="R61" s="9" t="s">
        <v>8308</v>
      </c>
      <c r="S61" t="s">
        <v>8309</v>
      </c>
      <c r="T61" s="13">
        <f t="shared" si="2"/>
        <v>42230.23583333334</v>
      </c>
      <c r="U61" s="13">
        <f t="shared" si="3"/>
        <v>42261.875</v>
      </c>
      <c r="V61">
        <f t="shared" si="4"/>
        <v>31</v>
      </c>
      <c r="W61">
        <f t="shared" si="5"/>
        <v>2015</v>
      </c>
    </row>
    <row r="62" spans="1:23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>
        <v>103</v>
      </c>
      <c r="R62" s="9" t="s">
        <v>8308</v>
      </c>
      <c r="S62" t="s">
        <v>8310</v>
      </c>
      <c r="T62" s="13">
        <f t="shared" si="2"/>
        <v>41701.901817129627</v>
      </c>
      <c r="U62" s="13">
        <f t="shared" si="3"/>
        <v>41721</v>
      </c>
      <c r="V62">
        <f t="shared" si="4"/>
        <v>20</v>
      </c>
      <c r="W62">
        <f t="shared" si="5"/>
        <v>2014</v>
      </c>
    </row>
    <row r="63" spans="1:23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>
        <v>148</v>
      </c>
      <c r="R63" s="9" t="s">
        <v>8308</v>
      </c>
      <c r="S63" t="s">
        <v>8310</v>
      </c>
      <c r="T63" s="13">
        <f t="shared" si="2"/>
        <v>41409.814317129632</v>
      </c>
      <c r="U63" s="13">
        <f t="shared" si="3"/>
        <v>41431.814317129632</v>
      </c>
      <c r="V63">
        <f t="shared" si="4"/>
        <v>22</v>
      </c>
      <c r="W63">
        <f t="shared" si="5"/>
        <v>2013</v>
      </c>
    </row>
    <row r="64" spans="1:23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>
        <v>155</v>
      </c>
      <c r="R64" s="9" t="s">
        <v>8308</v>
      </c>
      <c r="S64" t="s">
        <v>8310</v>
      </c>
      <c r="T64" s="13">
        <f t="shared" si="2"/>
        <v>41311.799513888887</v>
      </c>
      <c r="U64" s="13">
        <f t="shared" si="3"/>
        <v>41336.799513888887</v>
      </c>
      <c r="V64">
        <f t="shared" si="4"/>
        <v>25</v>
      </c>
      <c r="W64">
        <f t="shared" si="5"/>
        <v>2013</v>
      </c>
    </row>
    <row r="65" spans="1:23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>
        <v>114</v>
      </c>
      <c r="R65" s="9" t="s">
        <v>8308</v>
      </c>
      <c r="S65" t="s">
        <v>8310</v>
      </c>
      <c r="T65" s="13">
        <f t="shared" si="2"/>
        <v>41612.912187499998</v>
      </c>
      <c r="U65" s="13">
        <f t="shared" si="3"/>
        <v>41636.207638888889</v>
      </c>
      <c r="V65">
        <f t="shared" si="4"/>
        <v>24</v>
      </c>
      <c r="W65">
        <f t="shared" si="5"/>
        <v>2013</v>
      </c>
    </row>
    <row r="66" spans="1:23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>
        <v>173</v>
      </c>
      <c r="R66" s="9" t="s">
        <v>8308</v>
      </c>
      <c r="S66" t="s">
        <v>8310</v>
      </c>
      <c r="T66" s="13">
        <f t="shared" si="2"/>
        <v>41433.01829861111</v>
      </c>
      <c r="U66" s="13">
        <f t="shared" si="3"/>
        <v>41463.01829861111</v>
      </c>
      <c r="V66">
        <f t="shared" si="4"/>
        <v>30</v>
      </c>
      <c r="W66">
        <f t="shared" si="5"/>
        <v>2013</v>
      </c>
    </row>
    <row r="67" spans="1:23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6">ROUND(E67/D67*100,0)</f>
        <v>108</v>
      </c>
      <c r="P67">
        <f t="shared" ref="P67:P130" si="7">IFERROR(ROUND(E67/L67,2),0)</f>
        <v>132.05000000000001</v>
      </c>
      <c r="Q67">
        <v>108</v>
      </c>
      <c r="R67" s="9" t="s">
        <v>8308</v>
      </c>
      <c r="S67" t="s">
        <v>8310</v>
      </c>
      <c r="T67" s="13">
        <f t="shared" ref="T67:T130" si="8">(((J67/60)/60)/24)+DATE(1970,1,1)</f>
        <v>41835.821226851855</v>
      </c>
      <c r="U67" s="13">
        <f t="shared" ref="U67:U130" si="9">(((I67/60)/60)/24)+DATE(1970,1,1)</f>
        <v>41862.249305555553</v>
      </c>
      <c r="V67">
        <f t="shared" ref="V67:V130" si="10">_xlfn.DAYS(U67,T67)</f>
        <v>27</v>
      </c>
      <c r="W67">
        <f t="shared" ref="W67:W130" si="11">YEAR(T67)</f>
        <v>2014</v>
      </c>
    </row>
    <row r="68" spans="1:23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7"/>
        <v>91.23</v>
      </c>
      <c r="Q68">
        <v>119</v>
      </c>
      <c r="R68" s="9" t="s">
        <v>8308</v>
      </c>
      <c r="S68" t="s">
        <v>8310</v>
      </c>
      <c r="T68" s="13">
        <f t="shared" si="8"/>
        <v>42539.849768518514</v>
      </c>
      <c r="U68" s="13">
        <f t="shared" si="9"/>
        <v>42569.849768518514</v>
      </c>
      <c r="V68">
        <f t="shared" si="10"/>
        <v>30</v>
      </c>
      <c r="W68">
        <f t="shared" si="11"/>
        <v>2016</v>
      </c>
    </row>
    <row r="69" spans="1:23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7"/>
        <v>116.25</v>
      </c>
      <c r="Q69">
        <v>116</v>
      </c>
      <c r="R69" s="9" t="s">
        <v>8308</v>
      </c>
      <c r="S69" t="s">
        <v>8310</v>
      </c>
      <c r="T69" s="13">
        <f t="shared" si="8"/>
        <v>41075.583379629628</v>
      </c>
      <c r="U69" s="13">
        <f t="shared" si="9"/>
        <v>41105.583379629628</v>
      </c>
      <c r="V69">
        <f t="shared" si="10"/>
        <v>30</v>
      </c>
      <c r="W69">
        <f t="shared" si="11"/>
        <v>2012</v>
      </c>
    </row>
    <row r="70" spans="1:23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7"/>
        <v>21.19</v>
      </c>
      <c r="Q70">
        <v>127</v>
      </c>
      <c r="R70" s="9" t="s">
        <v>8308</v>
      </c>
      <c r="S70" t="s">
        <v>8310</v>
      </c>
      <c r="T70" s="13">
        <f t="shared" si="8"/>
        <v>41663.569340277776</v>
      </c>
      <c r="U70" s="13">
        <f t="shared" si="9"/>
        <v>41693.569340277776</v>
      </c>
      <c r="V70">
        <f t="shared" si="10"/>
        <v>30</v>
      </c>
      <c r="W70">
        <f t="shared" si="11"/>
        <v>2014</v>
      </c>
    </row>
    <row r="71" spans="1:23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7"/>
        <v>62.33</v>
      </c>
      <c r="Q71">
        <v>111</v>
      </c>
      <c r="R71" s="9" t="s">
        <v>8308</v>
      </c>
      <c r="S71" t="s">
        <v>8310</v>
      </c>
      <c r="T71" s="13">
        <f t="shared" si="8"/>
        <v>40786.187789351854</v>
      </c>
      <c r="U71" s="13">
        <f t="shared" si="9"/>
        <v>40818.290972222225</v>
      </c>
      <c r="V71">
        <f t="shared" si="10"/>
        <v>32</v>
      </c>
      <c r="W71">
        <f t="shared" si="11"/>
        <v>2011</v>
      </c>
    </row>
    <row r="72" spans="1:23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7"/>
        <v>37.409999999999997</v>
      </c>
      <c r="Q72">
        <v>127</v>
      </c>
      <c r="R72" s="9" t="s">
        <v>8308</v>
      </c>
      <c r="S72" t="s">
        <v>8310</v>
      </c>
      <c r="T72" s="13">
        <f t="shared" si="8"/>
        <v>40730.896354166667</v>
      </c>
      <c r="U72" s="13">
        <f t="shared" si="9"/>
        <v>40790.896354166667</v>
      </c>
      <c r="V72">
        <f t="shared" si="10"/>
        <v>60</v>
      </c>
      <c r="W72">
        <f t="shared" si="11"/>
        <v>2011</v>
      </c>
    </row>
    <row r="73" spans="1:23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7"/>
        <v>69.72</v>
      </c>
      <c r="Q73">
        <v>124</v>
      </c>
      <c r="R73" s="9" t="s">
        <v>8308</v>
      </c>
      <c r="S73" t="s">
        <v>8310</v>
      </c>
      <c r="T73" s="13">
        <f t="shared" si="8"/>
        <v>40997.271493055552</v>
      </c>
      <c r="U73" s="13">
        <f t="shared" si="9"/>
        <v>41057.271493055552</v>
      </c>
      <c r="V73">
        <f t="shared" si="10"/>
        <v>60</v>
      </c>
      <c r="W73">
        <f t="shared" si="11"/>
        <v>2012</v>
      </c>
    </row>
    <row r="74" spans="1:23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7"/>
        <v>58.17</v>
      </c>
      <c r="Q74">
        <v>108</v>
      </c>
      <c r="R74" s="9" t="s">
        <v>8308</v>
      </c>
      <c r="S74" t="s">
        <v>8310</v>
      </c>
      <c r="T74" s="13">
        <f t="shared" si="8"/>
        <v>41208.010196759256</v>
      </c>
      <c r="U74" s="13">
        <f t="shared" si="9"/>
        <v>41228</v>
      </c>
      <c r="V74">
        <f t="shared" si="10"/>
        <v>20</v>
      </c>
      <c r="W74">
        <f t="shared" si="11"/>
        <v>2012</v>
      </c>
    </row>
    <row r="75" spans="1:23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7"/>
        <v>50</v>
      </c>
      <c r="Q75">
        <v>100</v>
      </c>
      <c r="R75" s="9" t="s">
        <v>8308</v>
      </c>
      <c r="S75" t="s">
        <v>8310</v>
      </c>
      <c r="T75" s="13">
        <f t="shared" si="8"/>
        <v>40587.75675925926</v>
      </c>
      <c r="U75" s="13">
        <f t="shared" si="9"/>
        <v>40666.165972222225</v>
      </c>
      <c r="V75">
        <f t="shared" si="10"/>
        <v>79</v>
      </c>
      <c r="W75">
        <f t="shared" si="11"/>
        <v>2011</v>
      </c>
    </row>
    <row r="76" spans="1:23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7"/>
        <v>19.47</v>
      </c>
      <c r="Q76">
        <v>113</v>
      </c>
      <c r="R76" s="9" t="s">
        <v>8308</v>
      </c>
      <c r="S76" t="s">
        <v>8310</v>
      </c>
      <c r="T76" s="13">
        <f t="shared" si="8"/>
        <v>42360.487210648149</v>
      </c>
      <c r="U76" s="13">
        <f t="shared" si="9"/>
        <v>42390.487210648149</v>
      </c>
      <c r="V76">
        <f t="shared" si="10"/>
        <v>30</v>
      </c>
      <c r="W76">
        <f t="shared" si="11"/>
        <v>2015</v>
      </c>
    </row>
    <row r="77" spans="1:23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7"/>
        <v>85.96</v>
      </c>
      <c r="Q77">
        <v>115</v>
      </c>
      <c r="R77" s="9" t="s">
        <v>8308</v>
      </c>
      <c r="S77" t="s">
        <v>8310</v>
      </c>
      <c r="T77" s="13">
        <f t="shared" si="8"/>
        <v>41357.209166666667</v>
      </c>
      <c r="U77" s="13">
        <f t="shared" si="9"/>
        <v>41387.209166666667</v>
      </c>
      <c r="V77">
        <f t="shared" si="10"/>
        <v>30</v>
      </c>
      <c r="W77">
        <f t="shared" si="11"/>
        <v>2013</v>
      </c>
    </row>
    <row r="78" spans="1:23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7"/>
        <v>30.67</v>
      </c>
      <c r="Q78">
        <v>153</v>
      </c>
      <c r="R78" s="9" t="s">
        <v>8308</v>
      </c>
      <c r="S78" t="s">
        <v>8310</v>
      </c>
      <c r="T78" s="13">
        <f t="shared" si="8"/>
        <v>40844.691643518519</v>
      </c>
      <c r="U78" s="13">
        <f t="shared" si="9"/>
        <v>40904.733310185184</v>
      </c>
      <c r="V78">
        <f t="shared" si="10"/>
        <v>60</v>
      </c>
      <c r="W78">
        <f t="shared" si="11"/>
        <v>2011</v>
      </c>
    </row>
    <row r="79" spans="1:23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7"/>
        <v>60.38</v>
      </c>
      <c r="Q79">
        <v>393</v>
      </c>
      <c r="R79" s="9" t="s">
        <v>8308</v>
      </c>
      <c r="S79" t="s">
        <v>8310</v>
      </c>
      <c r="T79" s="13">
        <f t="shared" si="8"/>
        <v>40997.144872685189</v>
      </c>
      <c r="U79" s="13">
        <f t="shared" si="9"/>
        <v>41050.124305555553</v>
      </c>
      <c r="V79">
        <f t="shared" si="10"/>
        <v>53</v>
      </c>
      <c r="W79">
        <f t="shared" si="11"/>
        <v>2012</v>
      </c>
    </row>
    <row r="80" spans="1:23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7"/>
        <v>38.6</v>
      </c>
      <c r="Q80">
        <v>2702</v>
      </c>
      <c r="R80" s="9" t="s">
        <v>8308</v>
      </c>
      <c r="S80" t="s">
        <v>8310</v>
      </c>
      <c r="T80" s="13">
        <f t="shared" si="8"/>
        <v>42604.730567129634</v>
      </c>
      <c r="U80" s="13">
        <f t="shared" si="9"/>
        <v>42614.730567129634</v>
      </c>
      <c r="V80">
        <f t="shared" si="10"/>
        <v>10</v>
      </c>
      <c r="W80">
        <f t="shared" si="11"/>
        <v>2016</v>
      </c>
    </row>
    <row r="81" spans="1:23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7"/>
        <v>40.270000000000003</v>
      </c>
      <c r="Q81">
        <v>127</v>
      </c>
      <c r="R81" s="9" t="s">
        <v>8308</v>
      </c>
      <c r="S81" t="s">
        <v>8310</v>
      </c>
      <c r="T81" s="13">
        <f t="shared" si="8"/>
        <v>41724.776539351849</v>
      </c>
      <c r="U81" s="13">
        <f t="shared" si="9"/>
        <v>41754.776539351849</v>
      </c>
      <c r="V81">
        <f t="shared" si="10"/>
        <v>30</v>
      </c>
      <c r="W81">
        <f t="shared" si="11"/>
        <v>2014</v>
      </c>
    </row>
    <row r="82" spans="1:23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7"/>
        <v>273.83</v>
      </c>
      <c r="Q82">
        <v>107</v>
      </c>
      <c r="R82" s="9" t="s">
        <v>8308</v>
      </c>
      <c r="S82" t="s">
        <v>8310</v>
      </c>
      <c r="T82" s="13">
        <f t="shared" si="8"/>
        <v>41583.083981481483</v>
      </c>
      <c r="U82" s="13">
        <f t="shared" si="9"/>
        <v>41618.083981481483</v>
      </c>
      <c r="V82">
        <f t="shared" si="10"/>
        <v>35</v>
      </c>
      <c r="W82">
        <f t="shared" si="11"/>
        <v>2013</v>
      </c>
    </row>
    <row r="83" spans="1:23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7"/>
        <v>53.04</v>
      </c>
      <c r="Q83">
        <v>198</v>
      </c>
      <c r="R83" s="9" t="s">
        <v>8308</v>
      </c>
      <c r="S83" t="s">
        <v>8310</v>
      </c>
      <c r="T83" s="13">
        <f t="shared" si="8"/>
        <v>41100.158877314818</v>
      </c>
      <c r="U83" s="13">
        <f t="shared" si="9"/>
        <v>41104.126388888886</v>
      </c>
      <c r="V83">
        <f t="shared" si="10"/>
        <v>4</v>
      </c>
      <c r="W83">
        <f t="shared" si="11"/>
        <v>2012</v>
      </c>
    </row>
    <row r="84" spans="1:23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7"/>
        <v>40.01</v>
      </c>
      <c r="Q84">
        <v>100</v>
      </c>
      <c r="R84" s="9" t="s">
        <v>8308</v>
      </c>
      <c r="S84" t="s">
        <v>8310</v>
      </c>
      <c r="T84" s="13">
        <f t="shared" si="8"/>
        <v>40795.820150462961</v>
      </c>
      <c r="U84" s="13">
        <f t="shared" si="9"/>
        <v>40825.820150462961</v>
      </c>
      <c r="V84">
        <f t="shared" si="10"/>
        <v>30</v>
      </c>
      <c r="W84">
        <f t="shared" si="11"/>
        <v>2011</v>
      </c>
    </row>
    <row r="85" spans="1:23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7"/>
        <v>15.77</v>
      </c>
      <c r="Q85">
        <v>103</v>
      </c>
      <c r="R85" s="9" t="s">
        <v>8308</v>
      </c>
      <c r="S85" t="s">
        <v>8310</v>
      </c>
      <c r="T85" s="13">
        <f t="shared" si="8"/>
        <v>42042.615613425922</v>
      </c>
      <c r="U85" s="13">
        <f t="shared" si="9"/>
        <v>42057.479166666672</v>
      </c>
      <c r="V85">
        <f t="shared" si="10"/>
        <v>15</v>
      </c>
      <c r="W85">
        <f t="shared" si="11"/>
        <v>2015</v>
      </c>
    </row>
    <row r="86" spans="1:23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7"/>
        <v>71.430000000000007</v>
      </c>
      <c r="Q86">
        <v>100</v>
      </c>
      <c r="R86" s="9" t="s">
        <v>8308</v>
      </c>
      <c r="S86" t="s">
        <v>8310</v>
      </c>
      <c r="T86" s="13">
        <f t="shared" si="8"/>
        <v>40648.757939814815</v>
      </c>
      <c r="U86" s="13">
        <f t="shared" si="9"/>
        <v>40678.757939814815</v>
      </c>
      <c r="V86">
        <f t="shared" si="10"/>
        <v>30</v>
      </c>
      <c r="W86">
        <f t="shared" si="11"/>
        <v>2011</v>
      </c>
    </row>
    <row r="87" spans="1:23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7"/>
        <v>71.709999999999994</v>
      </c>
      <c r="Q87">
        <v>126</v>
      </c>
      <c r="R87" s="9" t="s">
        <v>8308</v>
      </c>
      <c r="S87" t="s">
        <v>8310</v>
      </c>
      <c r="T87" s="13">
        <f t="shared" si="8"/>
        <v>40779.125428240739</v>
      </c>
      <c r="U87" s="13">
        <f t="shared" si="9"/>
        <v>40809.125428240739</v>
      </c>
      <c r="V87">
        <f t="shared" si="10"/>
        <v>30</v>
      </c>
      <c r="W87">
        <f t="shared" si="11"/>
        <v>2011</v>
      </c>
    </row>
    <row r="88" spans="1:23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7"/>
        <v>375.76</v>
      </c>
      <c r="Q88">
        <v>106</v>
      </c>
      <c r="R88" s="9" t="s">
        <v>8308</v>
      </c>
      <c r="S88" t="s">
        <v>8310</v>
      </c>
      <c r="T88" s="13">
        <f t="shared" si="8"/>
        <v>42291.556076388893</v>
      </c>
      <c r="U88" s="13">
        <f t="shared" si="9"/>
        <v>42365.59774305555</v>
      </c>
      <c r="V88">
        <f t="shared" si="10"/>
        <v>74</v>
      </c>
      <c r="W88">
        <f t="shared" si="11"/>
        <v>2015</v>
      </c>
    </row>
    <row r="89" spans="1:23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7"/>
        <v>104.6</v>
      </c>
      <c r="Q89">
        <v>105</v>
      </c>
      <c r="R89" s="9" t="s">
        <v>8308</v>
      </c>
      <c r="S89" t="s">
        <v>8310</v>
      </c>
      <c r="T89" s="13">
        <f t="shared" si="8"/>
        <v>40322.53938657407</v>
      </c>
      <c r="U89" s="13">
        <f t="shared" si="9"/>
        <v>40332.070138888892</v>
      </c>
      <c r="V89">
        <f t="shared" si="10"/>
        <v>10</v>
      </c>
      <c r="W89">
        <f t="shared" si="11"/>
        <v>2010</v>
      </c>
    </row>
    <row r="90" spans="1:23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7"/>
        <v>60</v>
      </c>
      <c r="Q90">
        <v>103</v>
      </c>
      <c r="R90" s="9" t="s">
        <v>8308</v>
      </c>
      <c r="S90" t="s">
        <v>8310</v>
      </c>
      <c r="T90" s="13">
        <f t="shared" si="8"/>
        <v>41786.65892361111</v>
      </c>
      <c r="U90" s="13">
        <f t="shared" si="9"/>
        <v>41812.65892361111</v>
      </c>
      <c r="V90">
        <f t="shared" si="10"/>
        <v>26</v>
      </c>
      <c r="W90">
        <f t="shared" si="11"/>
        <v>2014</v>
      </c>
    </row>
    <row r="91" spans="1:23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7"/>
        <v>123.29</v>
      </c>
      <c r="Q91">
        <v>115</v>
      </c>
      <c r="R91" s="9" t="s">
        <v>8308</v>
      </c>
      <c r="S91" t="s">
        <v>8310</v>
      </c>
      <c r="T91" s="13">
        <f t="shared" si="8"/>
        <v>41402.752222222225</v>
      </c>
      <c r="U91" s="13">
        <f t="shared" si="9"/>
        <v>41427.752222222225</v>
      </c>
      <c r="V91">
        <f t="shared" si="10"/>
        <v>25</v>
      </c>
      <c r="W91">
        <f t="shared" si="11"/>
        <v>2013</v>
      </c>
    </row>
    <row r="92" spans="1:23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7"/>
        <v>31.38</v>
      </c>
      <c r="Q92">
        <v>100</v>
      </c>
      <c r="R92" s="9" t="s">
        <v>8308</v>
      </c>
      <c r="S92" t="s">
        <v>8310</v>
      </c>
      <c r="T92" s="13">
        <f t="shared" si="8"/>
        <v>40706.297442129631</v>
      </c>
      <c r="U92" s="13">
        <f t="shared" si="9"/>
        <v>40736.297442129631</v>
      </c>
      <c r="V92">
        <f t="shared" si="10"/>
        <v>30</v>
      </c>
      <c r="W92">
        <f t="shared" si="11"/>
        <v>2011</v>
      </c>
    </row>
    <row r="93" spans="1:23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7"/>
        <v>78.260000000000005</v>
      </c>
      <c r="Q93">
        <v>120</v>
      </c>
      <c r="R93" s="9" t="s">
        <v>8308</v>
      </c>
      <c r="S93" t="s">
        <v>8310</v>
      </c>
      <c r="T93" s="13">
        <f t="shared" si="8"/>
        <v>40619.402361111112</v>
      </c>
      <c r="U93" s="13">
        <f t="shared" si="9"/>
        <v>40680.402361111112</v>
      </c>
      <c r="V93">
        <f t="shared" si="10"/>
        <v>61</v>
      </c>
      <c r="W93">
        <f t="shared" si="11"/>
        <v>2011</v>
      </c>
    </row>
    <row r="94" spans="1:23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7"/>
        <v>122.33</v>
      </c>
      <c r="Q94">
        <v>105</v>
      </c>
      <c r="R94" s="9" t="s">
        <v>8308</v>
      </c>
      <c r="S94" t="s">
        <v>8310</v>
      </c>
      <c r="T94" s="13">
        <f t="shared" si="8"/>
        <v>42721.198877314819</v>
      </c>
      <c r="U94" s="13">
        <f t="shared" si="9"/>
        <v>42767.333333333328</v>
      </c>
      <c r="V94">
        <f t="shared" si="10"/>
        <v>46</v>
      </c>
      <c r="W94">
        <f t="shared" si="11"/>
        <v>2016</v>
      </c>
    </row>
    <row r="95" spans="1:23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7"/>
        <v>73.73</v>
      </c>
      <c r="Q95">
        <v>111</v>
      </c>
      <c r="R95" s="9" t="s">
        <v>8308</v>
      </c>
      <c r="S95" t="s">
        <v>8310</v>
      </c>
      <c r="T95" s="13">
        <f t="shared" si="8"/>
        <v>41065.858067129629</v>
      </c>
      <c r="U95" s="13">
        <f t="shared" si="9"/>
        <v>41093.875</v>
      </c>
      <c r="V95">
        <f t="shared" si="10"/>
        <v>28</v>
      </c>
      <c r="W95">
        <f t="shared" si="11"/>
        <v>2012</v>
      </c>
    </row>
    <row r="96" spans="1:23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7"/>
        <v>21.67</v>
      </c>
      <c r="Q96">
        <v>104</v>
      </c>
      <c r="R96" s="9" t="s">
        <v>8308</v>
      </c>
      <c r="S96" t="s">
        <v>8310</v>
      </c>
      <c r="T96" s="13">
        <f t="shared" si="8"/>
        <v>41716.717847222222</v>
      </c>
      <c r="U96" s="13">
        <f t="shared" si="9"/>
        <v>41736.717847222222</v>
      </c>
      <c r="V96">
        <f t="shared" si="10"/>
        <v>20</v>
      </c>
      <c r="W96">
        <f t="shared" si="11"/>
        <v>2014</v>
      </c>
    </row>
    <row r="97" spans="1:23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7"/>
        <v>21.9</v>
      </c>
      <c r="Q97">
        <v>131</v>
      </c>
      <c r="R97" s="9" t="s">
        <v>8308</v>
      </c>
      <c r="S97" t="s">
        <v>8310</v>
      </c>
      <c r="T97" s="13">
        <f t="shared" si="8"/>
        <v>40935.005104166667</v>
      </c>
      <c r="U97" s="13">
        <f t="shared" si="9"/>
        <v>40965.005104166667</v>
      </c>
      <c r="V97">
        <f t="shared" si="10"/>
        <v>30</v>
      </c>
      <c r="W97">
        <f t="shared" si="11"/>
        <v>2012</v>
      </c>
    </row>
    <row r="98" spans="1:23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si="7"/>
        <v>50.59</v>
      </c>
      <c r="Q98">
        <v>115</v>
      </c>
      <c r="R98" s="9" t="s">
        <v>8308</v>
      </c>
      <c r="S98" t="s">
        <v>8310</v>
      </c>
      <c r="T98" s="13">
        <f t="shared" si="8"/>
        <v>40324.662511574075</v>
      </c>
      <c r="U98" s="13">
        <f t="shared" si="9"/>
        <v>40391.125</v>
      </c>
      <c r="V98">
        <f t="shared" si="10"/>
        <v>67</v>
      </c>
      <c r="W98">
        <f t="shared" si="11"/>
        <v>2010</v>
      </c>
    </row>
    <row r="99" spans="1:23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7"/>
        <v>53.13</v>
      </c>
      <c r="Q99">
        <v>106</v>
      </c>
      <c r="R99" s="9" t="s">
        <v>8308</v>
      </c>
      <c r="S99" t="s">
        <v>8310</v>
      </c>
      <c r="T99" s="13">
        <f t="shared" si="8"/>
        <v>40706.135208333333</v>
      </c>
      <c r="U99" s="13">
        <f t="shared" si="9"/>
        <v>40736.135208333333</v>
      </c>
      <c r="V99">
        <f t="shared" si="10"/>
        <v>30</v>
      </c>
      <c r="W99">
        <f t="shared" si="11"/>
        <v>2011</v>
      </c>
    </row>
    <row r="100" spans="1:23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7"/>
        <v>56.67</v>
      </c>
      <c r="Q100">
        <v>106</v>
      </c>
      <c r="R100" s="9" t="s">
        <v>8308</v>
      </c>
      <c r="S100" t="s">
        <v>8310</v>
      </c>
      <c r="T100" s="13">
        <f t="shared" si="8"/>
        <v>41214.79483796296</v>
      </c>
      <c r="U100" s="13">
        <f t="shared" si="9"/>
        <v>41250.979166666664</v>
      </c>
      <c r="V100">
        <f t="shared" si="10"/>
        <v>36</v>
      </c>
      <c r="W100">
        <f t="shared" si="11"/>
        <v>2012</v>
      </c>
    </row>
    <row r="101" spans="1:23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7"/>
        <v>40.78</v>
      </c>
      <c r="Q101">
        <v>106</v>
      </c>
      <c r="R101" s="9" t="s">
        <v>8308</v>
      </c>
      <c r="S101" t="s">
        <v>8310</v>
      </c>
      <c r="T101" s="13">
        <f t="shared" si="8"/>
        <v>41631.902766203704</v>
      </c>
      <c r="U101" s="13">
        <f t="shared" si="9"/>
        <v>41661.902766203704</v>
      </c>
      <c r="V101">
        <f t="shared" si="10"/>
        <v>30</v>
      </c>
      <c r="W101">
        <f t="shared" si="11"/>
        <v>2013</v>
      </c>
    </row>
    <row r="102" spans="1:23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7"/>
        <v>192.31</v>
      </c>
      <c r="Q102">
        <v>100</v>
      </c>
      <c r="R102" s="9" t="s">
        <v>8308</v>
      </c>
      <c r="S102" t="s">
        <v>8310</v>
      </c>
      <c r="T102" s="13">
        <f t="shared" si="8"/>
        <v>41197.753310185188</v>
      </c>
      <c r="U102" s="13">
        <f t="shared" si="9"/>
        <v>41217.794976851852</v>
      </c>
      <c r="V102">
        <f t="shared" si="10"/>
        <v>20</v>
      </c>
      <c r="W102">
        <f t="shared" si="11"/>
        <v>2012</v>
      </c>
    </row>
    <row r="103" spans="1:23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7"/>
        <v>100</v>
      </c>
      <c r="Q103">
        <v>100</v>
      </c>
      <c r="R103" s="9" t="s">
        <v>8308</v>
      </c>
      <c r="S103" t="s">
        <v>8310</v>
      </c>
      <c r="T103" s="13">
        <f t="shared" si="8"/>
        <v>41274.776736111111</v>
      </c>
      <c r="U103" s="13">
        <f t="shared" si="9"/>
        <v>41298.776736111111</v>
      </c>
      <c r="V103">
        <f t="shared" si="10"/>
        <v>24</v>
      </c>
      <c r="W103">
        <f t="shared" si="11"/>
        <v>2012</v>
      </c>
    </row>
    <row r="104" spans="1:23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7"/>
        <v>117.92</v>
      </c>
      <c r="Q104">
        <v>128</v>
      </c>
      <c r="R104" s="9" t="s">
        <v>8308</v>
      </c>
      <c r="S104" t="s">
        <v>8310</v>
      </c>
      <c r="T104" s="13">
        <f t="shared" si="8"/>
        <v>40505.131168981483</v>
      </c>
      <c r="U104" s="13">
        <f t="shared" si="9"/>
        <v>40535.131168981483</v>
      </c>
      <c r="V104">
        <f t="shared" si="10"/>
        <v>30</v>
      </c>
      <c r="W104">
        <f t="shared" si="11"/>
        <v>2010</v>
      </c>
    </row>
    <row r="105" spans="1:23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7"/>
        <v>27.9</v>
      </c>
      <c r="Q105">
        <v>105</v>
      </c>
      <c r="R105" s="9" t="s">
        <v>8308</v>
      </c>
      <c r="S105" t="s">
        <v>8310</v>
      </c>
      <c r="T105" s="13">
        <f t="shared" si="8"/>
        <v>41682.805902777778</v>
      </c>
      <c r="U105" s="13">
        <f t="shared" si="9"/>
        <v>41705.805902777778</v>
      </c>
      <c r="V105">
        <f t="shared" si="10"/>
        <v>23</v>
      </c>
      <c r="W105">
        <f t="shared" si="11"/>
        <v>2014</v>
      </c>
    </row>
    <row r="106" spans="1:23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7"/>
        <v>60</v>
      </c>
      <c r="Q106">
        <v>120</v>
      </c>
      <c r="R106" s="9" t="s">
        <v>8308</v>
      </c>
      <c r="S106" t="s">
        <v>8310</v>
      </c>
      <c r="T106" s="13">
        <f t="shared" si="8"/>
        <v>40612.695208333331</v>
      </c>
      <c r="U106" s="13">
        <f t="shared" si="9"/>
        <v>40636.041666666664</v>
      </c>
      <c r="V106">
        <f t="shared" si="10"/>
        <v>24</v>
      </c>
      <c r="W106">
        <f t="shared" si="11"/>
        <v>2011</v>
      </c>
    </row>
    <row r="107" spans="1:23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7"/>
        <v>39.380000000000003</v>
      </c>
      <c r="Q107">
        <v>107</v>
      </c>
      <c r="R107" s="9" t="s">
        <v>8308</v>
      </c>
      <c r="S107" t="s">
        <v>8310</v>
      </c>
      <c r="T107" s="13">
        <f t="shared" si="8"/>
        <v>42485.724768518514</v>
      </c>
      <c r="U107" s="13">
        <f t="shared" si="9"/>
        <v>42504</v>
      </c>
      <c r="V107">
        <f t="shared" si="10"/>
        <v>19</v>
      </c>
      <c r="W107">
        <f t="shared" si="11"/>
        <v>2016</v>
      </c>
    </row>
    <row r="108" spans="1:23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7"/>
        <v>186.11</v>
      </c>
      <c r="Q108">
        <v>101</v>
      </c>
      <c r="R108" s="9" t="s">
        <v>8308</v>
      </c>
      <c r="S108" t="s">
        <v>8310</v>
      </c>
      <c r="T108" s="13">
        <f t="shared" si="8"/>
        <v>40987.776631944449</v>
      </c>
      <c r="U108" s="13">
        <f t="shared" si="9"/>
        <v>41001.776631944449</v>
      </c>
      <c r="V108">
        <f t="shared" si="10"/>
        <v>14</v>
      </c>
      <c r="W108">
        <f t="shared" si="11"/>
        <v>2012</v>
      </c>
    </row>
    <row r="109" spans="1:23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7"/>
        <v>111.38</v>
      </c>
      <c r="Q109">
        <v>102</v>
      </c>
      <c r="R109" s="9" t="s">
        <v>8308</v>
      </c>
      <c r="S109" t="s">
        <v>8310</v>
      </c>
      <c r="T109" s="13">
        <f t="shared" si="8"/>
        <v>40635.982488425929</v>
      </c>
      <c r="U109" s="13">
        <f t="shared" si="9"/>
        <v>40657.982488425929</v>
      </c>
      <c r="V109">
        <f t="shared" si="10"/>
        <v>22</v>
      </c>
      <c r="W109">
        <f t="shared" si="11"/>
        <v>2011</v>
      </c>
    </row>
    <row r="110" spans="1:23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7"/>
        <v>78.72</v>
      </c>
      <c r="Q110">
        <v>247</v>
      </c>
      <c r="R110" s="9" t="s">
        <v>8308</v>
      </c>
      <c r="S110" t="s">
        <v>8310</v>
      </c>
      <c r="T110" s="13">
        <f t="shared" si="8"/>
        <v>41365.613078703704</v>
      </c>
      <c r="U110" s="13">
        <f t="shared" si="9"/>
        <v>41425.613078703704</v>
      </c>
      <c r="V110">
        <f t="shared" si="10"/>
        <v>60</v>
      </c>
      <c r="W110">
        <f t="shared" si="11"/>
        <v>2013</v>
      </c>
    </row>
    <row r="111" spans="1:23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7"/>
        <v>46.7</v>
      </c>
      <c r="Q111">
        <v>220</v>
      </c>
      <c r="R111" s="9" t="s">
        <v>8308</v>
      </c>
      <c r="S111" t="s">
        <v>8310</v>
      </c>
      <c r="T111" s="13">
        <f t="shared" si="8"/>
        <v>40570.025810185187</v>
      </c>
      <c r="U111" s="13">
        <f t="shared" si="9"/>
        <v>40600.025810185187</v>
      </c>
      <c r="V111">
        <f t="shared" si="10"/>
        <v>30</v>
      </c>
      <c r="W111">
        <f t="shared" si="11"/>
        <v>2011</v>
      </c>
    </row>
    <row r="112" spans="1:23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7"/>
        <v>65.38</v>
      </c>
      <c r="Q112">
        <v>131</v>
      </c>
      <c r="R112" s="9" t="s">
        <v>8308</v>
      </c>
      <c r="S112" t="s">
        <v>8310</v>
      </c>
      <c r="T112" s="13">
        <f t="shared" si="8"/>
        <v>41557.949687500004</v>
      </c>
      <c r="U112" s="13">
        <f t="shared" si="9"/>
        <v>41592.249305555553</v>
      </c>
      <c r="V112">
        <f t="shared" si="10"/>
        <v>35</v>
      </c>
      <c r="W112">
        <f t="shared" si="11"/>
        <v>2013</v>
      </c>
    </row>
    <row r="113" spans="1:23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7"/>
        <v>102.08</v>
      </c>
      <c r="Q113">
        <v>155</v>
      </c>
      <c r="R113" s="9" t="s">
        <v>8308</v>
      </c>
      <c r="S113" t="s">
        <v>8310</v>
      </c>
      <c r="T113" s="13">
        <f t="shared" si="8"/>
        <v>42125.333182870367</v>
      </c>
      <c r="U113" s="13">
        <f t="shared" si="9"/>
        <v>42155.333182870367</v>
      </c>
      <c r="V113">
        <f t="shared" si="10"/>
        <v>30</v>
      </c>
      <c r="W113">
        <f t="shared" si="11"/>
        <v>2015</v>
      </c>
    </row>
    <row r="114" spans="1:23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7"/>
        <v>64.2</v>
      </c>
      <c r="Q114">
        <v>104</v>
      </c>
      <c r="R114" s="9" t="s">
        <v>8308</v>
      </c>
      <c r="S114" t="s">
        <v>8310</v>
      </c>
      <c r="T114" s="13">
        <f t="shared" si="8"/>
        <v>41718.043032407404</v>
      </c>
      <c r="U114" s="13">
        <f t="shared" si="9"/>
        <v>41742.083333333336</v>
      </c>
      <c r="V114">
        <f t="shared" si="10"/>
        <v>24</v>
      </c>
      <c r="W114">
        <f t="shared" si="11"/>
        <v>2014</v>
      </c>
    </row>
    <row r="115" spans="1:23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7"/>
        <v>90.38</v>
      </c>
      <c r="Q115">
        <v>141</v>
      </c>
      <c r="R115" s="9" t="s">
        <v>8308</v>
      </c>
      <c r="S115" t="s">
        <v>8310</v>
      </c>
      <c r="T115" s="13">
        <f t="shared" si="8"/>
        <v>40753.758425925924</v>
      </c>
      <c r="U115" s="13">
        <f t="shared" si="9"/>
        <v>40761.625</v>
      </c>
      <c r="V115">
        <f t="shared" si="10"/>
        <v>8</v>
      </c>
      <c r="W115">
        <f t="shared" si="11"/>
        <v>2011</v>
      </c>
    </row>
    <row r="116" spans="1:23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7"/>
        <v>88.57</v>
      </c>
      <c r="Q116">
        <v>103</v>
      </c>
      <c r="R116" s="9" t="s">
        <v>8308</v>
      </c>
      <c r="S116" t="s">
        <v>8310</v>
      </c>
      <c r="T116" s="13">
        <f t="shared" si="8"/>
        <v>40861.27416666667</v>
      </c>
      <c r="U116" s="13">
        <f t="shared" si="9"/>
        <v>40921.27416666667</v>
      </c>
      <c r="V116">
        <f t="shared" si="10"/>
        <v>60</v>
      </c>
      <c r="W116">
        <f t="shared" si="11"/>
        <v>2011</v>
      </c>
    </row>
    <row r="117" spans="1:23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7"/>
        <v>28.73</v>
      </c>
      <c r="Q117">
        <v>140</v>
      </c>
      <c r="R117" s="9" t="s">
        <v>8308</v>
      </c>
      <c r="S117" t="s">
        <v>8310</v>
      </c>
      <c r="T117" s="13">
        <f t="shared" si="8"/>
        <v>40918.738935185182</v>
      </c>
      <c r="U117" s="13">
        <f t="shared" si="9"/>
        <v>40943.738935185182</v>
      </c>
      <c r="V117">
        <f t="shared" si="10"/>
        <v>25</v>
      </c>
      <c r="W117">
        <f t="shared" si="11"/>
        <v>2012</v>
      </c>
    </row>
    <row r="118" spans="1:23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7"/>
        <v>69.790000000000006</v>
      </c>
      <c r="Q118">
        <v>114</v>
      </c>
      <c r="R118" s="9" t="s">
        <v>8308</v>
      </c>
      <c r="S118" t="s">
        <v>8310</v>
      </c>
      <c r="T118" s="13">
        <f t="shared" si="8"/>
        <v>40595.497164351851</v>
      </c>
      <c r="U118" s="13">
        <f t="shared" si="9"/>
        <v>40641.455497685187</v>
      </c>
      <c r="V118">
        <f t="shared" si="10"/>
        <v>46</v>
      </c>
      <c r="W118">
        <f t="shared" si="11"/>
        <v>2011</v>
      </c>
    </row>
    <row r="119" spans="1:23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7"/>
        <v>167.49</v>
      </c>
      <c r="Q119">
        <v>100</v>
      </c>
      <c r="R119" s="9" t="s">
        <v>8308</v>
      </c>
      <c r="S119" t="s">
        <v>8310</v>
      </c>
      <c r="T119" s="13">
        <f t="shared" si="8"/>
        <v>40248.834999999999</v>
      </c>
      <c r="U119" s="13">
        <f t="shared" si="9"/>
        <v>40338.791666666664</v>
      </c>
      <c r="V119">
        <f t="shared" si="10"/>
        <v>90</v>
      </c>
      <c r="W119">
        <f t="shared" si="11"/>
        <v>2010</v>
      </c>
    </row>
    <row r="120" spans="1:23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7"/>
        <v>144.91</v>
      </c>
      <c r="Q120">
        <v>113</v>
      </c>
      <c r="R120" s="9" t="s">
        <v>8308</v>
      </c>
      <c r="S120" t="s">
        <v>8310</v>
      </c>
      <c r="T120" s="13">
        <f t="shared" si="8"/>
        <v>40723.053657407407</v>
      </c>
      <c r="U120" s="13">
        <f t="shared" si="9"/>
        <v>40753.053657407407</v>
      </c>
      <c r="V120">
        <f t="shared" si="10"/>
        <v>30</v>
      </c>
      <c r="W120">
        <f t="shared" si="11"/>
        <v>2011</v>
      </c>
    </row>
    <row r="121" spans="1:23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7"/>
        <v>91.84</v>
      </c>
      <c r="Q121">
        <v>105</v>
      </c>
      <c r="R121" s="9" t="s">
        <v>8308</v>
      </c>
      <c r="S121" t="s">
        <v>8310</v>
      </c>
      <c r="T121" s="13">
        <f t="shared" si="8"/>
        <v>40739.069282407407</v>
      </c>
      <c r="U121" s="13">
        <f t="shared" si="9"/>
        <v>40768.958333333336</v>
      </c>
      <c r="V121">
        <f t="shared" si="10"/>
        <v>29</v>
      </c>
      <c r="W121">
        <f t="shared" si="11"/>
        <v>2011</v>
      </c>
    </row>
    <row r="122" spans="1:23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7"/>
        <v>10</v>
      </c>
      <c r="Q122">
        <v>0</v>
      </c>
      <c r="R122" s="9" t="s">
        <v>8308</v>
      </c>
      <c r="S122" t="s">
        <v>8311</v>
      </c>
      <c r="T122" s="13">
        <f t="shared" si="8"/>
        <v>42616.049849537041</v>
      </c>
      <c r="U122" s="13">
        <f t="shared" si="9"/>
        <v>42646.049849537041</v>
      </c>
      <c r="V122">
        <f t="shared" si="10"/>
        <v>30</v>
      </c>
      <c r="W122">
        <f t="shared" si="11"/>
        <v>2016</v>
      </c>
    </row>
    <row r="123" spans="1:23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7"/>
        <v>1</v>
      </c>
      <c r="Q123">
        <v>0</v>
      </c>
      <c r="R123" s="9" t="s">
        <v>8308</v>
      </c>
      <c r="S123" t="s">
        <v>8311</v>
      </c>
      <c r="T123" s="13">
        <f t="shared" si="8"/>
        <v>42096.704976851848</v>
      </c>
      <c r="U123" s="13">
        <f t="shared" si="9"/>
        <v>42112.427777777775</v>
      </c>
      <c r="V123">
        <f t="shared" si="10"/>
        <v>16</v>
      </c>
      <c r="W123">
        <f t="shared" si="11"/>
        <v>2015</v>
      </c>
    </row>
    <row r="124" spans="1:23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>
        <f t="shared" si="7"/>
        <v>0</v>
      </c>
      <c r="Q124">
        <v>0</v>
      </c>
      <c r="R124" s="9" t="s">
        <v>8308</v>
      </c>
      <c r="S124" t="s">
        <v>8311</v>
      </c>
      <c r="T124" s="13">
        <f t="shared" si="8"/>
        <v>42593.431793981479</v>
      </c>
      <c r="U124" s="13">
        <f t="shared" si="9"/>
        <v>42653.431793981479</v>
      </c>
      <c r="V124">
        <f t="shared" si="10"/>
        <v>60</v>
      </c>
      <c r="W124">
        <f t="shared" si="11"/>
        <v>2016</v>
      </c>
    </row>
    <row r="125" spans="1:23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 t="shared" si="7"/>
        <v>25.17</v>
      </c>
      <c r="Q125">
        <v>0</v>
      </c>
      <c r="R125" s="9" t="s">
        <v>8308</v>
      </c>
      <c r="S125" t="s">
        <v>8311</v>
      </c>
      <c r="T125" s="13">
        <f t="shared" si="8"/>
        <v>41904.781990740739</v>
      </c>
      <c r="U125" s="13">
        <f t="shared" si="9"/>
        <v>41940.916666666664</v>
      </c>
      <c r="V125">
        <f t="shared" si="10"/>
        <v>36</v>
      </c>
      <c r="W125">
        <f t="shared" si="11"/>
        <v>2014</v>
      </c>
    </row>
    <row r="126" spans="1:23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si="7"/>
        <v>0</v>
      </c>
      <c r="Q126">
        <v>0</v>
      </c>
      <c r="R126" s="9" t="s">
        <v>8308</v>
      </c>
      <c r="S126" t="s">
        <v>8311</v>
      </c>
      <c r="T126" s="13">
        <f t="shared" si="8"/>
        <v>42114.928726851853</v>
      </c>
      <c r="U126" s="13">
        <f t="shared" si="9"/>
        <v>42139.928726851853</v>
      </c>
      <c r="V126">
        <f t="shared" si="10"/>
        <v>25</v>
      </c>
      <c r="W126">
        <f t="shared" si="11"/>
        <v>2015</v>
      </c>
    </row>
    <row r="127" spans="1:23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7"/>
        <v>11.67</v>
      </c>
      <c r="Q127">
        <v>14</v>
      </c>
      <c r="R127" s="9" t="s">
        <v>8308</v>
      </c>
      <c r="S127" t="s">
        <v>8311</v>
      </c>
      <c r="T127" s="13">
        <f t="shared" si="8"/>
        <v>42709.993981481486</v>
      </c>
      <c r="U127" s="13">
        <f t="shared" si="9"/>
        <v>42769.993981481486</v>
      </c>
      <c r="V127">
        <f t="shared" si="10"/>
        <v>60</v>
      </c>
      <c r="W127">
        <f t="shared" si="11"/>
        <v>2016</v>
      </c>
    </row>
    <row r="128" spans="1:23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7"/>
        <v>106.69</v>
      </c>
      <c r="Q128">
        <v>6</v>
      </c>
      <c r="R128" s="9" t="s">
        <v>8308</v>
      </c>
      <c r="S128" t="s">
        <v>8311</v>
      </c>
      <c r="T128" s="13">
        <f t="shared" si="8"/>
        <v>42135.589548611111</v>
      </c>
      <c r="U128" s="13">
        <f t="shared" si="9"/>
        <v>42166.083333333328</v>
      </c>
      <c r="V128">
        <f t="shared" si="10"/>
        <v>31</v>
      </c>
      <c r="W128">
        <f t="shared" si="11"/>
        <v>2015</v>
      </c>
    </row>
    <row r="129" spans="1:23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7"/>
        <v>47.5</v>
      </c>
      <c r="Q129">
        <v>2</v>
      </c>
      <c r="R129" s="9" t="s">
        <v>8308</v>
      </c>
      <c r="S129" t="s">
        <v>8311</v>
      </c>
      <c r="T129" s="13">
        <f t="shared" si="8"/>
        <v>42067.62431712963</v>
      </c>
      <c r="U129" s="13">
        <f t="shared" si="9"/>
        <v>42097.582650462966</v>
      </c>
      <c r="V129">
        <f t="shared" si="10"/>
        <v>30</v>
      </c>
      <c r="W129">
        <f t="shared" si="11"/>
        <v>2015</v>
      </c>
    </row>
    <row r="130" spans="1:23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6"/>
        <v>2</v>
      </c>
      <c r="P130">
        <f t="shared" si="7"/>
        <v>311.17</v>
      </c>
      <c r="Q130">
        <v>2</v>
      </c>
      <c r="R130" s="9" t="s">
        <v>8308</v>
      </c>
      <c r="S130" t="s">
        <v>8311</v>
      </c>
      <c r="T130" s="13">
        <f t="shared" si="8"/>
        <v>42628.22792824074</v>
      </c>
      <c r="U130" s="13">
        <f t="shared" si="9"/>
        <v>42663.22792824074</v>
      </c>
      <c r="V130">
        <f t="shared" si="10"/>
        <v>35</v>
      </c>
      <c r="W130">
        <f t="shared" si="11"/>
        <v>2016</v>
      </c>
    </row>
    <row r="131" spans="1:23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2">ROUND(E131/D131*100,0)</f>
        <v>0</v>
      </c>
      <c r="P131">
        <f t="shared" ref="P131:P194" si="13">IFERROR(ROUND(E131/L131,2),0)</f>
        <v>0</v>
      </c>
      <c r="Q131">
        <v>0</v>
      </c>
      <c r="R131" s="9" t="s">
        <v>8308</v>
      </c>
      <c r="S131" t="s">
        <v>8311</v>
      </c>
      <c r="T131" s="13">
        <f t="shared" ref="T131:T194" si="14">(((J131/60)/60)/24)+DATE(1970,1,1)</f>
        <v>41882.937303240738</v>
      </c>
      <c r="U131" s="13">
        <f t="shared" ref="U131:U194" si="15">(((I131/60)/60)/24)+DATE(1970,1,1)</f>
        <v>41942.937303240738</v>
      </c>
      <c r="V131">
        <f t="shared" ref="V131:V194" si="16">_xlfn.DAYS(U131,T131)</f>
        <v>60</v>
      </c>
      <c r="W131">
        <f t="shared" ref="W131:W194" si="17">YEAR(T131)</f>
        <v>2014</v>
      </c>
    </row>
    <row r="132" spans="1:23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2"/>
        <v>0</v>
      </c>
      <c r="P132">
        <f t="shared" si="13"/>
        <v>0</v>
      </c>
      <c r="Q132">
        <v>0</v>
      </c>
      <c r="R132" s="9" t="s">
        <v>8308</v>
      </c>
      <c r="S132" t="s">
        <v>8311</v>
      </c>
      <c r="T132" s="13">
        <f t="shared" si="14"/>
        <v>41778.915416666663</v>
      </c>
      <c r="U132" s="13">
        <f t="shared" si="15"/>
        <v>41806.844444444447</v>
      </c>
      <c r="V132">
        <f t="shared" si="16"/>
        <v>28</v>
      </c>
      <c r="W132">
        <f t="shared" si="17"/>
        <v>2014</v>
      </c>
    </row>
    <row r="133" spans="1:23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2"/>
        <v>0</v>
      </c>
      <c r="P133">
        <f t="shared" si="13"/>
        <v>0</v>
      </c>
      <c r="Q133">
        <v>0</v>
      </c>
      <c r="R133" s="9" t="s">
        <v>8308</v>
      </c>
      <c r="S133" t="s">
        <v>8311</v>
      </c>
      <c r="T133" s="13">
        <f t="shared" si="14"/>
        <v>42541.837511574078</v>
      </c>
      <c r="U133" s="13">
        <f t="shared" si="15"/>
        <v>42557</v>
      </c>
      <c r="V133">
        <f t="shared" si="16"/>
        <v>16</v>
      </c>
      <c r="W133">
        <f t="shared" si="17"/>
        <v>2016</v>
      </c>
    </row>
    <row r="134" spans="1:23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2"/>
        <v>10</v>
      </c>
      <c r="P134">
        <f t="shared" si="13"/>
        <v>94.51</v>
      </c>
      <c r="Q134">
        <v>10</v>
      </c>
      <c r="R134" s="9" t="s">
        <v>8308</v>
      </c>
      <c r="S134" t="s">
        <v>8311</v>
      </c>
      <c r="T134" s="13">
        <f t="shared" si="14"/>
        <v>41905.812581018516</v>
      </c>
      <c r="U134" s="13">
        <f t="shared" si="15"/>
        <v>41950.854247685187</v>
      </c>
      <c r="V134">
        <f t="shared" si="16"/>
        <v>45</v>
      </c>
      <c r="W134">
        <f t="shared" si="17"/>
        <v>2014</v>
      </c>
    </row>
    <row r="135" spans="1:23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2"/>
        <v>0</v>
      </c>
      <c r="P135">
        <f t="shared" si="13"/>
        <v>0</v>
      </c>
      <c r="Q135">
        <v>0</v>
      </c>
      <c r="R135" s="9" t="s">
        <v>8308</v>
      </c>
      <c r="S135" t="s">
        <v>8311</v>
      </c>
      <c r="T135" s="13">
        <f t="shared" si="14"/>
        <v>42491.80768518518</v>
      </c>
      <c r="U135" s="13">
        <f t="shared" si="15"/>
        <v>42521.729861111111</v>
      </c>
      <c r="V135">
        <f t="shared" si="16"/>
        <v>30</v>
      </c>
      <c r="W135">
        <f t="shared" si="17"/>
        <v>2016</v>
      </c>
    </row>
    <row r="136" spans="1:23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2"/>
        <v>0</v>
      </c>
      <c r="P136">
        <f t="shared" si="13"/>
        <v>0</v>
      </c>
      <c r="Q136">
        <v>0</v>
      </c>
      <c r="R136" s="9" t="s">
        <v>8308</v>
      </c>
      <c r="S136" t="s">
        <v>8311</v>
      </c>
      <c r="T136" s="13">
        <f t="shared" si="14"/>
        <v>42221.909930555557</v>
      </c>
      <c r="U136" s="13">
        <f t="shared" si="15"/>
        <v>42251.708333333328</v>
      </c>
      <c r="V136">
        <f t="shared" si="16"/>
        <v>30</v>
      </c>
      <c r="W136">
        <f t="shared" si="17"/>
        <v>2015</v>
      </c>
    </row>
    <row r="137" spans="1:23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2"/>
        <v>13</v>
      </c>
      <c r="P137">
        <f t="shared" si="13"/>
        <v>80.599999999999994</v>
      </c>
      <c r="Q137">
        <v>13</v>
      </c>
      <c r="R137" s="9" t="s">
        <v>8308</v>
      </c>
      <c r="S137" t="s">
        <v>8311</v>
      </c>
      <c r="T137" s="13">
        <f t="shared" si="14"/>
        <v>41788.381909722222</v>
      </c>
      <c r="U137" s="13">
        <f t="shared" si="15"/>
        <v>41821.791666666664</v>
      </c>
      <c r="V137">
        <f t="shared" si="16"/>
        <v>33</v>
      </c>
      <c r="W137">
        <f t="shared" si="17"/>
        <v>2014</v>
      </c>
    </row>
    <row r="138" spans="1:23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2"/>
        <v>0</v>
      </c>
      <c r="P138">
        <f t="shared" si="13"/>
        <v>0</v>
      </c>
      <c r="Q138">
        <v>0</v>
      </c>
      <c r="R138" s="9" t="s">
        <v>8308</v>
      </c>
      <c r="S138" t="s">
        <v>8311</v>
      </c>
      <c r="T138" s="13">
        <f t="shared" si="14"/>
        <v>42096.410115740742</v>
      </c>
      <c r="U138" s="13">
        <f t="shared" si="15"/>
        <v>42140.427777777775</v>
      </c>
      <c r="V138">
        <f t="shared" si="16"/>
        <v>44</v>
      </c>
      <c r="W138">
        <f t="shared" si="17"/>
        <v>2015</v>
      </c>
    </row>
    <row r="139" spans="1:23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2"/>
        <v>0</v>
      </c>
      <c r="P139">
        <f t="shared" si="13"/>
        <v>0</v>
      </c>
      <c r="Q139">
        <v>0</v>
      </c>
      <c r="R139" s="9" t="s">
        <v>8308</v>
      </c>
      <c r="S139" t="s">
        <v>8311</v>
      </c>
      <c r="T139" s="13">
        <f t="shared" si="14"/>
        <v>42239.573993055557</v>
      </c>
      <c r="U139" s="13">
        <f t="shared" si="15"/>
        <v>42289.573993055557</v>
      </c>
      <c r="V139">
        <f t="shared" si="16"/>
        <v>50</v>
      </c>
      <c r="W139">
        <f t="shared" si="17"/>
        <v>2015</v>
      </c>
    </row>
    <row r="140" spans="1:23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2"/>
        <v>3</v>
      </c>
      <c r="P140">
        <f t="shared" si="13"/>
        <v>81.239999999999995</v>
      </c>
      <c r="Q140">
        <v>3</v>
      </c>
      <c r="R140" s="9" t="s">
        <v>8308</v>
      </c>
      <c r="S140" t="s">
        <v>8311</v>
      </c>
      <c r="T140" s="13">
        <f t="shared" si="14"/>
        <v>42186.257418981477</v>
      </c>
      <c r="U140" s="13">
        <f t="shared" si="15"/>
        <v>42217.207638888889</v>
      </c>
      <c r="V140">
        <f t="shared" si="16"/>
        <v>31</v>
      </c>
      <c r="W140">
        <f t="shared" si="17"/>
        <v>2015</v>
      </c>
    </row>
    <row r="141" spans="1:23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2"/>
        <v>100</v>
      </c>
      <c r="P141">
        <f t="shared" si="13"/>
        <v>500</v>
      </c>
      <c r="Q141">
        <v>100</v>
      </c>
      <c r="R141" s="9" t="s">
        <v>8308</v>
      </c>
      <c r="S141" t="s">
        <v>8311</v>
      </c>
      <c r="T141" s="13">
        <f t="shared" si="14"/>
        <v>42187.920972222222</v>
      </c>
      <c r="U141" s="13">
        <f t="shared" si="15"/>
        <v>42197.920972222222</v>
      </c>
      <c r="V141">
        <f t="shared" si="16"/>
        <v>10</v>
      </c>
      <c r="W141">
        <f t="shared" si="17"/>
        <v>2015</v>
      </c>
    </row>
    <row r="142" spans="1:23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2"/>
        <v>0</v>
      </c>
      <c r="P142">
        <f t="shared" si="13"/>
        <v>0</v>
      </c>
      <c r="Q142">
        <v>0</v>
      </c>
      <c r="R142" s="9" t="s">
        <v>8308</v>
      </c>
      <c r="S142" t="s">
        <v>8311</v>
      </c>
      <c r="T142" s="13">
        <f t="shared" si="14"/>
        <v>42053.198287037041</v>
      </c>
      <c r="U142" s="13">
        <f t="shared" si="15"/>
        <v>42083.15662037037</v>
      </c>
      <c r="V142">
        <f t="shared" si="16"/>
        <v>30</v>
      </c>
      <c r="W142">
        <f t="shared" si="17"/>
        <v>2015</v>
      </c>
    </row>
    <row r="143" spans="1:23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2"/>
        <v>11</v>
      </c>
      <c r="P143">
        <f t="shared" si="13"/>
        <v>46.18</v>
      </c>
      <c r="Q143">
        <v>11</v>
      </c>
      <c r="R143" s="9" t="s">
        <v>8308</v>
      </c>
      <c r="S143" t="s">
        <v>8311</v>
      </c>
      <c r="T143" s="13">
        <f t="shared" si="14"/>
        <v>42110.153043981481</v>
      </c>
      <c r="U143" s="13">
        <f t="shared" si="15"/>
        <v>42155.153043981481</v>
      </c>
      <c r="V143">
        <f t="shared" si="16"/>
        <v>45</v>
      </c>
      <c r="W143">
        <f t="shared" si="17"/>
        <v>2015</v>
      </c>
    </row>
    <row r="144" spans="1:23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2"/>
        <v>0</v>
      </c>
      <c r="P144">
        <f t="shared" si="13"/>
        <v>10</v>
      </c>
      <c r="Q144">
        <v>0</v>
      </c>
      <c r="R144" s="9" t="s">
        <v>8308</v>
      </c>
      <c r="S144" t="s">
        <v>8311</v>
      </c>
      <c r="T144" s="13">
        <f t="shared" si="14"/>
        <v>41938.893263888887</v>
      </c>
      <c r="U144" s="13">
        <f t="shared" si="15"/>
        <v>41959.934930555552</v>
      </c>
      <c r="V144">
        <f t="shared" si="16"/>
        <v>21</v>
      </c>
      <c r="W144">
        <f t="shared" si="17"/>
        <v>2014</v>
      </c>
    </row>
    <row r="145" spans="1:23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2"/>
        <v>0</v>
      </c>
      <c r="P145">
        <f t="shared" si="13"/>
        <v>0</v>
      </c>
      <c r="Q145">
        <v>0</v>
      </c>
      <c r="R145" s="9" t="s">
        <v>8308</v>
      </c>
      <c r="S145" t="s">
        <v>8311</v>
      </c>
      <c r="T145" s="13">
        <f t="shared" si="14"/>
        <v>42559.064143518524</v>
      </c>
      <c r="U145" s="13">
        <f t="shared" si="15"/>
        <v>42616.246527777781</v>
      </c>
      <c r="V145">
        <f t="shared" si="16"/>
        <v>57</v>
      </c>
      <c r="W145">
        <f t="shared" si="17"/>
        <v>2016</v>
      </c>
    </row>
    <row r="146" spans="1:23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2"/>
        <v>28</v>
      </c>
      <c r="P146">
        <f t="shared" si="13"/>
        <v>55.95</v>
      </c>
      <c r="Q146">
        <v>28</v>
      </c>
      <c r="R146" s="9" t="s">
        <v>8308</v>
      </c>
      <c r="S146" t="s">
        <v>8311</v>
      </c>
      <c r="T146" s="13">
        <f t="shared" si="14"/>
        <v>42047.762407407412</v>
      </c>
      <c r="U146" s="13">
        <f t="shared" si="15"/>
        <v>42107.72074074074</v>
      </c>
      <c r="V146">
        <f t="shared" si="16"/>
        <v>60</v>
      </c>
      <c r="W146">
        <f t="shared" si="17"/>
        <v>2015</v>
      </c>
    </row>
    <row r="147" spans="1:23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2"/>
        <v>8</v>
      </c>
      <c r="P147">
        <f t="shared" si="13"/>
        <v>37.56</v>
      </c>
      <c r="Q147">
        <v>8</v>
      </c>
      <c r="R147" s="9" t="s">
        <v>8308</v>
      </c>
      <c r="S147" t="s">
        <v>8311</v>
      </c>
      <c r="T147" s="13">
        <f t="shared" si="14"/>
        <v>42200.542268518519</v>
      </c>
      <c r="U147" s="13">
        <f t="shared" si="15"/>
        <v>42227.542268518519</v>
      </c>
      <c r="V147">
        <f t="shared" si="16"/>
        <v>27</v>
      </c>
      <c r="W147">
        <f t="shared" si="17"/>
        <v>2015</v>
      </c>
    </row>
    <row r="148" spans="1:23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2"/>
        <v>1</v>
      </c>
      <c r="P148">
        <f t="shared" si="13"/>
        <v>38.33</v>
      </c>
      <c r="Q148">
        <v>1</v>
      </c>
      <c r="R148" s="9" t="s">
        <v>8308</v>
      </c>
      <c r="S148" t="s">
        <v>8311</v>
      </c>
      <c r="T148" s="13">
        <f t="shared" si="14"/>
        <v>42693.016180555554</v>
      </c>
      <c r="U148" s="13">
        <f t="shared" si="15"/>
        <v>42753.016180555554</v>
      </c>
      <c r="V148">
        <f t="shared" si="16"/>
        <v>60</v>
      </c>
      <c r="W148">
        <f t="shared" si="17"/>
        <v>2016</v>
      </c>
    </row>
    <row r="149" spans="1:23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2"/>
        <v>0</v>
      </c>
      <c r="P149">
        <f t="shared" si="13"/>
        <v>0</v>
      </c>
      <c r="Q149">
        <v>0</v>
      </c>
      <c r="R149" s="9" t="s">
        <v>8308</v>
      </c>
      <c r="S149" t="s">
        <v>8311</v>
      </c>
      <c r="T149" s="13">
        <f t="shared" si="14"/>
        <v>41969.767824074079</v>
      </c>
      <c r="U149" s="13">
        <f t="shared" si="15"/>
        <v>42012.762499999997</v>
      </c>
      <c r="V149">
        <f t="shared" si="16"/>
        <v>43</v>
      </c>
      <c r="W149">
        <f t="shared" si="17"/>
        <v>2014</v>
      </c>
    </row>
    <row r="150" spans="1:23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2"/>
        <v>0</v>
      </c>
      <c r="P150">
        <f t="shared" si="13"/>
        <v>20</v>
      </c>
      <c r="Q150">
        <v>0</v>
      </c>
      <c r="R150" s="9" t="s">
        <v>8308</v>
      </c>
      <c r="S150" t="s">
        <v>8311</v>
      </c>
      <c r="T150" s="13">
        <f t="shared" si="14"/>
        <v>42397.281666666662</v>
      </c>
      <c r="U150" s="13">
        <f t="shared" si="15"/>
        <v>42427.281666666662</v>
      </c>
      <c r="V150">
        <f t="shared" si="16"/>
        <v>30</v>
      </c>
      <c r="W150">
        <f t="shared" si="17"/>
        <v>2016</v>
      </c>
    </row>
    <row r="151" spans="1:23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2"/>
        <v>1</v>
      </c>
      <c r="P151">
        <f t="shared" si="13"/>
        <v>15.33</v>
      </c>
      <c r="Q151">
        <v>1</v>
      </c>
      <c r="R151" s="9" t="s">
        <v>8308</v>
      </c>
      <c r="S151" t="s">
        <v>8311</v>
      </c>
      <c r="T151" s="13">
        <f t="shared" si="14"/>
        <v>41968.172106481477</v>
      </c>
      <c r="U151" s="13">
        <f t="shared" si="15"/>
        <v>41998.333333333328</v>
      </c>
      <c r="V151">
        <f t="shared" si="16"/>
        <v>30</v>
      </c>
      <c r="W151">
        <f t="shared" si="17"/>
        <v>2014</v>
      </c>
    </row>
    <row r="152" spans="1:23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2"/>
        <v>23</v>
      </c>
      <c r="P152">
        <f t="shared" si="13"/>
        <v>449.43</v>
      </c>
      <c r="Q152">
        <v>23</v>
      </c>
      <c r="R152" s="9" t="s">
        <v>8308</v>
      </c>
      <c r="S152" t="s">
        <v>8311</v>
      </c>
      <c r="T152" s="13">
        <f t="shared" si="14"/>
        <v>42090.161828703705</v>
      </c>
      <c r="U152" s="13">
        <f t="shared" si="15"/>
        <v>42150.161828703705</v>
      </c>
      <c r="V152">
        <f t="shared" si="16"/>
        <v>60</v>
      </c>
      <c r="W152">
        <f t="shared" si="17"/>
        <v>2015</v>
      </c>
    </row>
    <row r="153" spans="1:23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2"/>
        <v>0</v>
      </c>
      <c r="P153">
        <f t="shared" si="13"/>
        <v>28</v>
      </c>
      <c r="Q153">
        <v>0</v>
      </c>
      <c r="R153" s="9" t="s">
        <v>8308</v>
      </c>
      <c r="S153" t="s">
        <v>8311</v>
      </c>
      <c r="T153" s="13">
        <f t="shared" si="14"/>
        <v>42113.550821759258</v>
      </c>
      <c r="U153" s="13">
        <f t="shared" si="15"/>
        <v>42173.550821759258</v>
      </c>
      <c r="V153">
        <f t="shared" si="16"/>
        <v>60</v>
      </c>
      <c r="W153">
        <f t="shared" si="17"/>
        <v>2015</v>
      </c>
    </row>
    <row r="154" spans="1:23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2"/>
        <v>0</v>
      </c>
      <c r="P154">
        <f t="shared" si="13"/>
        <v>15</v>
      </c>
      <c r="Q154">
        <v>0</v>
      </c>
      <c r="R154" s="9" t="s">
        <v>8308</v>
      </c>
      <c r="S154" t="s">
        <v>8311</v>
      </c>
      <c r="T154" s="13">
        <f t="shared" si="14"/>
        <v>41875.077546296299</v>
      </c>
      <c r="U154" s="13">
        <f t="shared" si="15"/>
        <v>41905.077546296299</v>
      </c>
      <c r="V154">
        <f t="shared" si="16"/>
        <v>30</v>
      </c>
      <c r="W154">
        <f t="shared" si="17"/>
        <v>2014</v>
      </c>
    </row>
    <row r="155" spans="1:23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2"/>
        <v>1</v>
      </c>
      <c r="P155">
        <f t="shared" si="13"/>
        <v>35.9</v>
      </c>
      <c r="Q155">
        <v>1</v>
      </c>
      <c r="R155" s="9" t="s">
        <v>8308</v>
      </c>
      <c r="S155" t="s">
        <v>8311</v>
      </c>
      <c r="T155" s="13">
        <f t="shared" si="14"/>
        <v>41933.586157407408</v>
      </c>
      <c r="U155" s="13">
        <f t="shared" si="15"/>
        <v>41975.627824074079</v>
      </c>
      <c r="V155">
        <f t="shared" si="16"/>
        <v>42</v>
      </c>
      <c r="W155">
        <f t="shared" si="17"/>
        <v>2014</v>
      </c>
    </row>
    <row r="156" spans="1:23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2"/>
        <v>3</v>
      </c>
      <c r="P156">
        <f t="shared" si="13"/>
        <v>13.33</v>
      </c>
      <c r="Q156">
        <v>3</v>
      </c>
      <c r="R156" s="9" t="s">
        <v>8308</v>
      </c>
      <c r="S156" t="s">
        <v>8311</v>
      </c>
      <c r="T156" s="13">
        <f t="shared" si="14"/>
        <v>42115.547395833331</v>
      </c>
      <c r="U156" s="13">
        <f t="shared" si="15"/>
        <v>42158.547395833331</v>
      </c>
      <c r="V156">
        <f t="shared" si="16"/>
        <v>43</v>
      </c>
      <c r="W156">
        <f t="shared" si="17"/>
        <v>2015</v>
      </c>
    </row>
    <row r="157" spans="1:23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2"/>
        <v>0</v>
      </c>
      <c r="P157">
        <f t="shared" si="13"/>
        <v>20.25</v>
      </c>
      <c r="Q157">
        <v>0</v>
      </c>
      <c r="R157" s="9" t="s">
        <v>8308</v>
      </c>
      <c r="S157" t="s">
        <v>8311</v>
      </c>
      <c r="T157" s="13">
        <f t="shared" si="14"/>
        <v>42168.559432870374</v>
      </c>
      <c r="U157" s="13">
        <f t="shared" si="15"/>
        <v>42208.559432870374</v>
      </c>
      <c r="V157">
        <f t="shared" si="16"/>
        <v>40</v>
      </c>
      <c r="W157">
        <f t="shared" si="17"/>
        <v>2015</v>
      </c>
    </row>
    <row r="158" spans="1:23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2"/>
        <v>5</v>
      </c>
      <c r="P158">
        <f t="shared" si="13"/>
        <v>119</v>
      </c>
      <c r="Q158">
        <v>5</v>
      </c>
      <c r="R158" s="9" t="s">
        <v>8308</v>
      </c>
      <c r="S158" t="s">
        <v>8311</v>
      </c>
      <c r="T158" s="13">
        <f t="shared" si="14"/>
        <v>41794.124953703707</v>
      </c>
      <c r="U158" s="13">
        <f t="shared" si="15"/>
        <v>41854.124953703707</v>
      </c>
      <c r="V158">
        <f t="shared" si="16"/>
        <v>60</v>
      </c>
      <c r="W158">
        <f t="shared" si="17"/>
        <v>2014</v>
      </c>
    </row>
    <row r="159" spans="1:23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2"/>
        <v>0</v>
      </c>
      <c r="P159">
        <f t="shared" si="13"/>
        <v>4</v>
      </c>
      <c r="Q159">
        <v>0</v>
      </c>
      <c r="R159" s="9" t="s">
        <v>8308</v>
      </c>
      <c r="S159" t="s">
        <v>8311</v>
      </c>
      <c r="T159" s="13">
        <f t="shared" si="14"/>
        <v>42396.911712962959</v>
      </c>
      <c r="U159" s="13">
        <f t="shared" si="15"/>
        <v>42426.911712962959</v>
      </c>
      <c r="V159">
        <f t="shared" si="16"/>
        <v>30</v>
      </c>
      <c r="W159">
        <f t="shared" si="17"/>
        <v>2016</v>
      </c>
    </row>
    <row r="160" spans="1:23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2"/>
        <v>0</v>
      </c>
      <c r="P160">
        <f t="shared" si="13"/>
        <v>0</v>
      </c>
      <c r="Q160">
        <v>0</v>
      </c>
      <c r="R160" s="9" t="s">
        <v>8308</v>
      </c>
      <c r="S160" t="s">
        <v>8311</v>
      </c>
      <c r="T160" s="13">
        <f t="shared" si="14"/>
        <v>41904.07671296296</v>
      </c>
      <c r="U160" s="13">
        <f t="shared" si="15"/>
        <v>41934.07671296296</v>
      </c>
      <c r="V160">
        <f t="shared" si="16"/>
        <v>30</v>
      </c>
      <c r="W160">
        <f t="shared" si="17"/>
        <v>2014</v>
      </c>
    </row>
    <row r="161" spans="1:23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2"/>
        <v>0</v>
      </c>
      <c r="P161">
        <f t="shared" si="13"/>
        <v>10</v>
      </c>
      <c r="Q161">
        <v>0</v>
      </c>
      <c r="R161" s="9" t="s">
        <v>8308</v>
      </c>
      <c r="S161" t="s">
        <v>8311</v>
      </c>
      <c r="T161" s="13">
        <f t="shared" si="14"/>
        <v>42514.434548611112</v>
      </c>
      <c r="U161" s="13">
        <f t="shared" si="15"/>
        <v>42554.434548611112</v>
      </c>
      <c r="V161">
        <f t="shared" si="16"/>
        <v>40</v>
      </c>
      <c r="W161">
        <f t="shared" si="17"/>
        <v>2016</v>
      </c>
    </row>
    <row r="162" spans="1:23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2"/>
        <v>0</v>
      </c>
      <c r="P162">
        <f t="shared" si="13"/>
        <v>0</v>
      </c>
      <c r="Q162">
        <v>0</v>
      </c>
      <c r="R162" s="9" t="s">
        <v>8308</v>
      </c>
      <c r="S162" t="s">
        <v>8312</v>
      </c>
      <c r="T162" s="13">
        <f t="shared" si="14"/>
        <v>42171.913090277783</v>
      </c>
      <c r="U162" s="13">
        <f t="shared" si="15"/>
        <v>42231.913090277783</v>
      </c>
      <c r="V162">
        <f t="shared" si="16"/>
        <v>60</v>
      </c>
      <c r="W162">
        <f t="shared" si="17"/>
        <v>2015</v>
      </c>
    </row>
    <row r="163" spans="1:23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2"/>
        <v>0</v>
      </c>
      <c r="P163">
        <f t="shared" si="13"/>
        <v>5</v>
      </c>
      <c r="Q163">
        <v>0</v>
      </c>
      <c r="R163" s="9" t="s">
        <v>8308</v>
      </c>
      <c r="S163" t="s">
        <v>8312</v>
      </c>
      <c r="T163" s="13">
        <f t="shared" si="14"/>
        <v>41792.687442129631</v>
      </c>
      <c r="U163" s="13">
        <f t="shared" si="15"/>
        <v>41822.687442129631</v>
      </c>
      <c r="V163">
        <f t="shared" si="16"/>
        <v>30</v>
      </c>
      <c r="W163">
        <f t="shared" si="17"/>
        <v>2014</v>
      </c>
    </row>
    <row r="164" spans="1:23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2"/>
        <v>16</v>
      </c>
      <c r="P164">
        <f t="shared" si="13"/>
        <v>43.5</v>
      </c>
      <c r="Q164">
        <v>16</v>
      </c>
      <c r="R164" s="9" t="s">
        <v>8308</v>
      </c>
      <c r="S164" t="s">
        <v>8312</v>
      </c>
      <c r="T164" s="13">
        <f t="shared" si="14"/>
        <v>41835.126805555556</v>
      </c>
      <c r="U164" s="13">
        <f t="shared" si="15"/>
        <v>41867.987500000003</v>
      </c>
      <c r="V164">
        <f t="shared" si="16"/>
        <v>32</v>
      </c>
      <c r="W164">
        <f t="shared" si="17"/>
        <v>2014</v>
      </c>
    </row>
    <row r="165" spans="1:23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2"/>
        <v>0</v>
      </c>
      <c r="P165">
        <f t="shared" si="13"/>
        <v>0</v>
      </c>
      <c r="Q165">
        <v>0</v>
      </c>
      <c r="R165" s="9" t="s">
        <v>8308</v>
      </c>
      <c r="S165" t="s">
        <v>8312</v>
      </c>
      <c r="T165" s="13">
        <f t="shared" si="14"/>
        <v>42243.961273148147</v>
      </c>
      <c r="U165" s="13">
        <f t="shared" si="15"/>
        <v>42278</v>
      </c>
      <c r="V165">
        <f t="shared" si="16"/>
        <v>35</v>
      </c>
      <c r="W165">
        <f t="shared" si="17"/>
        <v>2015</v>
      </c>
    </row>
    <row r="166" spans="1:23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2"/>
        <v>1</v>
      </c>
      <c r="P166">
        <f t="shared" si="13"/>
        <v>91.43</v>
      </c>
      <c r="Q166">
        <v>1</v>
      </c>
      <c r="R166" s="9" t="s">
        <v>8308</v>
      </c>
      <c r="S166" t="s">
        <v>8312</v>
      </c>
      <c r="T166" s="13">
        <f t="shared" si="14"/>
        <v>41841.762743055559</v>
      </c>
      <c r="U166" s="13">
        <f t="shared" si="15"/>
        <v>41901.762743055559</v>
      </c>
      <c r="V166">
        <f t="shared" si="16"/>
        <v>60</v>
      </c>
      <c r="W166">
        <f t="shared" si="17"/>
        <v>2014</v>
      </c>
    </row>
    <row r="167" spans="1:23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2"/>
        <v>0</v>
      </c>
      <c r="P167">
        <f t="shared" si="13"/>
        <v>0</v>
      </c>
      <c r="Q167">
        <v>0</v>
      </c>
      <c r="R167" s="9" t="s">
        <v>8308</v>
      </c>
      <c r="S167" t="s">
        <v>8312</v>
      </c>
      <c r="T167" s="13">
        <f t="shared" si="14"/>
        <v>42351.658842592587</v>
      </c>
      <c r="U167" s="13">
        <f t="shared" si="15"/>
        <v>42381.658842592587</v>
      </c>
      <c r="V167">
        <f t="shared" si="16"/>
        <v>30</v>
      </c>
      <c r="W167">
        <f t="shared" si="17"/>
        <v>2015</v>
      </c>
    </row>
    <row r="168" spans="1:23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2"/>
        <v>60</v>
      </c>
      <c r="P168">
        <f t="shared" si="13"/>
        <v>3000</v>
      </c>
      <c r="Q168">
        <v>60</v>
      </c>
      <c r="R168" s="9" t="s">
        <v>8308</v>
      </c>
      <c r="S168" t="s">
        <v>8312</v>
      </c>
      <c r="T168" s="13">
        <f t="shared" si="14"/>
        <v>42721.075949074075</v>
      </c>
      <c r="U168" s="13">
        <f t="shared" si="15"/>
        <v>42751.075949074075</v>
      </c>
      <c r="V168">
        <f t="shared" si="16"/>
        <v>30</v>
      </c>
      <c r="W168">
        <f t="shared" si="17"/>
        <v>2016</v>
      </c>
    </row>
    <row r="169" spans="1:23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2"/>
        <v>0</v>
      </c>
      <c r="P169">
        <f t="shared" si="13"/>
        <v>5.5</v>
      </c>
      <c r="Q169">
        <v>0</v>
      </c>
      <c r="R169" s="9" t="s">
        <v>8308</v>
      </c>
      <c r="S169" t="s">
        <v>8312</v>
      </c>
      <c r="T169" s="13">
        <f t="shared" si="14"/>
        <v>42160.927488425921</v>
      </c>
      <c r="U169" s="13">
        <f t="shared" si="15"/>
        <v>42220.927488425921</v>
      </c>
      <c r="V169">
        <f t="shared" si="16"/>
        <v>60</v>
      </c>
      <c r="W169">
        <f t="shared" si="17"/>
        <v>2015</v>
      </c>
    </row>
    <row r="170" spans="1:23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2"/>
        <v>4</v>
      </c>
      <c r="P170">
        <f t="shared" si="13"/>
        <v>108.33</v>
      </c>
      <c r="Q170">
        <v>4</v>
      </c>
      <c r="R170" s="9" t="s">
        <v>8308</v>
      </c>
      <c r="S170" t="s">
        <v>8312</v>
      </c>
      <c r="T170" s="13">
        <f t="shared" si="14"/>
        <v>42052.83530092593</v>
      </c>
      <c r="U170" s="13">
        <f t="shared" si="15"/>
        <v>42082.793634259258</v>
      </c>
      <c r="V170">
        <f t="shared" si="16"/>
        <v>30</v>
      </c>
      <c r="W170">
        <f t="shared" si="17"/>
        <v>2015</v>
      </c>
    </row>
    <row r="171" spans="1:23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2"/>
        <v>22</v>
      </c>
      <c r="P171">
        <f t="shared" si="13"/>
        <v>56</v>
      </c>
      <c r="Q171">
        <v>22</v>
      </c>
      <c r="R171" s="9" t="s">
        <v>8308</v>
      </c>
      <c r="S171" t="s">
        <v>8312</v>
      </c>
      <c r="T171" s="13">
        <f t="shared" si="14"/>
        <v>41900.505312499998</v>
      </c>
      <c r="U171" s="13">
        <f t="shared" si="15"/>
        <v>41930.505312499998</v>
      </c>
      <c r="V171">
        <f t="shared" si="16"/>
        <v>30</v>
      </c>
      <c r="W171">
        <f t="shared" si="17"/>
        <v>2014</v>
      </c>
    </row>
    <row r="172" spans="1:23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2"/>
        <v>3</v>
      </c>
      <c r="P172">
        <f t="shared" si="13"/>
        <v>32.5</v>
      </c>
      <c r="Q172">
        <v>3</v>
      </c>
      <c r="R172" s="9" t="s">
        <v>8308</v>
      </c>
      <c r="S172" t="s">
        <v>8312</v>
      </c>
      <c r="T172" s="13">
        <f t="shared" si="14"/>
        <v>42216.977812500001</v>
      </c>
      <c r="U172" s="13">
        <f t="shared" si="15"/>
        <v>42246.227777777778</v>
      </c>
      <c r="V172">
        <f t="shared" si="16"/>
        <v>30</v>
      </c>
      <c r="W172">
        <f t="shared" si="17"/>
        <v>2015</v>
      </c>
    </row>
    <row r="173" spans="1:23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2"/>
        <v>0</v>
      </c>
      <c r="P173">
        <f t="shared" si="13"/>
        <v>1</v>
      </c>
      <c r="Q173">
        <v>0</v>
      </c>
      <c r="R173" s="9" t="s">
        <v>8308</v>
      </c>
      <c r="S173" t="s">
        <v>8312</v>
      </c>
      <c r="T173" s="13">
        <f t="shared" si="14"/>
        <v>42534.180717592593</v>
      </c>
      <c r="U173" s="13">
        <f t="shared" si="15"/>
        <v>42594.180717592593</v>
      </c>
      <c r="V173">
        <f t="shared" si="16"/>
        <v>60</v>
      </c>
      <c r="W173">
        <f t="shared" si="17"/>
        <v>2016</v>
      </c>
    </row>
    <row r="174" spans="1:23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2"/>
        <v>0</v>
      </c>
      <c r="P174">
        <f t="shared" si="13"/>
        <v>0</v>
      </c>
      <c r="Q174">
        <v>0</v>
      </c>
      <c r="R174" s="9" t="s">
        <v>8308</v>
      </c>
      <c r="S174" t="s">
        <v>8312</v>
      </c>
      <c r="T174" s="13">
        <f t="shared" si="14"/>
        <v>42047.394942129627</v>
      </c>
      <c r="U174" s="13">
        <f t="shared" si="15"/>
        <v>42082.353275462956</v>
      </c>
      <c r="V174">
        <f t="shared" si="16"/>
        <v>35</v>
      </c>
      <c r="W174">
        <f t="shared" si="17"/>
        <v>2015</v>
      </c>
    </row>
    <row r="175" spans="1:23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2"/>
        <v>0</v>
      </c>
      <c r="P175">
        <f t="shared" si="13"/>
        <v>0</v>
      </c>
      <c r="Q175">
        <v>0</v>
      </c>
      <c r="R175" s="9" t="s">
        <v>8308</v>
      </c>
      <c r="S175" t="s">
        <v>8312</v>
      </c>
      <c r="T175" s="13">
        <f t="shared" si="14"/>
        <v>42033.573009259257</v>
      </c>
      <c r="U175" s="13">
        <f t="shared" si="15"/>
        <v>42063.573009259257</v>
      </c>
      <c r="V175">
        <f t="shared" si="16"/>
        <v>30</v>
      </c>
      <c r="W175">
        <f t="shared" si="17"/>
        <v>2015</v>
      </c>
    </row>
    <row r="176" spans="1:23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2"/>
        <v>0</v>
      </c>
      <c r="P176">
        <f t="shared" si="13"/>
        <v>0</v>
      </c>
      <c r="Q176">
        <v>0</v>
      </c>
      <c r="R176" s="9" t="s">
        <v>8308</v>
      </c>
      <c r="S176" t="s">
        <v>8312</v>
      </c>
      <c r="T176" s="13">
        <f t="shared" si="14"/>
        <v>42072.758981481486</v>
      </c>
      <c r="U176" s="13">
        <f t="shared" si="15"/>
        <v>42132.758981481486</v>
      </c>
      <c r="V176">
        <f t="shared" si="16"/>
        <v>60</v>
      </c>
      <c r="W176">
        <f t="shared" si="17"/>
        <v>2015</v>
      </c>
    </row>
    <row r="177" spans="1:23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2"/>
        <v>6</v>
      </c>
      <c r="P177">
        <f t="shared" si="13"/>
        <v>49.88</v>
      </c>
      <c r="Q177">
        <v>6</v>
      </c>
      <c r="R177" s="9" t="s">
        <v>8308</v>
      </c>
      <c r="S177" t="s">
        <v>8312</v>
      </c>
      <c r="T177" s="13">
        <f t="shared" si="14"/>
        <v>41855.777905092589</v>
      </c>
      <c r="U177" s="13">
        <f t="shared" si="15"/>
        <v>41880.777905092589</v>
      </c>
      <c r="V177">
        <f t="shared" si="16"/>
        <v>25</v>
      </c>
      <c r="W177">
        <f t="shared" si="17"/>
        <v>2014</v>
      </c>
    </row>
    <row r="178" spans="1:23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2"/>
        <v>0</v>
      </c>
      <c r="P178">
        <f t="shared" si="13"/>
        <v>0</v>
      </c>
      <c r="Q178">
        <v>0</v>
      </c>
      <c r="R178" s="9" t="s">
        <v>8308</v>
      </c>
      <c r="S178" t="s">
        <v>8312</v>
      </c>
      <c r="T178" s="13">
        <f t="shared" si="14"/>
        <v>42191.824062500003</v>
      </c>
      <c r="U178" s="13">
        <f t="shared" si="15"/>
        <v>42221.824062500003</v>
      </c>
      <c r="V178">
        <f t="shared" si="16"/>
        <v>30</v>
      </c>
      <c r="W178">
        <f t="shared" si="17"/>
        <v>2015</v>
      </c>
    </row>
    <row r="179" spans="1:23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2"/>
        <v>40</v>
      </c>
      <c r="P179">
        <f t="shared" si="13"/>
        <v>25.71</v>
      </c>
      <c r="Q179">
        <v>40</v>
      </c>
      <c r="R179" s="9" t="s">
        <v>8308</v>
      </c>
      <c r="S179" t="s">
        <v>8312</v>
      </c>
      <c r="T179" s="13">
        <f t="shared" si="14"/>
        <v>42070.047754629632</v>
      </c>
      <c r="U179" s="13">
        <f t="shared" si="15"/>
        <v>42087.00608796296</v>
      </c>
      <c r="V179">
        <f t="shared" si="16"/>
        <v>17</v>
      </c>
      <c r="W179">
        <f t="shared" si="17"/>
        <v>2015</v>
      </c>
    </row>
    <row r="180" spans="1:23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2"/>
        <v>0</v>
      </c>
      <c r="P180">
        <f t="shared" si="13"/>
        <v>0</v>
      </c>
      <c r="Q180">
        <v>0</v>
      </c>
      <c r="R180" s="9" t="s">
        <v>8308</v>
      </c>
      <c r="S180" t="s">
        <v>8312</v>
      </c>
      <c r="T180" s="13">
        <f t="shared" si="14"/>
        <v>42304.955381944441</v>
      </c>
      <c r="U180" s="13">
        <f t="shared" si="15"/>
        <v>42334.997048611112</v>
      </c>
      <c r="V180">
        <f t="shared" si="16"/>
        <v>30</v>
      </c>
      <c r="W180">
        <f t="shared" si="17"/>
        <v>2015</v>
      </c>
    </row>
    <row r="181" spans="1:23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2"/>
        <v>20</v>
      </c>
      <c r="P181">
        <f t="shared" si="13"/>
        <v>100</v>
      </c>
      <c r="Q181">
        <v>20</v>
      </c>
      <c r="R181" s="9" t="s">
        <v>8308</v>
      </c>
      <c r="S181" t="s">
        <v>8312</v>
      </c>
      <c r="T181" s="13">
        <f t="shared" si="14"/>
        <v>42403.080497685187</v>
      </c>
      <c r="U181" s="13">
        <f t="shared" si="15"/>
        <v>42433.080497685187</v>
      </c>
      <c r="V181">
        <f t="shared" si="16"/>
        <v>30</v>
      </c>
      <c r="W181">
        <f t="shared" si="17"/>
        <v>2016</v>
      </c>
    </row>
    <row r="182" spans="1:23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2"/>
        <v>33</v>
      </c>
      <c r="P182">
        <f t="shared" si="13"/>
        <v>30.85</v>
      </c>
      <c r="Q182">
        <v>33</v>
      </c>
      <c r="R182" s="9" t="s">
        <v>8308</v>
      </c>
      <c r="S182" t="s">
        <v>8312</v>
      </c>
      <c r="T182" s="13">
        <f t="shared" si="14"/>
        <v>42067.991238425922</v>
      </c>
      <c r="U182" s="13">
        <f t="shared" si="15"/>
        <v>42107.791666666672</v>
      </c>
      <c r="V182">
        <f t="shared" si="16"/>
        <v>40</v>
      </c>
      <c r="W182">
        <f t="shared" si="17"/>
        <v>2015</v>
      </c>
    </row>
    <row r="183" spans="1:23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2"/>
        <v>21</v>
      </c>
      <c r="P183">
        <f t="shared" si="13"/>
        <v>180.5</v>
      </c>
      <c r="Q183">
        <v>21</v>
      </c>
      <c r="R183" s="9" t="s">
        <v>8308</v>
      </c>
      <c r="S183" t="s">
        <v>8312</v>
      </c>
      <c r="T183" s="13">
        <f t="shared" si="14"/>
        <v>42147.741840277777</v>
      </c>
      <c r="U183" s="13">
        <f t="shared" si="15"/>
        <v>42177.741840277777</v>
      </c>
      <c r="V183">
        <f t="shared" si="16"/>
        <v>30</v>
      </c>
      <c r="W183">
        <f t="shared" si="17"/>
        <v>2015</v>
      </c>
    </row>
    <row r="184" spans="1:23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2"/>
        <v>0</v>
      </c>
      <c r="P184">
        <f t="shared" si="13"/>
        <v>0</v>
      </c>
      <c r="Q184">
        <v>0</v>
      </c>
      <c r="R184" s="9" t="s">
        <v>8308</v>
      </c>
      <c r="S184" t="s">
        <v>8312</v>
      </c>
      <c r="T184" s="13">
        <f t="shared" si="14"/>
        <v>42712.011944444443</v>
      </c>
      <c r="U184" s="13">
        <f t="shared" si="15"/>
        <v>42742.011944444443</v>
      </c>
      <c r="V184">
        <f t="shared" si="16"/>
        <v>30</v>
      </c>
      <c r="W184">
        <f t="shared" si="17"/>
        <v>2016</v>
      </c>
    </row>
    <row r="185" spans="1:23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2"/>
        <v>36</v>
      </c>
      <c r="P185">
        <f t="shared" si="13"/>
        <v>373.5</v>
      </c>
      <c r="Q185">
        <v>36</v>
      </c>
      <c r="R185" s="9" t="s">
        <v>8308</v>
      </c>
      <c r="S185" t="s">
        <v>8312</v>
      </c>
      <c r="T185" s="13">
        <f t="shared" si="14"/>
        <v>41939.810300925928</v>
      </c>
      <c r="U185" s="13">
        <f t="shared" si="15"/>
        <v>41969.851967592593</v>
      </c>
      <c r="V185">
        <f t="shared" si="16"/>
        <v>30</v>
      </c>
      <c r="W185">
        <f t="shared" si="17"/>
        <v>2014</v>
      </c>
    </row>
    <row r="186" spans="1:23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2"/>
        <v>3</v>
      </c>
      <c r="P186">
        <f t="shared" si="13"/>
        <v>25.5</v>
      </c>
      <c r="Q186">
        <v>3</v>
      </c>
      <c r="R186" s="9" t="s">
        <v>8308</v>
      </c>
      <c r="S186" t="s">
        <v>8312</v>
      </c>
      <c r="T186" s="13">
        <f t="shared" si="14"/>
        <v>41825.791226851856</v>
      </c>
      <c r="U186" s="13">
        <f t="shared" si="15"/>
        <v>41883.165972222225</v>
      </c>
      <c r="V186">
        <f t="shared" si="16"/>
        <v>58</v>
      </c>
      <c r="W186">
        <f t="shared" si="17"/>
        <v>2014</v>
      </c>
    </row>
    <row r="187" spans="1:23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2"/>
        <v>6</v>
      </c>
      <c r="P187">
        <f t="shared" si="13"/>
        <v>220</v>
      </c>
      <c r="Q187">
        <v>6</v>
      </c>
      <c r="R187" s="9" t="s">
        <v>8308</v>
      </c>
      <c r="S187" t="s">
        <v>8312</v>
      </c>
      <c r="T187" s="13">
        <f t="shared" si="14"/>
        <v>42570.91133101852</v>
      </c>
      <c r="U187" s="13">
        <f t="shared" si="15"/>
        <v>42600.91133101852</v>
      </c>
      <c r="V187">
        <f t="shared" si="16"/>
        <v>30</v>
      </c>
      <c r="W187">
        <f t="shared" si="17"/>
        <v>2016</v>
      </c>
    </row>
    <row r="188" spans="1:23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2"/>
        <v>0</v>
      </c>
      <c r="P188">
        <f t="shared" si="13"/>
        <v>0</v>
      </c>
      <c r="Q188">
        <v>0</v>
      </c>
      <c r="R188" s="9" t="s">
        <v>8308</v>
      </c>
      <c r="S188" t="s">
        <v>8312</v>
      </c>
      <c r="T188" s="13">
        <f t="shared" si="14"/>
        <v>42767.812893518523</v>
      </c>
      <c r="U188" s="13">
        <f t="shared" si="15"/>
        <v>42797.833333333328</v>
      </c>
      <c r="V188">
        <f t="shared" si="16"/>
        <v>30</v>
      </c>
      <c r="W188">
        <f t="shared" si="17"/>
        <v>2017</v>
      </c>
    </row>
    <row r="189" spans="1:23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2"/>
        <v>16</v>
      </c>
      <c r="P189">
        <f t="shared" si="13"/>
        <v>160</v>
      </c>
      <c r="Q189">
        <v>16</v>
      </c>
      <c r="R189" s="9" t="s">
        <v>8308</v>
      </c>
      <c r="S189" t="s">
        <v>8312</v>
      </c>
      <c r="T189" s="13">
        <f t="shared" si="14"/>
        <v>42182.234456018516</v>
      </c>
      <c r="U189" s="13">
        <f t="shared" si="15"/>
        <v>42206.290972222225</v>
      </c>
      <c r="V189">
        <f t="shared" si="16"/>
        <v>24</v>
      </c>
      <c r="W189">
        <f t="shared" si="17"/>
        <v>2015</v>
      </c>
    </row>
    <row r="190" spans="1:23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2"/>
        <v>0</v>
      </c>
      <c r="P190">
        <f t="shared" si="13"/>
        <v>0</v>
      </c>
      <c r="Q190">
        <v>0</v>
      </c>
      <c r="R190" s="9" t="s">
        <v>8308</v>
      </c>
      <c r="S190" t="s">
        <v>8312</v>
      </c>
      <c r="T190" s="13">
        <f t="shared" si="14"/>
        <v>41857.18304398148</v>
      </c>
      <c r="U190" s="13">
        <f t="shared" si="15"/>
        <v>41887.18304398148</v>
      </c>
      <c r="V190">
        <f t="shared" si="16"/>
        <v>30</v>
      </c>
      <c r="W190">
        <f t="shared" si="17"/>
        <v>2014</v>
      </c>
    </row>
    <row r="191" spans="1:23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2"/>
        <v>0</v>
      </c>
      <c r="P191">
        <f t="shared" si="13"/>
        <v>69</v>
      </c>
      <c r="Q191">
        <v>0</v>
      </c>
      <c r="R191" s="9" t="s">
        <v>8308</v>
      </c>
      <c r="S191" t="s">
        <v>8312</v>
      </c>
      <c r="T191" s="13">
        <f t="shared" si="14"/>
        <v>42556.690706018519</v>
      </c>
      <c r="U191" s="13">
        <f t="shared" si="15"/>
        <v>42616.690706018519</v>
      </c>
      <c r="V191">
        <f t="shared" si="16"/>
        <v>60</v>
      </c>
      <c r="W191">
        <f t="shared" si="17"/>
        <v>2016</v>
      </c>
    </row>
    <row r="192" spans="1:23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2"/>
        <v>0</v>
      </c>
      <c r="P192">
        <f t="shared" si="13"/>
        <v>50</v>
      </c>
      <c r="Q192">
        <v>0</v>
      </c>
      <c r="R192" s="9" t="s">
        <v>8308</v>
      </c>
      <c r="S192" t="s">
        <v>8312</v>
      </c>
      <c r="T192" s="13">
        <f t="shared" si="14"/>
        <v>42527.650995370372</v>
      </c>
      <c r="U192" s="13">
        <f t="shared" si="15"/>
        <v>42537.650995370372</v>
      </c>
      <c r="V192">
        <f t="shared" si="16"/>
        <v>10</v>
      </c>
      <c r="W192">
        <f t="shared" si="17"/>
        <v>2016</v>
      </c>
    </row>
    <row r="193" spans="1:23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2"/>
        <v>5</v>
      </c>
      <c r="P193">
        <f t="shared" si="13"/>
        <v>83.33</v>
      </c>
      <c r="Q193">
        <v>5</v>
      </c>
      <c r="R193" s="9" t="s">
        <v>8308</v>
      </c>
      <c r="S193" t="s">
        <v>8312</v>
      </c>
      <c r="T193" s="13">
        <f t="shared" si="14"/>
        <v>42239.441412037035</v>
      </c>
      <c r="U193" s="13">
        <f t="shared" si="15"/>
        <v>42279.441412037035</v>
      </c>
      <c r="V193">
        <f t="shared" si="16"/>
        <v>40</v>
      </c>
      <c r="W193">
        <f t="shared" si="17"/>
        <v>2015</v>
      </c>
    </row>
    <row r="194" spans="1:23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2"/>
        <v>0</v>
      </c>
      <c r="P194">
        <f t="shared" si="13"/>
        <v>5.67</v>
      </c>
      <c r="Q194">
        <v>0</v>
      </c>
      <c r="R194" s="9" t="s">
        <v>8308</v>
      </c>
      <c r="S194" t="s">
        <v>8312</v>
      </c>
      <c r="T194" s="13">
        <f t="shared" si="14"/>
        <v>41899.792037037041</v>
      </c>
      <c r="U194" s="13">
        <f t="shared" si="15"/>
        <v>41929.792037037041</v>
      </c>
      <c r="V194">
        <f t="shared" si="16"/>
        <v>30</v>
      </c>
      <c r="W194">
        <f t="shared" si="17"/>
        <v>2014</v>
      </c>
    </row>
    <row r="195" spans="1:23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8">ROUND(E195/D195*100,0)</f>
        <v>0</v>
      </c>
      <c r="P195">
        <f t="shared" ref="P195:P258" si="19">IFERROR(ROUND(E195/L195,2),0)</f>
        <v>0</v>
      </c>
      <c r="Q195">
        <v>0</v>
      </c>
      <c r="R195" s="9" t="s">
        <v>8308</v>
      </c>
      <c r="S195" t="s">
        <v>8312</v>
      </c>
      <c r="T195" s="13">
        <f t="shared" ref="T195:T258" si="20">(((J195/60)/60)/24)+DATE(1970,1,1)</f>
        <v>41911.934791666667</v>
      </c>
      <c r="U195" s="13">
        <f t="shared" ref="U195:U258" si="21">(((I195/60)/60)/24)+DATE(1970,1,1)</f>
        <v>41971.976458333331</v>
      </c>
      <c r="V195">
        <f t="shared" ref="V195:V258" si="22">_xlfn.DAYS(U195,T195)</f>
        <v>60</v>
      </c>
      <c r="W195">
        <f t="shared" ref="W195:W258" si="23">YEAR(T195)</f>
        <v>2014</v>
      </c>
    </row>
    <row r="196" spans="1:23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8"/>
        <v>0</v>
      </c>
      <c r="P196">
        <f t="shared" si="19"/>
        <v>1</v>
      </c>
      <c r="Q196">
        <v>0</v>
      </c>
      <c r="R196" s="9" t="s">
        <v>8308</v>
      </c>
      <c r="S196" t="s">
        <v>8312</v>
      </c>
      <c r="T196" s="13">
        <f t="shared" si="20"/>
        <v>42375.996886574074</v>
      </c>
      <c r="U196" s="13">
        <f t="shared" si="21"/>
        <v>42435.996886574074</v>
      </c>
      <c r="V196">
        <f t="shared" si="22"/>
        <v>60</v>
      </c>
      <c r="W196">
        <f t="shared" si="23"/>
        <v>2016</v>
      </c>
    </row>
    <row r="197" spans="1:23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8"/>
        <v>0</v>
      </c>
      <c r="P197">
        <f t="shared" si="19"/>
        <v>0</v>
      </c>
      <c r="Q197">
        <v>0</v>
      </c>
      <c r="R197" s="9" t="s">
        <v>8308</v>
      </c>
      <c r="S197" t="s">
        <v>8312</v>
      </c>
      <c r="T197" s="13">
        <f t="shared" si="20"/>
        <v>42135.67050925926</v>
      </c>
      <c r="U197" s="13">
        <f t="shared" si="21"/>
        <v>42195.67050925926</v>
      </c>
      <c r="V197">
        <f t="shared" si="22"/>
        <v>60</v>
      </c>
      <c r="W197">
        <f t="shared" si="23"/>
        <v>2015</v>
      </c>
    </row>
    <row r="198" spans="1:23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8"/>
        <v>42</v>
      </c>
      <c r="P198">
        <f t="shared" si="19"/>
        <v>77.11</v>
      </c>
      <c r="Q198">
        <v>42</v>
      </c>
      <c r="R198" s="9" t="s">
        <v>8308</v>
      </c>
      <c r="S198" t="s">
        <v>8312</v>
      </c>
      <c r="T198" s="13">
        <f t="shared" si="20"/>
        <v>42259.542800925927</v>
      </c>
      <c r="U198" s="13">
        <f t="shared" si="21"/>
        <v>42287.875</v>
      </c>
      <c r="V198">
        <f t="shared" si="22"/>
        <v>28</v>
      </c>
      <c r="W198">
        <f t="shared" si="23"/>
        <v>2015</v>
      </c>
    </row>
    <row r="199" spans="1:23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8"/>
        <v>10</v>
      </c>
      <c r="P199">
        <f t="shared" si="19"/>
        <v>32.75</v>
      </c>
      <c r="Q199">
        <v>10</v>
      </c>
      <c r="R199" s="9" t="s">
        <v>8308</v>
      </c>
      <c r="S199" t="s">
        <v>8312</v>
      </c>
      <c r="T199" s="13">
        <f t="shared" si="20"/>
        <v>42741.848379629635</v>
      </c>
      <c r="U199" s="13">
        <f t="shared" si="21"/>
        <v>42783.875</v>
      </c>
      <c r="V199">
        <f t="shared" si="22"/>
        <v>42</v>
      </c>
      <c r="W199">
        <f t="shared" si="23"/>
        <v>2017</v>
      </c>
    </row>
    <row r="200" spans="1:23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8"/>
        <v>1</v>
      </c>
      <c r="P200">
        <f t="shared" si="19"/>
        <v>46.5</v>
      </c>
      <c r="Q200">
        <v>1</v>
      </c>
      <c r="R200" s="9" t="s">
        <v>8308</v>
      </c>
      <c r="S200" t="s">
        <v>8312</v>
      </c>
      <c r="T200" s="13">
        <f t="shared" si="20"/>
        <v>41887.383356481485</v>
      </c>
      <c r="U200" s="13">
        <f t="shared" si="21"/>
        <v>41917.383356481485</v>
      </c>
      <c r="V200">
        <f t="shared" si="22"/>
        <v>30</v>
      </c>
      <c r="W200">
        <f t="shared" si="23"/>
        <v>2014</v>
      </c>
    </row>
    <row r="201" spans="1:23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8"/>
        <v>0</v>
      </c>
      <c r="P201">
        <f t="shared" si="19"/>
        <v>0</v>
      </c>
      <c r="Q201">
        <v>0</v>
      </c>
      <c r="R201" s="9" t="s">
        <v>8308</v>
      </c>
      <c r="S201" t="s">
        <v>8312</v>
      </c>
      <c r="T201" s="13">
        <f t="shared" si="20"/>
        <v>42584.123865740738</v>
      </c>
      <c r="U201" s="13">
        <f t="shared" si="21"/>
        <v>42614.123865740738</v>
      </c>
      <c r="V201">
        <f t="shared" si="22"/>
        <v>30</v>
      </c>
      <c r="W201">
        <f t="shared" si="23"/>
        <v>2016</v>
      </c>
    </row>
    <row r="202" spans="1:23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8"/>
        <v>26</v>
      </c>
      <c r="P202">
        <f t="shared" si="19"/>
        <v>87.31</v>
      </c>
      <c r="Q202">
        <v>26</v>
      </c>
      <c r="R202" s="9" t="s">
        <v>8308</v>
      </c>
      <c r="S202" t="s">
        <v>8312</v>
      </c>
      <c r="T202" s="13">
        <f t="shared" si="20"/>
        <v>41867.083368055559</v>
      </c>
      <c r="U202" s="13">
        <f t="shared" si="21"/>
        <v>41897.083368055559</v>
      </c>
      <c r="V202">
        <f t="shared" si="22"/>
        <v>30</v>
      </c>
      <c r="W202">
        <f t="shared" si="23"/>
        <v>2014</v>
      </c>
    </row>
    <row r="203" spans="1:23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8"/>
        <v>58</v>
      </c>
      <c r="P203">
        <f t="shared" si="19"/>
        <v>54.29</v>
      </c>
      <c r="Q203">
        <v>58</v>
      </c>
      <c r="R203" s="9" t="s">
        <v>8308</v>
      </c>
      <c r="S203" t="s">
        <v>8312</v>
      </c>
      <c r="T203" s="13">
        <f t="shared" si="20"/>
        <v>42023.818622685183</v>
      </c>
      <c r="U203" s="13">
        <f t="shared" si="21"/>
        <v>42043.818622685183</v>
      </c>
      <c r="V203">
        <f t="shared" si="22"/>
        <v>20</v>
      </c>
      <c r="W203">
        <f t="shared" si="23"/>
        <v>2015</v>
      </c>
    </row>
    <row r="204" spans="1:23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8"/>
        <v>0</v>
      </c>
      <c r="P204">
        <f t="shared" si="19"/>
        <v>0</v>
      </c>
      <c r="Q204">
        <v>0</v>
      </c>
      <c r="R204" s="9" t="s">
        <v>8308</v>
      </c>
      <c r="S204" t="s">
        <v>8312</v>
      </c>
      <c r="T204" s="13">
        <f t="shared" si="20"/>
        <v>42255.927824074075</v>
      </c>
      <c r="U204" s="13">
        <f t="shared" si="21"/>
        <v>42285.874305555553</v>
      </c>
      <c r="V204">
        <f t="shared" si="22"/>
        <v>30</v>
      </c>
      <c r="W204">
        <f t="shared" si="23"/>
        <v>2015</v>
      </c>
    </row>
    <row r="205" spans="1:23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8"/>
        <v>30</v>
      </c>
      <c r="P205">
        <f t="shared" si="19"/>
        <v>93.25</v>
      </c>
      <c r="Q205">
        <v>30</v>
      </c>
      <c r="R205" s="9" t="s">
        <v>8308</v>
      </c>
      <c r="S205" t="s">
        <v>8312</v>
      </c>
      <c r="T205" s="13">
        <f t="shared" si="20"/>
        <v>41973.847962962958</v>
      </c>
      <c r="U205" s="13">
        <f t="shared" si="21"/>
        <v>42033.847962962958</v>
      </c>
      <c r="V205">
        <f t="shared" si="22"/>
        <v>60</v>
      </c>
      <c r="W205">
        <f t="shared" si="23"/>
        <v>2014</v>
      </c>
    </row>
    <row r="206" spans="1:23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8"/>
        <v>51</v>
      </c>
      <c r="P206">
        <f t="shared" si="19"/>
        <v>117.68</v>
      </c>
      <c r="Q206">
        <v>51</v>
      </c>
      <c r="R206" s="9" t="s">
        <v>8308</v>
      </c>
      <c r="S206" t="s">
        <v>8312</v>
      </c>
      <c r="T206" s="13">
        <f t="shared" si="20"/>
        <v>42556.583368055552</v>
      </c>
      <c r="U206" s="13">
        <f t="shared" si="21"/>
        <v>42586.583368055552</v>
      </c>
      <c r="V206">
        <f t="shared" si="22"/>
        <v>30</v>
      </c>
      <c r="W206">
        <f t="shared" si="23"/>
        <v>2016</v>
      </c>
    </row>
    <row r="207" spans="1:23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8"/>
        <v>16</v>
      </c>
      <c r="P207">
        <f t="shared" si="19"/>
        <v>76.47</v>
      </c>
      <c r="Q207">
        <v>16</v>
      </c>
      <c r="R207" s="9" t="s">
        <v>8308</v>
      </c>
      <c r="S207" t="s">
        <v>8312</v>
      </c>
      <c r="T207" s="13">
        <f t="shared" si="20"/>
        <v>42248.632199074069</v>
      </c>
      <c r="U207" s="13">
        <f t="shared" si="21"/>
        <v>42283.632199074069</v>
      </c>
      <c r="V207">
        <f t="shared" si="22"/>
        <v>35</v>
      </c>
      <c r="W207">
        <f t="shared" si="23"/>
        <v>2015</v>
      </c>
    </row>
    <row r="208" spans="1:23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8"/>
        <v>0</v>
      </c>
      <c r="P208">
        <f t="shared" si="19"/>
        <v>0</v>
      </c>
      <c r="Q208">
        <v>0</v>
      </c>
      <c r="R208" s="9" t="s">
        <v>8308</v>
      </c>
      <c r="S208" t="s">
        <v>8312</v>
      </c>
      <c r="T208" s="13">
        <f t="shared" si="20"/>
        <v>42567.004432870366</v>
      </c>
      <c r="U208" s="13">
        <f t="shared" si="21"/>
        <v>42588.004432870366</v>
      </c>
      <c r="V208">
        <f t="shared" si="22"/>
        <v>21</v>
      </c>
      <c r="W208">
        <f t="shared" si="23"/>
        <v>2016</v>
      </c>
    </row>
    <row r="209" spans="1:23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8"/>
        <v>15</v>
      </c>
      <c r="P209">
        <f t="shared" si="19"/>
        <v>163.85</v>
      </c>
      <c r="Q209">
        <v>15</v>
      </c>
      <c r="R209" s="9" t="s">
        <v>8308</v>
      </c>
      <c r="S209" t="s">
        <v>8312</v>
      </c>
      <c r="T209" s="13">
        <f t="shared" si="20"/>
        <v>41978.197199074071</v>
      </c>
      <c r="U209" s="13">
        <f t="shared" si="21"/>
        <v>42008.197199074071</v>
      </c>
      <c r="V209">
        <f t="shared" si="22"/>
        <v>30</v>
      </c>
      <c r="W209">
        <f t="shared" si="23"/>
        <v>2014</v>
      </c>
    </row>
    <row r="210" spans="1:23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8"/>
        <v>0</v>
      </c>
      <c r="P210">
        <f t="shared" si="19"/>
        <v>0</v>
      </c>
      <c r="Q210">
        <v>0</v>
      </c>
      <c r="R210" s="9" t="s">
        <v>8308</v>
      </c>
      <c r="S210" t="s">
        <v>8312</v>
      </c>
      <c r="T210" s="13">
        <f t="shared" si="20"/>
        <v>41959.369988425926</v>
      </c>
      <c r="U210" s="13">
        <f t="shared" si="21"/>
        <v>41989.369988425926</v>
      </c>
      <c r="V210">
        <f t="shared" si="22"/>
        <v>30</v>
      </c>
      <c r="W210">
        <f t="shared" si="23"/>
        <v>2014</v>
      </c>
    </row>
    <row r="211" spans="1:23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8"/>
        <v>0</v>
      </c>
      <c r="P211">
        <f t="shared" si="19"/>
        <v>0</v>
      </c>
      <c r="Q211">
        <v>0</v>
      </c>
      <c r="R211" s="9" t="s">
        <v>8308</v>
      </c>
      <c r="S211" t="s">
        <v>8312</v>
      </c>
      <c r="T211" s="13">
        <f t="shared" si="20"/>
        <v>42165.922858796301</v>
      </c>
      <c r="U211" s="13">
        <f t="shared" si="21"/>
        <v>42195.922858796301</v>
      </c>
      <c r="V211">
        <f t="shared" si="22"/>
        <v>30</v>
      </c>
      <c r="W211">
        <f t="shared" si="23"/>
        <v>2015</v>
      </c>
    </row>
    <row r="212" spans="1:23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8"/>
        <v>25</v>
      </c>
      <c r="P212">
        <f t="shared" si="19"/>
        <v>91.82</v>
      </c>
      <c r="Q212">
        <v>25</v>
      </c>
      <c r="R212" s="9" t="s">
        <v>8308</v>
      </c>
      <c r="S212" t="s">
        <v>8312</v>
      </c>
      <c r="T212" s="13">
        <f t="shared" si="20"/>
        <v>42249.064722222218</v>
      </c>
      <c r="U212" s="13">
        <f t="shared" si="21"/>
        <v>42278.208333333328</v>
      </c>
      <c r="V212">
        <f t="shared" si="22"/>
        <v>29</v>
      </c>
      <c r="W212">
        <f t="shared" si="23"/>
        <v>2015</v>
      </c>
    </row>
    <row r="213" spans="1:23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8"/>
        <v>45</v>
      </c>
      <c r="P213">
        <f t="shared" si="19"/>
        <v>185.83</v>
      </c>
      <c r="Q213">
        <v>45</v>
      </c>
      <c r="R213" s="9" t="s">
        <v>8308</v>
      </c>
      <c r="S213" t="s">
        <v>8312</v>
      </c>
      <c r="T213" s="13">
        <f t="shared" si="20"/>
        <v>42236.159918981488</v>
      </c>
      <c r="U213" s="13">
        <f t="shared" si="21"/>
        <v>42266.159918981488</v>
      </c>
      <c r="V213">
        <f t="shared" si="22"/>
        <v>30</v>
      </c>
      <c r="W213">
        <f t="shared" si="23"/>
        <v>2015</v>
      </c>
    </row>
    <row r="214" spans="1:23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8"/>
        <v>0</v>
      </c>
      <c r="P214">
        <f t="shared" si="19"/>
        <v>1</v>
      </c>
      <c r="Q214">
        <v>0</v>
      </c>
      <c r="R214" s="9" t="s">
        <v>8308</v>
      </c>
      <c r="S214" t="s">
        <v>8312</v>
      </c>
      <c r="T214" s="13">
        <f t="shared" si="20"/>
        <v>42416.881018518514</v>
      </c>
      <c r="U214" s="13">
        <f t="shared" si="21"/>
        <v>42476.839351851857</v>
      </c>
      <c r="V214">
        <f t="shared" si="22"/>
        <v>60</v>
      </c>
      <c r="W214">
        <f t="shared" si="23"/>
        <v>2016</v>
      </c>
    </row>
    <row r="215" spans="1:23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8"/>
        <v>0</v>
      </c>
      <c r="P215">
        <f t="shared" si="19"/>
        <v>20</v>
      </c>
      <c r="Q215">
        <v>0</v>
      </c>
      <c r="R215" s="9" t="s">
        <v>8308</v>
      </c>
      <c r="S215" t="s">
        <v>8312</v>
      </c>
      <c r="T215" s="13">
        <f t="shared" si="20"/>
        <v>42202.594293981485</v>
      </c>
      <c r="U215" s="13">
        <f t="shared" si="21"/>
        <v>42232.587974537033</v>
      </c>
      <c r="V215">
        <f t="shared" si="22"/>
        <v>30</v>
      </c>
      <c r="W215">
        <f t="shared" si="23"/>
        <v>2015</v>
      </c>
    </row>
    <row r="216" spans="1:23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8"/>
        <v>0</v>
      </c>
      <c r="P216">
        <f t="shared" si="19"/>
        <v>1</v>
      </c>
      <c r="Q216">
        <v>0</v>
      </c>
      <c r="R216" s="9" t="s">
        <v>8308</v>
      </c>
      <c r="S216" t="s">
        <v>8312</v>
      </c>
      <c r="T216" s="13">
        <f t="shared" si="20"/>
        <v>42009.64061342593</v>
      </c>
      <c r="U216" s="13">
        <f t="shared" si="21"/>
        <v>42069.64061342593</v>
      </c>
      <c r="V216">
        <f t="shared" si="22"/>
        <v>60</v>
      </c>
      <c r="W216">
        <f t="shared" si="23"/>
        <v>2015</v>
      </c>
    </row>
    <row r="217" spans="1:23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8"/>
        <v>0</v>
      </c>
      <c r="P217">
        <f t="shared" si="19"/>
        <v>10</v>
      </c>
      <c r="Q217">
        <v>0</v>
      </c>
      <c r="R217" s="9" t="s">
        <v>8308</v>
      </c>
      <c r="S217" t="s">
        <v>8312</v>
      </c>
      <c r="T217" s="13">
        <f t="shared" si="20"/>
        <v>42375.230115740742</v>
      </c>
      <c r="U217" s="13">
        <f t="shared" si="21"/>
        <v>42417.999305555553</v>
      </c>
      <c r="V217">
        <f t="shared" si="22"/>
        <v>42</v>
      </c>
      <c r="W217">
        <f t="shared" si="23"/>
        <v>2016</v>
      </c>
    </row>
    <row r="218" spans="1:23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8"/>
        <v>56</v>
      </c>
      <c r="P218">
        <f t="shared" si="19"/>
        <v>331.54</v>
      </c>
      <c r="Q218">
        <v>56</v>
      </c>
      <c r="R218" s="9" t="s">
        <v>8308</v>
      </c>
      <c r="S218" t="s">
        <v>8312</v>
      </c>
      <c r="T218" s="13">
        <f t="shared" si="20"/>
        <v>42066.958761574075</v>
      </c>
      <c r="U218" s="13">
        <f t="shared" si="21"/>
        <v>42116.917094907403</v>
      </c>
      <c r="V218">
        <f t="shared" si="22"/>
        <v>50</v>
      </c>
      <c r="W218">
        <f t="shared" si="23"/>
        <v>2015</v>
      </c>
    </row>
    <row r="219" spans="1:23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8"/>
        <v>12</v>
      </c>
      <c r="P219">
        <f t="shared" si="19"/>
        <v>314.29000000000002</v>
      </c>
      <c r="Q219">
        <v>12</v>
      </c>
      <c r="R219" s="9" t="s">
        <v>8308</v>
      </c>
      <c r="S219" t="s">
        <v>8312</v>
      </c>
      <c r="T219" s="13">
        <f t="shared" si="20"/>
        <v>41970.64061342593</v>
      </c>
      <c r="U219" s="13">
        <f t="shared" si="21"/>
        <v>42001.64061342593</v>
      </c>
      <c r="V219">
        <f t="shared" si="22"/>
        <v>31</v>
      </c>
      <c r="W219">
        <f t="shared" si="23"/>
        <v>2014</v>
      </c>
    </row>
    <row r="220" spans="1:23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8"/>
        <v>2</v>
      </c>
      <c r="P220">
        <f t="shared" si="19"/>
        <v>100</v>
      </c>
      <c r="Q220">
        <v>2</v>
      </c>
      <c r="R220" s="9" t="s">
        <v>8308</v>
      </c>
      <c r="S220" t="s">
        <v>8312</v>
      </c>
      <c r="T220" s="13">
        <f t="shared" si="20"/>
        <v>42079.628344907411</v>
      </c>
      <c r="U220" s="13">
        <f t="shared" si="21"/>
        <v>42139.628344907411</v>
      </c>
      <c r="V220">
        <f t="shared" si="22"/>
        <v>60</v>
      </c>
      <c r="W220">
        <f t="shared" si="23"/>
        <v>2015</v>
      </c>
    </row>
    <row r="221" spans="1:23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8"/>
        <v>18</v>
      </c>
      <c r="P221">
        <f t="shared" si="19"/>
        <v>115.99</v>
      </c>
      <c r="Q221">
        <v>18</v>
      </c>
      <c r="R221" s="9" t="s">
        <v>8308</v>
      </c>
      <c r="S221" t="s">
        <v>8312</v>
      </c>
      <c r="T221" s="13">
        <f t="shared" si="20"/>
        <v>42429.326678240745</v>
      </c>
      <c r="U221" s="13">
        <f t="shared" si="21"/>
        <v>42461.290972222225</v>
      </c>
      <c r="V221">
        <f t="shared" si="22"/>
        <v>32</v>
      </c>
      <c r="W221">
        <f t="shared" si="23"/>
        <v>2016</v>
      </c>
    </row>
    <row r="222" spans="1:23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8"/>
        <v>1</v>
      </c>
      <c r="P222">
        <f t="shared" si="19"/>
        <v>120</v>
      </c>
      <c r="Q222">
        <v>1</v>
      </c>
      <c r="R222" s="9" t="s">
        <v>8308</v>
      </c>
      <c r="S222" t="s">
        <v>8312</v>
      </c>
      <c r="T222" s="13">
        <f t="shared" si="20"/>
        <v>42195.643865740742</v>
      </c>
      <c r="U222" s="13">
        <f t="shared" si="21"/>
        <v>42236.837499999994</v>
      </c>
      <c r="V222">
        <f t="shared" si="22"/>
        <v>41</v>
      </c>
      <c r="W222">
        <f t="shared" si="23"/>
        <v>2015</v>
      </c>
    </row>
    <row r="223" spans="1:23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8"/>
        <v>0</v>
      </c>
      <c r="P223">
        <f t="shared" si="19"/>
        <v>0</v>
      </c>
      <c r="Q223">
        <v>0</v>
      </c>
      <c r="R223" s="9" t="s">
        <v>8308</v>
      </c>
      <c r="S223" t="s">
        <v>8312</v>
      </c>
      <c r="T223" s="13">
        <f t="shared" si="20"/>
        <v>42031.837546296301</v>
      </c>
      <c r="U223" s="13">
        <f t="shared" si="21"/>
        <v>42091.79587962963</v>
      </c>
      <c r="V223">
        <f t="shared" si="22"/>
        <v>60</v>
      </c>
      <c r="W223">
        <f t="shared" si="23"/>
        <v>2015</v>
      </c>
    </row>
    <row r="224" spans="1:23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8"/>
        <v>13</v>
      </c>
      <c r="P224">
        <f t="shared" si="19"/>
        <v>65</v>
      </c>
      <c r="Q224">
        <v>13</v>
      </c>
      <c r="R224" s="9" t="s">
        <v>8308</v>
      </c>
      <c r="S224" t="s">
        <v>8312</v>
      </c>
      <c r="T224" s="13">
        <f t="shared" si="20"/>
        <v>42031.769884259258</v>
      </c>
      <c r="U224" s="13">
        <f t="shared" si="21"/>
        <v>42090.110416666663</v>
      </c>
      <c r="V224">
        <f t="shared" si="22"/>
        <v>59</v>
      </c>
      <c r="W224">
        <f t="shared" si="23"/>
        <v>2015</v>
      </c>
    </row>
    <row r="225" spans="1:23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8"/>
        <v>0</v>
      </c>
      <c r="P225">
        <f t="shared" si="19"/>
        <v>0</v>
      </c>
      <c r="Q225">
        <v>0</v>
      </c>
      <c r="R225" s="9" t="s">
        <v>8308</v>
      </c>
      <c r="S225" t="s">
        <v>8312</v>
      </c>
      <c r="T225" s="13">
        <f t="shared" si="20"/>
        <v>42482.048032407409</v>
      </c>
      <c r="U225" s="13">
        <f t="shared" si="21"/>
        <v>42512.045138888891</v>
      </c>
      <c r="V225">
        <f t="shared" si="22"/>
        <v>30</v>
      </c>
      <c r="W225">
        <f t="shared" si="23"/>
        <v>2016</v>
      </c>
    </row>
    <row r="226" spans="1:23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8"/>
        <v>0</v>
      </c>
      <c r="P226">
        <f t="shared" si="19"/>
        <v>0</v>
      </c>
      <c r="Q226">
        <v>0</v>
      </c>
      <c r="R226" s="9" t="s">
        <v>8308</v>
      </c>
      <c r="S226" t="s">
        <v>8312</v>
      </c>
      <c r="T226" s="13">
        <f t="shared" si="20"/>
        <v>42135.235254629632</v>
      </c>
      <c r="U226" s="13">
        <f t="shared" si="21"/>
        <v>42195.235254629632</v>
      </c>
      <c r="V226">
        <f t="shared" si="22"/>
        <v>60</v>
      </c>
      <c r="W226">
        <f t="shared" si="23"/>
        <v>2015</v>
      </c>
    </row>
    <row r="227" spans="1:23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8"/>
        <v>0</v>
      </c>
      <c r="P227">
        <f t="shared" si="19"/>
        <v>0</v>
      </c>
      <c r="Q227">
        <v>0</v>
      </c>
      <c r="R227" s="9" t="s">
        <v>8308</v>
      </c>
      <c r="S227" t="s">
        <v>8312</v>
      </c>
      <c r="T227" s="13">
        <f t="shared" si="20"/>
        <v>42438.961273148147</v>
      </c>
      <c r="U227" s="13">
        <f t="shared" si="21"/>
        <v>42468.919606481482</v>
      </c>
      <c r="V227">
        <f t="shared" si="22"/>
        <v>30</v>
      </c>
      <c r="W227">
        <f t="shared" si="23"/>
        <v>2016</v>
      </c>
    </row>
    <row r="228" spans="1:23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8"/>
        <v>1</v>
      </c>
      <c r="P228">
        <f t="shared" si="19"/>
        <v>125</v>
      </c>
      <c r="Q228">
        <v>1</v>
      </c>
      <c r="R228" s="9" t="s">
        <v>8308</v>
      </c>
      <c r="S228" t="s">
        <v>8312</v>
      </c>
      <c r="T228" s="13">
        <f t="shared" si="20"/>
        <v>42106.666018518517</v>
      </c>
      <c r="U228" s="13">
        <f t="shared" si="21"/>
        <v>42155.395138888889</v>
      </c>
      <c r="V228">
        <f t="shared" si="22"/>
        <v>49</v>
      </c>
      <c r="W228">
        <f t="shared" si="23"/>
        <v>2015</v>
      </c>
    </row>
    <row r="229" spans="1:23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8"/>
        <v>0</v>
      </c>
      <c r="P229">
        <f t="shared" si="19"/>
        <v>0</v>
      </c>
      <c r="Q229">
        <v>0</v>
      </c>
      <c r="R229" s="9" t="s">
        <v>8308</v>
      </c>
      <c r="S229" t="s">
        <v>8312</v>
      </c>
      <c r="T229" s="13">
        <f t="shared" si="20"/>
        <v>42164.893993055557</v>
      </c>
      <c r="U229" s="13">
        <f t="shared" si="21"/>
        <v>42194.893993055557</v>
      </c>
      <c r="V229">
        <f t="shared" si="22"/>
        <v>30</v>
      </c>
      <c r="W229">
        <f t="shared" si="23"/>
        <v>2015</v>
      </c>
    </row>
    <row r="230" spans="1:23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8"/>
        <v>0</v>
      </c>
      <c r="P230">
        <f t="shared" si="19"/>
        <v>0</v>
      </c>
      <c r="Q230">
        <v>0</v>
      </c>
      <c r="R230" s="9" t="s">
        <v>8308</v>
      </c>
      <c r="S230" t="s">
        <v>8312</v>
      </c>
      <c r="T230" s="13">
        <f t="shared" si="20"/>
        <v>42096.686400462961</v>
      </c>
      <c r="U230" s="13">
        <f t="shared" si="21"/>
        <v>42156.686400462961</v>
      </c>
      <c r="V230">
        <f t="shared" si="22"/>
        <v>60</v>
      </c>
      <c r="W230">
        <f t="shared" si="23"/>
        <v>2015</v>
      </c>
    </row>
    <row r="231" spans="1:23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8"/>
        <v>0</v>
      </c>
      <c r="P231">
        <f t="shared" si="19"/>
        <v>0</v>
      </c>
      <c r="Q231">
        <v>0</v>
      </c>
      <c r="R231" s="9" t="s">
        <v>8308</v>
      </c>
      <c r="S231" t="s">
        <v>8312</v>
      </c>
      <c r="T231" s="13">
        <f t="shared" si="20"/>
        <v>42383.933993055558</v>
      </c>
      <c r="U231" s="13">
        <f t="shared" si="21"/>
        <v>42413.933993055558</v>
      </c>
      <c r="V231">
        <f t="shared" si="22"/>
        <v>30</v>
      </c>
      <c r="W231">
        <f t="shared" si="23"/>
        <v>2016</v>
      </c>
    </row>
    <row r="232" spans="1:23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8"/>
        <v>0</v>
      </c>
      <c r="P232">
        <f t="shared" si="19"/>
        <v>30</v>
      </c>
      <c r="Q232">
        <v>0</v>
      </c>
      <c r="R232" s="9" t="s">
        <v>8308</v>
      </c>
      <c r="S232" t="s">
        <v>8312</v>
      </c>
      <c r="T232" s="13">
        <f t="shared" si="20"/>
        <v>42129.777210648142</v>
      </c>
      <c r="U232" s="13">
        <f t="shared" si="21"/>
        <v>42159.777210648142</v>
      </c>
      <c r="V232">
        <f t="shared" si="22"/>
        <v>30</v>
      </c>
      <c r="W232">
        <f t="shared" si="23"/>
        <v>2015</v>
      </c>
    </row>
    <row r="233" spans="1:23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8"/>
        <v>0</v>
      </c>
      <c r="P233">
        <f t="shared" si="19"/>
        <v>0</v>
      </c>
      <c r="Q233">
        <v>0</v>
      </c>
      <c r="R233" s="9" t="s">
        <v>8308</v>
      </c>
      <c r="S233" t="s">
        <v>8312</v>
      </c>
      <c r="T233" s="13">
        <f t="shared" si="20"/>
        <v>42341.958923611113</v>
      </c>
      <c r="U233" s="13">
        <f t="shared" si="21"/>
        <v>42371.958923611113</v>
      </c>
      <c r="V233">
        <f t="shared" si="22"/>
        <v>30</v>
      </c>
      <c r="W233">
        <f t="shared" si="23"/>
        <v>2015</v>
      </c>
    </row>
    <row r="234" spans="1:23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8"/>
        <v>3</v>
      </c>
      <c r="P234">
        <f t="shared" si="19"/>
        <v>15.71</v>
      </c>
      <c r="Q234">
        <v>3</v>
      </c>
      <c r="R234" s="9" t="s">
        <v>8308</v>
      </c>
      <c r="S234" t="s">
        <v>8312</v>
      </c>
      <c r="T234" s="13">
        <f t="shared" si="20"/>
        <v>42032.82576388889</v>
      </c>
      <c r="U234" s="13">
        <f t="shared" si="21"/>
        <v>42062.82576388889</v>
      </c>
      <c r="V234">
        <f t="shared" si="22"/>
        <v>30</v>
      </c>
      <c r="W234">
        <f t="shared" si="23"/>
        <v>2015</v>
      </c>
    </row>
    <row r="235" spans="1:23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8"/>
        <v>0</v>
      </c>
      <c r="P235">
        <f t="shared" si="19"/>
        <v>0</v>
      </c>
      <c r="Q235">
        <v>0</v>
      </c>
      <c r="R235" s="9" t="s">
        <v>8308</v>
      </c>
      <c r="S235" t="s">
        <v>8312</v>
      </c>
      <c r="T235" s="13">
        <f t="shared" si="20"/>
        <v>42612.911712962959</v>
      </c>
      <c r="U235" s="13">
        <f t="shared" si="21"/>
        <v>42642.911712962959</v>
      </c>
      <c r="V235">
        <f t="shared" si="22"/>
        <v>30</v>
      </c>
      <c r="W235">
        <f t="shared" si="23"/>
        <v>2016</v>
      </c>
    </row>
    <row r="236" spans="1:23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8"/>
        <v>40</v>
      </c>
      <c r="P236">
        <f t="shared" si="19"/>
        <v>80.2</v>
      </c>
      <c r="Q236">
        <v>40</v>
      </c>
      <c r="R236" s="9" t="s">
        <v>8308</v>
      </c>
      <c r="S236" t="s">
        <v>8312</v>
      </c>
      <c r="T236" s="13">
        <f t="shared" si="20"/>
        <v>42136.035405092596</v>
      </c>
      <c r="U236" s="13">
        <f t="shared" si="21"/>
        <v>42176.035405092596</v>
      </c>
      <c r="V236">
        <f t="shared" si="22"/>
        <v>40</v>
      </c>
      <c r="W236">
        <f t="shared" si="23"/>
        <v>2015</v>
      </c>
    </row>
    <row r="237" spans="1:23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8"/>
        <v>0</v>
      </c>
      <c r="P237">
        <f t="shared" si="19"/>
        <v>0</v>
      </c>
      <c r="Q237">
        <v>0</v>
      </c>
      <c r="R237" s="9" t="s">
        <v>8308</v>
      </c>
      <c r="S237" t="s">
        <v>8312</v>
      </c>
      <c r="T237" s="13">
        <f t="shared" si="20"/>
        <v>42164.908530092594</v>
      </c>
      <c r="U237" s="13">
        <f t="shared" si="21"/>
        <v>42194.908530092594</v>
      </c>
      <c r="V237">
        <f t="shared" si="22"/>
        <v>30</v>
      </c>
      <c r="W237">
        <f t="shared" si="23"/>
        <v>2015</v>
      </c>
    </row>
    <row r="238" spans="1:23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8"/>
        <v>0</v>
      </c>
      <c r="P238">
        <f t="shared" si="19"/>
        <v>0</v>
      </c>
      <c r="Q238">
        <v>0</v>
      </c>
      <c r="R238" s="9" t="s">
        <v>8308</v>
      </c>
      <c r="S238" t="s">
        <v>8312</v>
      </c>
      <c r="T238" s="13">
        <f t="shared" si="20"/>
        <v>42321.08447916666</v>
      </c>
      <c r="U238" s="13">
        <f t="shared" si="21"/>
        <v>42374</v>
      </c>
      <c r="V238">
        <f t="shared" si="22"/>
        <v>53</v>
      </c>
      <c r="W238">
        <f t="shared" si="23"/>
        <v>2015</v>
      </c>
    </row>
    <row r="239" spans="1:23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8"/>
        <v>0</v>
      </c>
      <c r="P239">
        <f t="shared" si="19"/>
        <v>50</v>
      </c>
      <c r="Q239">
        <v>0</v>
      </c>
      <c r="R239" s="9" t="s">
        <v>8308</v>
      </c>
      <c r="S239" t="s">
        <v>8312</v>
      </c>
      <c r="T239" s="13">
        <f t="shared" si="20"/>
        <v>42377.577187499999</v>
      </c>
      <c r="U239" s="13">
        <f t="shared" si="21"/>
        <v>42437.577187499999</v>
      </c>
      <c r="V239">
        <f t="shared" si="22"/>
        <v>60</v>
      </c>
      <c r="W239">
        <f t="shared" si="23"/>
        <v>2016</v>
      </c>
    </row>
    <row r="240" spans="1:23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8"/>
        <v>0</v>
      </c>
      <c r="P240">
        <f t="shared" si="19"/>
        <v>0</v>
      </c>
      <c r="Q240">
        <v>0</v>
      </c>
      <c r="R240" s="9" t="s">
        <v>8308</v>
      </c>
      <c r="S240" t="s">
        <v>8312</v>
      </c>
      <c r="T240" s="13">
        <f t="shared" si="20"/>
        <v>42713.962499999994</v>
      </c>
      <c r="U240" s="13">
        <f t="shared" si="21"/>
        <v>42734.375</v>
      </c>
      <c r="V240">
        <f t="shared" si="22"/>
        <v>21</v>
      </c>
      <c r="W240">
        <f t="shared" si="23"/>
        <v>2016</v>
      </c>
    </row>
    <row r="241" spans="1:23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8"/>
        <v>25</v>
      </c>
      <c r="P241">
        <f t="shared" si="19"/>
        <v>50</v>
      </c>
      <c r="Q241">
        <v>25</v>
      </c>
      <c r="R241" s="9" t="s">
        <v>8308</v>
      </c>
      <c r="S241" t="s">
        <v>8312</v>
      </c>
      <c r="T241" s="13">
        <f t="shared" si="20"/>
        <v>42297.110300925924</v>
      </c>
      <c r="U241" s="13">
        <f t="shared" si="21"/>
        <v>42316.5</v>
      </c>
      <c r="V241">
        <f t="shared" si="22"/>
        <v>19</v>
      </c>
      <c r="W241">
        <f t="shared" si="23"/>
        <v>2015</v>
      </c>
    </row>
    <row r="242" spans="1:23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8"/>
        <v>108</v>
      </c>
      <c r="P242">
        <f t="shared" si="19"/>
        <v>117.85</v>
      </c>
      <c r="Q242">
        <v>108</v>
      </c>
      <c r="R242" s="9" t="s">
        <v>8308</v>
      </c>
      <c r="S242" t="s">
        <v>8313</v>
      </c>
      <c r="T242" s="13">
        <f t="shared" si="20"/>
        <v>41354.708460648151</v>
      </c>
      <c r="U242" s="13">
        <f t="shared" si="21"/>
        <v>41399.708460648151</v>
      </c>
      <c r="V242">
        <f t="shared" si="22"/>
        <v>45</v>
      </c>
      <c r="W242">
        <f t="shared" si="23"/>
        <v>2013</v>
      </c>
    </row>
    <row r="243" spans="1:23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8"/>
        <v>113</v>
      </c>
      <c r="P243">
        <f t="shared" si="19"/>
        <v>109.04</v>
      </c>
      <c r="Q243">
        <v>113</v>
      </c>
      <c r="R243" s="9" t="s">
        <v>8308</v>
      </c>
      <c r="S243" t="s">
        <v>8313</v>
      </c>
      <c r="T243" s="13">
        <f t="shared" si="20"/>
        <v>41949.697962962964</v>
      </c>
      <c r="U243" s="13">
        <f t="shared" si="21"/>
        <v>41994.697962962964</v>
      </c>
      <c r="V243">
        <f t="shared" si="22"/>
        <v>45</v>
      </c>
      <c r="W243">
        <f t="shared" si="23"/>
        <v>2014</v>
      </c>
    </row>
    <row r="244" spans="1:23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8"/>
        <v>113</v>
      </c>
      <c r="P244">
        <f t="shared" si="19"/>
        <v>73.02</v>
      </c>
      <c r="Q244">
        <v>113</v>
      </c>
      <c r="R244" s="9" t="s">
        <v>8308</v>
      </c>
      <c r="S244" t="s">
        <v>8313</v>
      </c>
      <c r="T244" s="13">
        <f t="shared" si="20"/>
        <v>40862.492939814816</v>
      </c>
      <c r="U244" s="13">
        <f t="shared" si="21"/>
        <v>40897.492939814816</v>
      </c>
      <c r="V244">
        <f t="shared" si="22"/>
        <v>35</v>
      </c>
      <c r="W244">
        <f t="shared" si="23"/>
        <v>2011</v>
      </c>
    </row>
    <row r="245" spans="1:23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8"/>
        <v>103</v>
      </c>
      <c r="P245">
        <f t="shared" si="19"/>
        <v>78.2</v>
      </c>
      <c r="Q245">
        <v>103</v>
      </c>
      <c r="R245" s="9" t="s">
        <v>8308</v>
      </c>
      <c r="S245" t="s">
        <v>8313</v>
      </c>
      <c r="T245" s="13">
        <f t="shared" si="20"/>
        <v>41662.047500000001</v>
      </c>
      <c r="U245" s="13">
        <f t="shared" si="21"/>
        <v>41692.047500000001</v>
      </c>
      <c r="V245">
        <f t="shared" si="22"/>
        <v>30</v>
      </c>
      <c r="W245">
        <f t="shared" si="23"/>
        <v>2014</v>
      </c>
    </row>
    <row r="246" spans="1:23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8"/>
        <v>114</v>
      </c>
      <c r="P246">
        <f t="shared" si="19"/>
        <v>47.4</v>
      </c>
      <c r="Q246">
        <v>114</v>
      </c>
      <c r="R246" s="9" t="s">
        <v>8308</v>
      </c>
      <c r="S246" t="s">
        <v>8313</v>
      </c>
      <c r="T246" s="13">
        <f t="shared" si="20"/>
        <v>40213.323599537034</v>
      </c>
      <c r="U246" s="13">
        <f t="shared" si="21"/>
        <v>40253.29583333333</v>
      </c>
      <c r="V246">
        <f t="shared" si="22"/>
        <v>40</v>
      </c>
      <c r="W246">
        <f t="shared" si="23"/>
        <v>2010</v>
      </c>
    </row>
    <row r="247" spans="1:23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8"/>
        <v>104</v>
      </c>
      <c r="P247">
        <f t="shared" si="19"/>
        <v>54.02</v>
      </c>
      <c r="Q247">
        <v>104</v>
      </c>
      <c r="R247" s="9" t="s">
        <v>8308</v>
      </c>
      <c r="S247" t="s">
        <v>8313</v>
      </c>
      <c r="T247" s="13">
        <f t="shared" si="20"/>
        <v>41107.053067129629</v>
      </c>
      <c r="U247" s="13">
        <f t="shared" si="21"/>
        <v>41137.053067129629</v>
      </c>
      <c r="V247">
        <f t="shared" si="22"/>
        <v>30</v>
      </c>
      <c r="W247">
        <f t="shared" si="23"/>
        <v>2012</v>
      </c>
    </row>
    <row r="248" spans="1:23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8"/>
        <v>305</v>
      </c>
      <c r="P248">
        <f t="shared" si="19"/>
        <v>68.489999999999995</v>
      </c>
      <c r="Q248">
        <v>305</v>
      </c>
      <c r="R248" s="9" t="s">
        <v>8308</v>
      </c>
      <c r="S248" t="s">
        <v>8313</v>
      </c>
      <c r="T248" s="13">
        <f t="shared" si="20"/>
        <v>40480.363483796296</v>
      </c>
      <c r="U248" s="13">
        <f t="shared" si="21"/>
        <v>40530.405150462961</v>
      </c>
      <c r="V248">
        <f t="shared" si="22"/>
        <v>50</v>
      </c>
      <c r="W248">
        <f t="shared" si="23"/>
        <v>2010</v>
      </c>
    </row>
    <row r="249" spans="1:23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8"/>
        <v>134</v>
      </c>
      <c r="P249">
        <f t="shared" si="19"/>
        <v>108.15</v>
      </c>
      <c r="Q249">
        <v>134</v>
      </c>
      <c r="R249" s="9" t="s">
        <v>8308</v>
      </c>
      <c r="S249" t="s">
        <v>8313</v>
      </c>
      <c r="T249" s="13">
        <f t="shared" si="20"/>
        <v>40430.604328703703</v>
      </c>
      <c r="U249" s="13">
        <f t="shared" si="21"/>
        <v>40467.152083333334</v>
      </c>
      <c r="V249">
        <f t="shared" si="22"/>
        <v>37</v>
      </c>
      <c r="W249">
        <f t="shared" si="23"/>
        <v>2010</v>
      </c>
    </row>
    <row r="250" spans="1:23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8"/>
        <v>101</v>
      </c>
      <c r="P250">
        <f t="shared" si="19"/>
        <v>589.95000000000005</v>
      </c>
      <c r="Q250">
        <v>101</v>
      </c>
      <c r="R250" s="9" t="s">
        <v>8308</v>
      </c>
      <c r="S250" t="s">
        <v>8313</v>
      </c>
      <c r="T250" s="13">
        <f t="shared" si="20"/>
        <v>40870.774409722224</v>
      </c>
      <c r="U250" s="13">
        <f t="shared" si="21"/>
        <v>40915.774409722224</v>
      </c>
      <c r="V250">
        <f t="shared" si="22"/>
        <v>45</v>
      </c>
      <c r="W250">
        <f t="shared" si="23"/>
        <v>2011</v>
      </c>
    </row>
    <row r="251" spans="1:23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8"/>
        <v>113</v>
      </c>
      <c r="P251">
        <f t="shared" si="19"/>
        <v>48.05</v>
      </c>
      <c r="Q251">
        <v>113</v>
      </c>
      <c r="R251" s="9" t="s">
        <v>8308</v>
      </c>
      <c r="S251" t="s">
        <v>8313</v>
      </c>
      <c r="T251" s="13">
        <f t="shared" si="20"/>
        <v>40332.923842592594</v>
      </c>
      <c r="U251" s="13">
        <f t="shared" si="21"/>
        <v>40412.736111111109</v>
      </c>
      <c r="V251">
        <f t="shared" si="22"/>
        <v>80</v>
      </c>
      <c r="W251">
        <f t="shared" si="23"/>
        <v>2010</v>
      </c>
    </row>
    <row r="252" spans="1:23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8"/>
        <v>106</v>
      </c>
      <c r="P252">
        <f t="shared" si="19"/>
        <v>72.48</v>
      </c>
      <c r="Q252">
        <v>106</v>
      </c>
      <c r="R252" s="9" t="s">
        <v>8308</v>
      </c>
      <c r="S252" t="s">
        <v>8313</v>
      </c>
      <c r="T252" s="13">
        <f t="shared" si="20"/>
        <v>41401.565868055557</v>
      </c>
      <c r="U252" s="13">
        <f t="shared" si="21"/>
        <v>41431.565868055557</v>
      </c>
      <c r="V252">
        <f t="shared" si="22"/>
        <v>30</v>
      </c>
      <c r="W252">
        <f t="shared" si="23"/>
        <v>2013</v>
      </c>
    </row>
    <row r="253" spans="1:23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8"/>
        <v>126</v>
      </c>
      <c r="P253">
        <f t="shared" si="19"/>
        <v>57.08</v>
      </c>
      <c r="Q253">
        <v>126</v>
      </c>
      <c r="R253" s="9" t="s">
        <v>8308</v>
      </c>
      <c r="S253" t="s">
        <v>8313</v>
      </c>
      <c r="T253" s="13">
        <f t="shared" si="20"/>
        <v>41013.787569444445</v>
      </c>
      <c r="U253" s="13">
        <f t="shared" si="21"/>
        <v>41045.791666666664</v>
      </c>
      <c r="V253">
        <f t="shared" si="22"/>
        <v>32</v>
      </c>
      <c r="W253">
        <f t="shared" si="23"/>
        <v>2012</v>
      </c>
    </row>
    <row r="254" spans="1:23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8"/>
        <v>185</v>
      </c>
      <c r="P254">
        <f t="shared" si="19"/>
        <v>85.44</v>
      </c>
      <c r="Q254">
        <v>185</v>
      </c>
      <c r="R254" s="9" t="s">
        <v>8308</v>
      </c>
      <c r="S254" t="s">
        <v>8313</v>
      </c>
      <c r="T254" s="13">
        <f t="shared" si="20"/>
        <v>40266.662708333337</v>
      </c>
      <c r="U254" s="13">
        <f t="shared" si="21"/>
        <v>40330.165972222225</v>
      </c>
      <c r="V254">
        <f t="shared" si="22"/>
        <v>64</v>
      </c>
      <c r="W254">
        <f t="shared" si="23"/>
        <v>2010</v>
      </c>
    </row>
    <row r="255" spans="1:23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8"/>
        <v>101</v>
      </c>
      <c r="P255">
        <f t="shared" si="19"/>
        <v>215.86</v>
      </c>
      <c r="Q255">
        <v>101</v>
      </c>
      <c r="R255" s="9" t="s">
        <v>8308</v>
      </c>
      <c r="S255" t="s">
        <v>8313</v>
      </c>
      <c r="T255" s="13">
        <f t="shared" si="20"/>
        <v>40924.650868055556</v>
      </c>
      <c r="U255" s="13">
        <f t="shared" si="21"/>
        <v>40954.650868055556</v>
      </c>
      <c r="V255">
        <f t="shared" si="22"/>
        <v>30</v>
      </c>
      <c r="W255">
        <f t="shared" si="23"/>
        <v>2012</v>
      </c>
    </row>
    <row r="256" spans="1:23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8"/>
        <v>117</v>
      </c>
      <c r="P256">
        <f t="shared" si="19"/>
        <v>89.39</v>
      </c>
      <c r="Q256">
        <v>117</v>
      </c>
      <c r="R256" s="9" t="s">
        <v>8308</v>
      </c>
      <c r="S256" t="s">
        <v>8313</v>
      </c>
      <c r="T256" s="13">
        <f t="shared" si="20"/>
        <v>42263.952662037031</v>
      </c>
      <c r="U256" s="13">
        <f t="shared" si="21"/>
        <v>42294.083333333328</v>
      </c>
      <c r="V256">
        <f t="shared" si="22"/>
        <v>31</v>
      </c>
      <c r="W256">
        <f t="shared" si="23"/>
        <v>2015</v>
      </c>
    </row>
    <row r="257" spans="1:23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8"/>
        <v>107</v>
      </c>
      <c r="P257">
        <f t="shared" si="19"/>
        <v>45.42</v>
      </c>
      <c r="Q257">
        <v>107</v>
      </c>
      <c r="R257" s="9" t="s">
        <v>8308</v>
      </c>
      <c r="S257" t="s">
        <v>8313</v>
      </c>
      <c r="T257" s="13">
        <f t="shared" si="20"/>
        <v>40588.526412037041</v>
      </c>
      <c r="U257" s="13">
        <f t="shared" si="21"/>
        <v>40618.48474537037</v>
      </c>
      <c r="V257">
        <f t="shared" si="22"/>
        <v>30</v>
      </c>
      <c r="W257">
        <f t="shared" si="23"/>
        <v>2011</v>
      </c>
    </row>
    <row r="258" spans="1:23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8"/>
        <v>139</v>
      </c>
      <c r="P258">
        <f t="shared" si="19"/>
        <v>65.760000000000005</v>
      </c>
      <c r="Q258">
        <v>139</v>
      </c>
      <c r="R258" s="9" t="s">
        <v>8308</v>
      </c>
      <c r="S258" t="s">
        <v>8313</v>
      </c>
      <c r="T258" s="13">
        <f t="shared" si="20"/>
        <v>41319.769293981481</v>
      </c>
      <c r="U258" s="13">
        <f t="shared" si="21"/>
        <v>41349.769293981481</v>
      </c>
      <c r="V258">
        <f t="shared" si="22"/>
        <v>30</v>
      </c>
      <c r="W258">
        <f t="shared" si="23"/>
        <v>2013</v>
      </c>
    </row>
    <row r="259" spans="1:23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4">ROUND(E259/D259*100,0)</f>
        <v>107</v>
      </c>
      <c r="P259">
        <f t="shared" ref="P259:P322" si="25">IFERROR(ROUND(E259/L259,2),0)</f>
        <v>66.7</v>
      </c>
      <c r="Q259">
        <v>107</v>
      </c>
      <c r="R259" s="9" t="s">
        <v>8308</v>
      </c>
      <c r="S259" t="s">
        <v>8313</v>
      </c>
      <c r="T259" s="13">
        <f t="shared" ref="T259:T322" si="26">(((J259/60)/60)/24)+DATE(1970,1,1)</f>
        <v>42479.626875000002</v>
      </c>
      <c r="U259" s="13">
        <f t="shared" ref="U259:U322" si="27">(((I259/60)/60)/24)+DATE(1970,1,1)</f>
        <v>42509.626875000002</v>
      </c>
      <c r="V259">
        <f t="shared" ref="V259:V322" si="28">_xlfn.DAYS(U259,T259)</f>
        <v>30</v>
      </c>
      <c r="W259">
        <f t="shared" ref="W259:W322" si="29">YEAR(T259)</f>
        <v>2016</v>
      </c>
    </row>
    <row r="260" spans="1:23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4"/>
        <v>191</v>
      </c>
      <c r="P260">
        <f t="shared" si="25"/>
        <v>83.35</v>
      </c>
      <c r="Q260">
        <v>191</v>
      </c>
      <c r="R260" s="9" t="s">
        <v>8308</v>
      </c>
      <c r="S260" t="s">
        <v>8313</v>
      </c>
      <c r="T260" s="13">
        <f t="shared" si="26"/>
        <v>40682.051689814813</v>
      </c>
      <c r="U260" s="13">
        <f t="shared" si="27"/>
        <v>40712.051689814813</v>
      </c>
      <c r="V260">
        <f t="shared" si="28"/>
        <v>30</v>
      </c>
      <c r="W260">
        <f t="shared" si="29"/>
        <v>2011</v>
      </c>
    </row>
    <row r="261" spans="1:23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4"/>
        <v>132</v>
      </c>
      <c r="P261">
        <f t="shared" si="25"/>
        <v>105.05</v>
      </c>
      <c r="Q261">
        <v>132</v>
      </c>
      <c r="R261" s="9" t="s">
        <v>8308</v>
      </c>
      <c r="S261" t="s">
        <v>8313</v>
      </c>
      <c r="T261" s="13">
        <f t="shared" si="26"/>
        <v>42072.738067129627</v>
      </c>
      <c r="U261" s="13">
        <f t="shared" si="27"/>
        <v>42102.738067129627</v>
      </c>
      <c r="V261">
        <f t="shared" si="28"/>
        <v>30</v>
      </c>
      <c r="W261">
        <f t="shared" si="29"/>
        <v>2015</v>
      </c>
    </row>
    <row r="262" spans="1:23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4"/>
        <v>106</v>
      </c>
      <c r="P262">
        <f t="shared" si="25"/>
        <v>120.91</v>
      </c>
      <c r="Q262">
        <v>106</v>
      </c>
      <c r="R262" s="9" t="s">
        <v>8308</v>
      </c>
      <c r="S262" t="s">
        <v>8313</v>
      </c>
      <c r="T262" s="13">
        <f t="shared" si="26"/>
        <v>40330.755543981482</v>
      </c>
      <c r="U262" s="13">
        <f t="shared" si="27"/>
        <v>40376.415972222225</v>
      </c>
      <c r="V262">
        <f t="shared" si="28"/>
        <v>46</v>
      </c>
      <c r="W262">
        <f t="shared" si="29"/>
        <v>2010</v>
      </c>
    </row>
    <row r="263" spans="1:23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4"/>
        <v>107</v>
      </c>
      <c r="P263">
        <f t="shared" si="25"/>
        <v>97.64</v>
      </c>
      <c r="Q263">
        <v>107</v>
      </c>
      <c r="R263" s="9" t="s">
        <v>8308</v>
      </c>
      <c r="S263" t="s">
        <v>8313</v>
      </c>
      <c r="T263" s="13">
        <f t="shared" si="26"/>
        <v>41017.885462962964</v>
      </c>
      <c r="U263" s="13">
        <f t="shared" si="27"/>
        <v>41067.621527777781</v>
      </c>
      <c r="V263">
        <f t="shared" si="28"/>
        <v>50</v>
      </c>
      <c r="W263">
        <f t="shared" si="29"/>
        <v>2012</v>
      </c>
    </row>
    <row r="264" spans="1:23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4"/>
        <v>240</v>
      </c>
      <c r="P264">
        <f t="shared" si="25"/>
        <v>41.38</v>
      </c>
      <c r="Q264">
        <v>240</v>
      </c>
      <c r="R264" s="9" t="s">
        <v>8308</v>
      </c>
      <c r="S264" t="s">
        <v>8313</v>
      </c>
      <c r="T264" s="13">
        <f t="shared" si="26"/>
        <v>40555.24800925926</v>
      </c>
      <c r="U264" s="13">
        <f t="shared" si="27"/>
        <v>40600.24800925926</v>
      </c>
      <c r="V264">
        <f t="shared" si="28"/>
        <v>45</v>
      </c>
      <c r="W264">
        <f t="shared" si="29"/>
        <v>2011</v>
      </c>
    </row>
    <row r="265" spans="1:23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4"/>
        <v>118</v>
      </c>
      <c r="P265">
        <f t="shared" si="25"/>
        <v>30.65</v>
      </c>
      <c r="Q265">
        <v>118</v>
      </c>
      <c r="R265" s="9" t="s">
        <v>8308</v>
      </c>
      <c r="S265" t="s">
        <v>8313</v>
      </c>
      <c r="T265" s="13">
        <f t="shared" si="26"/>
        <v>41149.954791666663</v>
      </c>
      <c r="U265" s="13">
        <f t="shared" si="27"/>
        <v>41179.954791666663</v>
      </c>
      <c r="V265">
        <f t="shared" si="28"/>
        <v>30</v>
      </c>
      <c r="W265">
        <f t="shared" si="29"/>
        <v>2012</v>
      </c>
    </row>
    <row r="266" spans="1:23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4"/>
        <v>118</v>
      </c>
      <c r="P266">
        <f t="shared" si="25"/>
        <v>64.95</v>
      </c>
      <c r="Q266">
        <v>118</v>
      </c>
      <c r="R266" s="9" t="s">
        <v>8308</v>
      </c>
      <c r="S266" t="s">
        <v>8313</v>
      </c>
      <c r="T266" s="13">
        <f t="shared" si="26"/>
        <v>41010.620312500003</v>
      </c>
      <c r="U266" s="13">
        <f t="shared" si="27"/>
        <v>41040.620312500003</v>
      </c>
      <c r="V266">
        <f t="shared" si="28"/>
        <v>30</v>
      </c>
      <c r="W266">
        <f t="shared" si="29"/>
        <v>2012</v>
      </c>
    </row>
    <row r="267" spans="1:23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4"/>
        <v>111</v>
      </c>
      <c r="P267">
        <f t="shared" si="25"/>
        <v>95.78</v>
      </c>
      <c r="Q267">
        <v>111</v>
      </c>
      <c r="R267" s="9" t="s">
        <v>8308</v>
      </c>
      <c r="S267" t="s">
        <v>8313</v>
      </c>
      <c r="T267" s="13">
        <f t="shared" si="26"/>
        <v>40267.245717592588</v>
      </c>
      <c r="U267" s="13">
        <f t="shared" si="27"/>
        <v>40308.844444444447</v>
      </c>
      <c r="V267">
        <f t="shared" si="28"/>
        <v>41</v>
      </c>
      <c r="W267">
        <f t="shared" si="29"/>
        <v>2010</v>
      </c>
    </row>
    <row r="268" spans="1:23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4"/>
        <v>146</v>
      </c>
      <c r="P268">
        <f t="shared" si="25"/>
        <v>40.42</v>
      </c>
      <c r="Q268">
        <v>146</v>
      </c>
      <c r="R268" s="9" t="s">
        <v>8308</v>
      </c>
      <c r="S268" t="s">
        <v>8313</v>
      </c>
      <c r="T268" s="13">
        <f t="shared" si="26"/>
        <v>40205.174849537041</v>
      </c>
      <c r="U268" s="13">
        <f t="shared" si="27"/>
        <v>40291.160416666666</v>
      </c>
      <c r="V268">
        <f t="shared" si="28"/>
        <v>86</v>
      </c>
      <c r="W268">
        <f t="shared" si="29"/>
        <v>2010</v>
      </c>
    </row>
    <row r="269" spans="1:23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4"/>
        <v>132</v>
      </c>
      <c r="P269">
        <f t="shared" si="25"/>
        <v>78.58</v>
      </c>
      <c r="Q269">
        <v>132</v>
      </c>
      <c r="R269" s="9" t="s">
        <v>8308</v>
      </c>
      <c r="S269" t="s">
        <v>8313</v>
      </c>
      <c r="T269" s="13">
        <f t="shared" si="26"/>
        <v>41785.452534722222</v>
      </c>
      <c r="U269" s="13">
        <f t="shared" si="27"/>
        <v>41815.452534722222</v>
      </c>
      <c r="V269">
        <f t="shared" si="28"/>
        <v>30</v>
      </c>
      <c r="W269">
        <f t="shared" si="29"/>
        <v>2014</v>
      </c>
    </row>
    <row r="270" spans="1:23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4"/>
        <v>111</v>
      </c>
      <c r="P270">
        <f t="shared" si="25"/>
        <v>50.18</v>
      </c>
      <c r="Q270">
        <v>111</v>
      </c>
      <c r="R270" s="9" t="s">
        <v>8308</v>
      </c>
      <c r="S270" t="s">
        <v>8313</v>
      </c>
      <c r="T270" s="13">
        <f t="shared" si="26"/>
        <v>40809.15252314815</v>
      </c>
      <c r="U270" s="13">
        <f t="shared" si="27"/>
        <v>40854.194189814814</v>
      </c>
      <c r="V270">
        <f t="shared" si="28"/>
        <v>45</v>
      </c>
      <c r="W270">
        <f t="shared" si="29"/>
        <v>2011</v>
      </c>
    </row>
    <row r="271" spans="1:23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4"/>
        <v>147</v>
      </c>
      <c r="P271">
        <f t="shared" si="25"/>
        <v>92.25</v>
      </c>
      <c r="Q271">
        <v>147</v>
      </c>
      <c r="R271" s="9" t="s">
        <v>8308</v>
      </c>
      <c r="S271" t="s">
        <v>8313</v>
      </c>
      <c r="T271" s="13">
        <f t="shared" si="26"/>
        <v>42758.197013888886</v>
      </c>
      <c r="U271" s="13">
        <f t="shared" si="27"/>
        <v>42788.197013888886</v>
      </c>
      <c r="V271">
        <f t="shared" si="28"/>
        <v>30</v>
      </c>
      <c r="W271">
        <f t="shared" si="29"/>
        <v>2017</v>
      </c>
    </row>
    <row r="272" spans="1:23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4"/>
        <v>153</v>
      </c>
      <c r="P272">
        <f t="shared" si="25"/>
        <v>57.54</v>
      </c>
      <c r="Q272">
        <v>153</v>
      </c>
      <c r="R272" s="9" t="s">
        <v>8308</v>
      </c>
      <c r="S272" t="s">
        <v>8313</v>
      </c>
      <c r="T272" s="13">
        <f t="shared" si="26"/>
        <v>40637.866550925923</v>
      </c>
      <c r="U272" s="13">
        <f t="shared" si="27"/>
        <v>40688.166666666664</v>
      </c>
      <c r="V272">
        <f t="shared" si="28"/>
        <v>51</v>
      </c>
      <c r="W272">
        <f t="shared" si="29"/>
        <v>2011</v>
      </c>
    </row>
    <row r="273" spans="1:23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4"/>
        <v>105</v>
      </c>
      <c r="P273">
        <f t="shared" si="25"/>
        <v>109.42</v>
      </c>
      <c r="Q273">
        <v>105</v>
      </c>
      <c r="R273" s="9" t="s">
        <v>8308</v>
      </c>
      <c r="S273" t="s">
        <v>8313</v>
      </c>
      <c r="T273" s="13">
        <f t="shared" si="26"/>
        <v>41612.10024305556</v>
      </c>
      <c r="U273" s="13">
        <f t="shared" si="27"/>
        <v>41641.333333333336</v>
      </c>
      <c r="V273">
        <f t="shared" si="28"/>
        <v>29</v>
      </c>
      <c r="W273">
        <f t="shared" si="29"/>
        <v>2013</v>
      </c>
    </row>
    <row r="274" spans="1:23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4"/>
        <v>177</v>
      </c>
      <c r="P274">
        <f t="shared" si="25"/>
        <v>81.89</v>
      </c>
      <c r="Q274">
        <v>177</v>
      </c>
      <c r="R274" s="9" t="s">
        <v>8308</v>
      </c>
      <c r="S274" t="s">
        <v>8313</v>
      </c>
      <c r="T274" s="13">
        <f t="shared" si="26"/>
        <v>40235.900358796294</v>
      </c>
      <c r="U274" s="13">
        <f t="shared" si="27"/>
        <v>40296.78402777778</v>
      </c>
      <c r="V274">
        <f t="shared" si="28"/>
        <v>61</v>
      </c>
      <c r="W274">
        <f t="shared" si="29"/>
        <v>2010</v>
      </c>
    </row>
    <row r="275" spans="1:23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4"/>
        <v>108</v>
      </c>
      <c r="P275">
        <f t="shared" si="25"/>
        <v>45.67</v>
      </c>
      <c r="Q275">
        <v>108</v>
      </c>
      <c r="R275" s="9" t="s">
        <v>8308</v>
      </c>
      <c r="S275" t="s">
        <v>8313</v>
      </c>
      <c r="T275" s="13">
        <f t="shared" si="26"/>
        <v>40697.498449074075</v>
      </c>
      <c r="U275" s="13">
        <f t="shared" si="27"/>
        <v>40727.498449074075</v>
      </c>
      <c r="V275">
        <f t="shared" si="28"/>
        <v>30</v>
      </c>
      <c r="W275">
        <f t="shared" si="29"/>
        <v>2011</v>
      </c>
    </row>
    <row r="276" spans="1:23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4"/>
        <v>156</v>
      </c>
      <c r="P276">
        <f t="shared" si="25"/>
        <v>55.22</v>
      </c>
      <c r="Q276">
        <v>156</v>
      </c>
      <c r="R276" s="9" t="s">
        <v>8308</v>
      </c>
      <c r="S276" t="s">
        <v>8313</v>
      </c>
      <c r="T276" s="13">
        <f t="shared" si="26"/>
        <v>40969.912372685183</v>
      </c>
      <c r="U276" s="13">
        <f t="shared" si="27"/>
        <v>41004.290972222225</v>
      </c>
      <c r="V276">
        <f t="shared" si="28"/>
        <v>35</v>
      </c>
      <c r="W276">
        <f t="shared" si="29"/>
        <v>2012</v>
      </c>
    </row>
    <row r="277" spans="1:23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4"/>
        <v>108</v>
      </c>
      <c r="P277">
        <f t="shared" si="25"/>
        <v>65.3</v>
      </c>
      <c r="Q277">
        <v>108</v>
      </c>
      <c r="R277" s="9" t="s">
        <v>8308</v>
      </c>
      <c r="S277" t="s">
        <v>8313</v>
      </c>
      <c r="T277" s="13">
        <f t="shared" si="26"/>
        <v>41193.032013888893</v>
      </c>
      <c r="U277" s="13">
        <f t="shared" si="27"/>
        <v>41223.073680555557</v>
      </c>
      <c r="V277">
        <f t="shared" si="28"/>
        <v>30</v>
      </c>
      <c r="W277">
        <f t="shared" si="29"/>
        <v>2012</v>
      </c>
    </row>
    <row r="278" spans="1:23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4"/>
        <v>148</v>
      </c>
      <c r="P278">
        <f t="shared" si="25"/>
        <v>95.23</v>
      </c>
      <c r="Q278">
        <v>148</v>
      </c>
      <c r="R278" s="9" t="s">
        <v>8308</v>
      </c>
      <c r="S278" t="s">
        <v>8313</v>
      </c>
      <c r="T278" s="13">
        <f t="shared" si="26"/>
        <v>40967.081874999996</v>
      </c>
      <c r="U278" s="13">
        <f t="shared" si="27"/>
        <v>41027.040208333332</v>
      </c>
      <c r="V278">
        <f t="shared" si="28"/>
        <v>60</v>
      </c>
      <c r="W278">
        <f t="shared" si="29"/>
        <v>2012</v>
      </c>
    </row>
    <row r="279" spans="1:23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4"/>
        <v>110</v>
      </c>
      <c r="P279">
        <f t="shared" si="25"/>
        <v>75.44</v>
      </c>
      <c r="Q279">
        <v>110</v>
      </c>
      <c r="R279" s="9" t="s">
        <v>8308</v>
      </c>
      <c r="S279" t="s">
        <v>8313</v>
      </c>
      <c r="T279" s="13">
        <f t="shared" si="26"/>
        <v>42117.891423611116</v>
      </c>
      <c r="U279" s="13">
        <f t="shared" si="27"/>
        <v>42147.891423611116</v>
      </c>
      <c r="V279">
        <f t="shared" si="28"/>
        <v>30</v>
      </c>
      <c r="W279">
        <f t="shared" si="29"/>
        <v>2015</v>
      </c>
    </row>
    <row r="280" spans="1:23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4"/>
        <v>150</v>
      </c>
      <c r="P280">
        <f t="shared" si="25"/>
        <v>97.82</v>
      </c>
      <c r="Q280">
        <v>150</v>
      </c>
      <c r="R280" s="9" t="s">
        <v>8308</v>
      </c>
      <c r="S280" t="s">
        <v>8313</v>
      </c>
      <c r="T280" s="13">
        <f t="shared" si="26"/>
        <v>41164.040960648148</v>
      </c>
      <c r="U280" s="13">
        <f t="shared" si="27"/>
        <v>41194.040960648148</v>
      </c>
      <c r="V280">
        <f t="shared" si="28"/>
        <v>30</v>
      </c>
      <c r="W280">
        <f t="shared" si="29"/>
        <v>2012</v>
      </c>
    </row>
    <row r="281" spans="1:23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4"/>
        <v>157</v>
      </c>
      <c r="P281">
        <f t="shared" si="25"/>
        <v>87.69</v>
      </c>
      <c r="Q281">
        <v>157</v>
      </c>
      <c r="R281" s="9" t="s">
        <v>8308</v>
      </c>
      <c r="S281" t="s">
        <v>8313</v>
      </c>
      <c r="T281" s="13">
        <f t="shared" si="26"/>
        <v>42759.244166666671</v>
      </c>
      <c r="U281" s="13">
        <f t="shared" si="27"/>
        <v>42793.084027777775</v>
      </c>
      <c r="V281">
        <f t="shared" si="28"/>
        <v>34</v>
      </c>
      <c r="W281">
        <f t="shared" si="29"/>
        <v>2017</v>
      </c>
    </row>
    <row r="282" spans="1:23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4"/>
        <v>156</v>
      </c>
      <c r="P282">
        <f t="shared" si="25"/>
        <v>54.75</v>
      </c>
      <c r="Q282">
        <v>156</v>
      </c>
      <c r="R282" s="9" t="s">
        <v>8308</v>
      </c>
      <c r="S282" t="s">
        <v>8313</v>
      </c>
      <c r="T282" s="13">
        <f t="shared" si="26"/>
        <v>41744.590682870366</v>
      </c>
      <c r="U282" s="13">
        <f t="shared" si="27"/>
        <v>41789.590682870366</v>
      </c>
      <c r="V282">
        <f t="shared" si="28"/>
        <v>45</v>
      </c>
      <c r="W282">
        <f t="shared" si="29"/>
        <v>2014</v>
      </c>
    </row>
    <row r="283" spans="1:23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4"/>
        <v>121</v>
      </c>
      <c r="P283">
        <f t="shared" si="25"/>
        <v>83.95</v>
      </c>
      <c r="Q283">
        <v>121</v>
      </c>
      <c r="R283" s="9" t="s">
        <v>8308</v>
      </c>
      <c r="S283" t="s">
        <v>8313</v>
      </c>
      <c r="T283" s="13">
        <f t="shared" si="26"/>
        <v>39950.163344907407</v>
      </c>
      <c r="U283" s="13">
        <f t="shared" si="27"/>
        <v>40035.80972222222</v>
      </c>
      <c r="V283">
        <f t="shared" si="28"/>
        <v>85</v>
      </c>
      <c r="W283">
        <f t="shared" si="29"/>
        <v>2009</v>
      </c>
    </row>
    <row r="284" spans="1:23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4"/>
        <v>101</v>
      </c>
      <c r="P284">
        <f t="shared" si="25"/>
        <v>254.39</v>
      </c>
      <c r="Q284">
        <v>101</v>
      </c>
      <c r="R284" s="9" t="s">
        <v>8308</v>
      </c>
      <c r="S284" t="s">
        <v>8313</v>
      </c>
      <c r="T284" s="13">
        <f t="shared" si="26"/>
        <v>40194.920046296298</v>
      </c>
      <c r="U284" s="13">
        <f t="shared" si="27"/>
        <v>40231.916666666664</v>
      </c>
      <c r="V284">
        <f t="shared" si="28"/>
        <v>37</v>
      </c>
      <c r="W284">
        <f t="shared" si="29"/>
        <v>2010</v>
      </c>
    </row>
    <row r="285" spans="1:23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4"/>
        <v>114</v>
      </c>
      <c r="P285">
        <f t="shared" si="25"/>
        <v>101.83</v>
      </c>
      <c r="Q285">
        <v>114</v>
      </c>
      <c r="R285" s="9" t="s">
        <v>8308</v>
      </c>
      <c r="S285" t="s">
        <v>8313</v>
      </c>
      <c r="T285" s="13">
        <f t="shared" si="26"/>
        <v>40675.71</v>
      </c>
      <c r="U285" s="13">
        <f t="shared" si="27"/>
        <v>40695.207638888889</v>
      </c>
      <c r="V285">
        <f t="shared" si="28"/>
        <v>20</v>
      </c>
      <c r="W285">
        <f t="shared" si="29"/>
        <v>2011</v>
      </c>
    </row>
    <row r="286" spans="1:23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4"/>
        <v>105</v>
      </c>
      <c r="P286">
        <f t="shared" si="25"/>
        <v>55.07</v>
      </c>
      <c r="Q286">
        <v>105</v>
      </c>
      <c r="R286" s="9" t="s">
        <v>8308</v>
      </c>
      <c r="S286" t="s">
        <v>8313</v>
      </c>
      <c r="T286" s="13">
        <f t="shared" si="26"/>
        <v>40904.738194444442</v>
      </c>
      <c r="U286" s="13">
        <f t="shared" si="27"/>
        <v>40929.738194444442</v>
      </c>
      <c r="V286">
        <f t="shared" si="28"/>
        <v>25</v>
      </c>
      <c r="W286">
        <f t="shared" si="29"/>
        <v>2011</v>
      </c>
    </row>
    <row r="287" spans="1:23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4"/>
        <v>229</v>
      </c>
      <c r="P287">
        <f t="shared" si="25"/>
        <v>56.9</v>
      </c>
      <c r="Q287">
        <v>229</v>
      </c>
      <c r="R287" s="9" t="s">
        <v>8308</v>
      </c>
      <c r="S287" t="s">
        <v>8313</v>
      </c>
      <c r="T287" s="13">
        <f t="shared" si="26"/>
        <v>41506.756111111114</v>
      </c>
      <c r="U287" s="13">
        <f t="shared" si="27"/>
        <v>41536.756111111114</v>
      </c>
      <c r="V287">
        <f t="shared" si="28"/>
        <v>30</v>
      </c>
      <c r="W287">
        <f t="shared" si="29"/>
        <v>2013</v>
      </c>
    </row>
    <row r="288" spans="1:23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4"/>
        <v>109</v>
      </c>
      <c r="P288">
        <f t="shared" si="25"/>
        <v>121.28</v>
      </c>
      <c r="Q288">
        <v>109</v>
      </c>
      <c r="R288" s="9" t="s">
        <v>8308</v>
      </c>
      <c r="S288" t="s">
        <v>8313</v>
      </c>
      <c r="T288" s="13">
        <f t="shared" si="26"/>
        <v>41313.816249999996</v>
      </c>
      <c r="U288" s="13">
        <f t="shared" si="27"/>
        <v>41358.774583333332</v>
      </c>
      <c r="V288">
        <f t="shared" si="28"/>
        <v>45</v>
      </c>
      <c r="W288">
        <f t="shared" si="29"/>
        <v>2013</v>
      </c>
    </row>
    <row r="289" spans="1:23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4"/>
        <v>176</v>
      </c>
      <c r="P289">
        <f t="shared" si="25"/>
        <v>91.19</v>
      </c>
      <c r="Q289">
        <v>176</v>
      </c>
      <c r="R289" s="9" t="s">
        <v>8308</v>
      </c>
      <c r="S289" t="s">
        <v>8313</v>
      </c>
      <c r="T289" s="13">
        <f t="shared" si="26"/>
        <v>41184.277986111112</v>
      </c>
      <c r="U289" s="13">
        <f t="shared" si="27"/>
        <v>41215.166666666664</v>
      </c>
      <c r="V289">
        <f t="shared" si="28"/>
        <v>31</v>
      </c>
      <c r="W289">
        <f t="shared" si="29"/>
        <v>2012</v>
      </c>
    </row>
    <row r="290" spans="1:23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4"/>
        <v>103</v>
      </c>
      <c r="P290">
        <f t="shared" si="25"/>
        <v>115.45</v>
      </c>
      <c r="Q290">
        <v>103</v>
      </c>
      <c r="R290" s="9" t="s">
        <v>8308</v>
      </c>
      <c r="S290" t="s">
        <v>8313</v>
      </c>
      <c r="T290" s="13">
        <f t="shared" si="26"/>
        <v>41051.168900462959</v>
      </c>
      <c r="U290" s="13">
        <f t="shared" si="27"/>
        <v>41086.168900462959</v>
      </c>
      <c r="V290">
        <f t="shared" si="28"/>
        <v>35</v>
      </c>
      <c r="W290">
        <f t="shared" si="29"/>
        <v>2012</v>
      </c>
    </row>
    <row r="291" spans="1:23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4"/>
        <v>105</v>
      </c>
      <c r="P291">
        <f t="shared" si="25"/>
        <v>67.77</v>
      </c>
      <c r="Q291">
        <v>105</v>
      </c>
      <c r="R291" s="9" t="s">
        <v>8308</v>
      </c>
      <c r="S291" t="s">
        <v>8313</v>
      </c>
      <c r="T291" s="13">
        <f t="shared" si="26"/>
        <v>41550.456412037034</v>
      </c>
      <c r="U291" s="13">
        <f t="shared" si="27"/>
        <v>41580.456412037034</v>
      </c>
      <c r="V291">
        <f t="shared" si="28"/>
        <v>30</v>
      </c>
      <c r="W291">
        <f t="shared" si="29"/>
        <v>2013</v>
      </c>
    </row>
    <row r="292" spans="1:23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4"/>
        <v>107</v>
      </c>
      <c r="P292">
        <f t="shared" si="25"/>
        <v>28.58</v>
      </c>
      <c r="Q292">
        <v>107</v>
      </c>
      <c r="R292" s="9" t="s">
        <v>8308</v>
      </c>
      <c r="S292" t="s">
        <v>8313</v>
      </c>
      <c r="T292" s="13">
        <f t="shared" si="26"/>
        <v>40526.36917824074</v>
      </c>
      <c r="U292" s="13">
        <f t="shared" si="27"/>
        <v>40576.332638888889</v>
      </c>
      <c r="V292">
        <f t="shared" si="28"/>
        <v>50</v>
      </c>
      <c r="W292">
        <f t="shared" si="29"/>
        <v>2010</v>
      </c>
    </row>
    <row r="293" spans="1:23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4"/>
        <v>120</v>
      </c>
      <c r="P293">
        <f t="shared" si="25"/>
        <v>46.88</v>
      </c>
      <c r="Q293">
        <v>120</v>
      </c>
      <c r="R293" s="9" t="s">
        <v>8308</v>
      </c>
      <c r="S293" t="s">
        <v>8313</v>
      </c>
      <c r="T293" s="13">
        <f t="shared" si="26"/>
        <v>41376.769050925926</v>
      </c>
      <c r="U293" s="13">
        <f t="shared" si="27"/>
        <v>41395.000694444447</v>
      </c>
      <c r="V293">
        <f t="shared" si="28"/>
        <v>19</v>
      </c>
      <c r="W293">
        <f t="shared" si="29"/>
        <v>2013</v>
      </c>
    </row>
    <row r="294" spans="1:23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4"/>
        <v>102</v>
      </c>
      <c r="P294">
        <f t="shared" si="25"/>
        <v>154.41999999999999</v>
      </c>
      <c r="Q294">
        <v>102</v>
      </c>
      <c r="R294" s="9" t="s">
        <v>8308</v>
      </c>
      <c r="S294" t="s">
        <v>8313</v>
      </c>
      <c r="T294" s="13">
        <f t="shared" si="26"/>
        <v>40812.803229166668</v>
      </c>
      <c r="U294" s="13">
        <f t="shared" si="27"/>
        <v>40845.165972222225</v>
      </c>
      <c r="V294">
        <f t="shared" si="28"/>
        <v>33</v>
      </c>
      <c r="W294">
        <f t="shared" si="29"/>
        <v>2011</v>
      </c>
    </row>
    <row r="295" spans="1:23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4"/>
        <v>101</v>
      </c>
      <c r="P295">
        <f t="shared" si="25"/>
        <v>201.22</v>
      </c>
      <c r="Q295">
        <v>101</v>
      </c>
      <c r="R295" s="9" t="s">
        <v>8308</v>
      </c>
      <c r="S295" t="s">
        <v>8313</v>
      </c>
      <c r="T295" s="13">
        <f t="shared" si="26"/>
        <v>41719.667986111112</v>
      </c>
      <c r="U295" s="13">
        <f t="shared" si="27"/>
        <v>41749.667986111112</v>
      </c>
      <c r="V295">
        <f t="shared" si="28"/>
        <v>30</v>
      </c>
      <c r="W295">
        <f t="shared" si="29"/>
        <v>2014</v>
      </c>
    </row>
    <row r="296" spans="1:23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4"/>
        <v>100</v>
      </c>
      <c r="P296">
        <f t="shared" si="25"/>
        <v>100</v>
      </c>
      <c r="Q296">
        <v>100</v>
      </c>
      <c r="R296" s="9" t="s">
        <v>8308</v>
      </c>
      <c r="S296" t="s">
        <v>8313</v>
      </c>
      <c r="T296" s="13">
        <f t="shared" si="26"/>
        <v>40343.084421296298</v>
      </c>
      <c r="U296" s="13">
        <f t="shared" si="27"/>
        <v>40378.666666666664</v>
      </c>
      <c r="V296">
        <f t="shared" si="28"/>
        <v>35</v>
      </c>
      <c r="W296">
        <f t="shared" si="29"/>
        <v>2010</v>
      </c>
    </row>
    <row r="297" spans="1:23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4"/>
        <v>133</v>
      </c>
      <c r="P297">
        <f t="shared" si="25"/>
        <v>100.08</v>
      </c>
      <c r="Q297">
        <v>133</v>
      </c>
      <c r="R297" s="9" t="s">
        <v>8308</v>
      </c>
      <c r="S297" t="s">
        <v>8313</v>
      </c>
      <c r="T297" s="13">
        <f t="shared" si="26"/>
        <v>41519.004733796297</v>
      </c>
      <c r="U297" s="13">
        <f t="shared" si="27"/>
        <v>41579</v>
      </c>
      <c r="V297">
        <f t="shared" si="28"/>
        <v>60</v>
      </c>
      <c r="W297">
        <f t="shared" si="29"/>
        <v>2013</v>
      </c>
    </row>
    <row r="298" spans="1:23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4"/>
        <v>119</v>
      </c>
      <c r="P298">
        <f t="shared" si="25"/>
        <v>230.09</v>
      </c>
      <c r="Q298">
        <v>119</v>
      </c>
      <c r="R298" s="9" t="s">
        <v>8308</v>
      </c>
      <c r="S298" t="s">
        <v>8313</v>
      </c>
      <c r="T298" s="13">
        <f t="shared" si="26"/>
        <v>41134.475497685184</v>
      </c>
      <c r="U298" s="13">
        <f t="shared" si="27"/>
        <v>41159.475497685184</v>
      </c>
      <c r="V298">
        <f t="shared" si="28"/>
        <v>25</v>
      </c>
      <c r="W298">
        <f t="shared" si="29"/>
        <v>2012</v>
      </c>
    </row>
    <row r="299" spans="1:23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4"/>
        <v>101</v>
      </c>
      <c r="P299">
        <f t="shared" si="25"/>
        <v>141.75</v>
      </c>
      <c r="Q299">
        <v>101</v>
      </c>
      <c r="R299" s="9" t="s">
        <v>8308</v>
      </c>
      <c r="S299" t="s">
        <v>8313</v>
      </c>
      <c r="T299" s="13">
        <f t="shared" si="26"/>
        <v>42089.72802083334</v>
      </c>
      <c r="U299" s="13">
        <f t="shared" si="27"/>
        <v>42125.165972222225</v>
      </c>
      <c r="V299">
        <f t="shared" si="28"/>
        <v>36</v>
      </c>
      <c r="W299">
        <f t="shared" si="29"/>
        <v>2015</v>
      </c>
    </row>
    <row r="300" spans="1:23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4"/>
        <v>109</v>
      </c>
      <c r="P300">
        <f t="shared" si="25"/>
        <v>56.34</v>
      </c>
      <c r="Q300">
        <v>109</v>
      </c>
      <c r="R300" s="9" t="s">
        <v>8308</v>
      </c>
      <c r="S300" t="s">
        <v>8313</v>
      </c>
      <c r="T300" s="13">
        <f t="shared" si="26"/>
        <v>41709.463518518518</v>
      </c>
      <c r="U300" s="13">
        <f t="shared" si="27"/>
        <v>41768.875</v>
      </c>
      <c r="V300">
        <f t="shared" si="28"/>
        <v>59</v>
      </c>
      <c r="W300">
        <f t="shared" si="29"/>
        <v>2014</v>
      </c>
    </row>
    <row r="301" spans="1:23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4"/>
        <v>179</v>
      </c>
      <c r="P301">
        <f t="shared" si="25"/>
        <v>73.34</v>
      </c>
      <c r="Q301">
        <v>179</v>
      </c>
      <c r="R301" s="9" t="s">
        <v>8308</v>
      </c>
      <c r="S301" t="s">
        <v>8313</v>
      </c>
      <c r="T301" s="13">
        <f t="shared" si="26"/>
        <v>40469.225231481483</v>
      </c>
      <c r="U301" s="13">
        <f t="shared" si="27"/>
        <v>40499.266898148147</v>
      </c>
      <c r="V301">
        <f t="shared" si="28"/>
        <v>30</v>
      </c>
      <c r="W301">
        <f t="shared" si="29"/>
        <v>2010</v>
      </c>
    </row>
    <row r="302" spans="1:23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4"/>
        <v>102</v>
      </c>
      <c r="P302">
        <f t="shared" si="25"/>
        <v>85.34</v>
      </c>
      <c r="Q302">
        <v>102</v>
      </c>
      <c r="R302" s="9" t="s">
        <v>8308</v>
      </c>
      <c r="S302" t="s">
        <v>8313</v>
      </c>
      <c r="T302" s="13">
        <f t="shared" si="26"/>
        <v>40626.959930555553</v>
      </c>
      <c r="U302" s="13">
        <f t="shared" si="27"/>
        <v>40657.959930555553</v>
      </c>
      <c r="V302">
        <f t="shared" si="28"/>
        <v>31</v>
      </c>
      <c r="W302">
        <f t="shared" si="29"/>
        <v>2011</v>
      </c>
    </row>
    <row r="303" spans="1:23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4"/>
        <v>119</v>
      </c>
      <c r="P303">
        <f t="shared" si="25"/>
        <v>61.5</v>
      </c>
      <c r="Q303">
        <v>119</v>
      </c>
      <c r="R303" s="9" t="s">
        <v>8308</v>
      </c>
      <c r="S303" t="s">
        <v>8313</v>
      </c>
      <c r="T303" s="13">
        <f t="shared" si="26"/>
        <v>41312.737673611111</v>
      </c>
      <c r="U303" s="13">
        <f t="shared" si="27"/>
        <v>41352.696006944447</v>
      </c>
      <c r="V303">
        <f t="shared" si="28"/>
        <v>40</v>
      </c>
      <c r="W303">
        <f t="shared" si="29"/>
        <v>2013</v>
      </c>
    </row>
    <row r="304" spans="1:23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4"/>
        <v>100</v>
      </c>
      <c r="P304">
        <f t="shared" si="25"/>
        <v>93.02</v>
      </c>
      <c r="Q304">
        <v>100</v>
      </c>
      <c r="R304" s="9" t="s">
        <v>8308</v>
      </c>
      <c r="S304" t="s">
        <v>8313</v>
      </c>
      <c r="T304" s="13">
        <f t="shared" si="26"/>
        <v>40933.856921296298</v>
      </c>
      <c r="U304" s="13">
        <f t="shared" si="27"/>
        <v>40963.856921296298</v>
      </c>
      <c r="V304">
        <f t="shared" si="28"/>
        <v>30</v>
      </c>
      <c r="W304">
        <f t="shared" si="29"/>
        <v>2012</v>
      </c>
    </row>
    <row r="305" spans="1:23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4"/>
        <v>137</v>
      </c>
      <c r="P305">
        <f t="shared" si="25"/>
        <v>50.29</v>
      </c>
      <c r="Q305">
        <v>137</v>
      </c>
      <c r="R305" s="9" t="s">
        <v>8308</v>
      </c>
      <c r="S305" t="s">
        <v>8313</v>
      </c>
      <c r="T305" s="13">
        <f t="shared" si="26"/>
        <v>41032.071134259262</v>
      </c>
      <c r="U305" s="13">
        <f t="shared" si="27"/>
        <v>41062.071134259262</v>
      </c>
      <c r="V305">
        <f t="shared" si="28"/>
        <v>30</v>
      </c>
      <c r="W305">
        <f t="shared" si="29"/>
        <v>2012</v>
      </c>
    </row>
    <row r="306" spans="1:23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4"/>
        <v>232</v>
      </c>
      <c r="P306">
        <f t="shared" si="25"/>
        <v>106.43</v>
      </c>
      <c r="Q306">
        <v>232</v>
      </c>
      <c r="R306" s="9" t="s">
        <v>8308</v>
      </c>
      <c r="S306" t="s">
        <v>8313</v>
      </c>
      <c r="T306" s="13">
        <f t="shared" si="26"/>
        <v>41114.094872685186</v>
      </c>
      <c r="U306" s="13">
        <f t="shared" si="27"/>
        <v>41153.083333333336</v>
      </c>
      <c r="V306">
        <f t="shared" si="28"/>
        <v>39</v>
      </c>
      <c r="W306">
        <f t="shared" si="29"/>
        <v>2012</v>
      </c>
    </row>
    <row r="307" spans="1:23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4"/>
        <v>130</v>
      </c>
      <c r="P307">
        <f t="shared" si="25"/>
        <v>51.72</v>
      </c>
      <c r="Q307">
        <v>130</v>
      </c>
      <c r="R307" s="9" t="s">
        <v>8308</v>
      </c>
      <c r="S307" t="s">
        <v>8313</v>
      </c>
      <c r="T307" s="13">
        <f t="shared" si="26"/>
        <v>40948.630196759259</v>
      </c>
      <c r="U307" s="13">
        <f t="shared" si="27"/>
        <v>40978.630196759259</v>
      </c>
      <c r="V307">
        <f t="shared" si="28"/>
        <v>30</v>
      </c>
      <c r="W307">
        <f t="shared" si="29"/>
        <v>2012</v>
      </c>
    </row>
    <row r="308" spans="1:23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4"/>
        <v>293</v>
      </c>
      <c r="P308">
        <f t="shared" si="25"/>
        <v>36.61</v>
      </c>
      <c r="Q308">
        <v>293</v>
      </c>
      <c r="R308" s="9" t="s">
        <v>8308</v>
      </c>
      <c r="S308" t="s">
        <v>8313</v>
      </c>
      <c r="T308" s="13">
        <f t="shared" si="26"/>
        <v>41333.837187500001</v>
      </c>
      <c r="U308" s="13">
        <f t="shared" si="27"/>
        <v>41353.795520833337</v>
      </c>
      <c r="V308">
        <f t="shared" si="28"/>
        <v>20</v>
      </c>
      <c r="W308">
        <f t="shared" si="29"/>
        <v>2013</v>
      </c>
    </row>
    <row r="309" spans="1:23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4"/>
        <v>111</v>
      </c>
      <c r="P309">
        <f t="shared" si="25"/>
        <v>42.52</v>
      </c>
      <c r="Q309">
        <v>111</v>
      </c>
      <c r="R309" s="9" t="s">
        <v>8308</v>
      </c>
      <c r="S309" t="s">
        <v>8313</v>
      </c>
      <c r="T309" s="13">
        <f t="shared" si="26"/>
        <v>41282.944456018515</v>
      </c>
      <c r="U309" s="13">
        <f t="shared" si="27"/>
        <v>41312.944456018515</v>
      </c>
      <c r="V309">
        <f t="shared" si="28"/>
        <v>30</v>
      </c>
      <c r="W309">
        <f t="shared" si="29"/>
        <v>2013</v>
      </c>
    </row>
    <row r="310" spans="1:23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4"/>
        <v>106</v>
      </c>
      <c r="P310">
        <f t="shared" si="25"/>
        <v>62.71</v>
      </c>
      <c r="Q310">
        <v>106</v>
      </c>
      <c r="R310" s="9" t="s">
        <v>8308</v>
      </c>
      <c r="S310" t="s">
        <v>8313</v>
      </c>
      <c r="T310" s="13">
        <f t="shared" si="26"/>
        <v>40567.694560185184</v>
      </c>
      <c r="U310" s="13">
        <f t="shared" si="27"/>
        <v>40612.694560185184</v>
      </c>
      <c r="V310">
        <f t="shared" si="28"/>
        <v>45</v>
      </c>
      <c r="W310">
        <f t="shared" si="29"/>
        <v>2011</v>
      </c>
    </row>
    <row r="311" spans="1:23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4"/>
        <v>119</v>
      </c>
      <c r="P311">
        <f t="shared" si="25"/>
        <v>89.96</v>
      </c>
      <c r="Q311">
        <v>119</v>
      </c>
      <c r="R311" s="9" t="s">
        <v>8308</v>
      </c>
      <c r="S311" t="s">
        <v>8313</v>
      </c>
      <c r="T311" s="13">
        <f t="shared" si="26"/>
        <v>41134.751550925925</v>
      </c>
      <c r="U311" s="13">
        <f t="shared" si="27"/>
        <v>41155.751550925925</v>
      </c>
      <c r="V311">
        <f t="shared" si="28"/>
        <v>21</v>
      </c>
      <c r="W311">
        <f t="shared" si="29"/>
        <v>2012</v>
      </c>
    </row>
    <row r="312" spans="1:23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4"/>
        <v>104</v>
      </c>
      <c r="P312">
        <f t="shared" si="25"/>
        <v>28.92</v>
      </c>
      <c r="Q312">
        <v>104</v>
      </c>
      <c r="R312" s="9" t="s">
        <v>8308</v>
      </c>
      <c r="S312" t="s">
        <v>8313</v>
      </c>
      <c r="T312" s="13">
        <f t="shared" si="26"/>
        <v>40821.183136574073</v>
      </c>
      <c r="U312" s="13">
        <f t="shared" si="27"/>
        <v>40836.083333333336</v>
      </c>
      <c r="V312">
        <f t="shared" si="28"/>
        <v>15</v>
      </c>
      <c r="W312">
        <f t="shared" si="29"/>
        <v>2011</v>
      </c>
    </row>
    <row r="313" spans="1:23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4"/>
        <v>104</v>
      </c>
      <c r="P313">
        <f t="shared" si="25"/>
        <v>138.80000000000001</v>
      </c>
      <c r="Q313">
        <v>104</v>
      </c>
      <c r="R313" s="9" t="s">
        <v>8308</v>
      </c>
      <c r="S313" t="s">
        <v>8313</v>
      </c>
      <c r="T313" s="13">
        <f t="shared" si="26"/>
        <v>40868.219814814816</v>
      </c>
      <c r="U313" s="13">
        <f t="shared" si="27"/>
        <v>40909.332638888889</v>
      </c>
      <c r="V313">
        <f t="shared" si="28"/>
        <v>41</v>
      </c>
      <c r="W313">
        <f t="shared" si="29"/>
        <v>2011</v>
      </c>
    </row>
    <row r="314" spans="1:23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4"/>
        <v>112</v>
      </c>
      <c r="P314">
        <f t="shared" si="25"/>
        <v>61.3</v>
      </c>
      <c r="Q314">
        <v>112</v>
      </c>
      <c r="R314" s="9" t="s">
        <v>8308</v>
      </c>
      <c r="S314" t="s">
        <v>8313</v>
      </c>
      <c r="T314" s="13">
        <f t="shared" si="26"/>
        <v>41348.877685185187</v>
      </c>
      <c r="U314" s="13">
        <f t="shared" si="27"/>
        <v>41378.877685185187</v>
      </c>
      <c r="V314">
        <f t="shared" si="28"/>
        <v>30</v>
      </c>
      <c r="W314">
        <f t="shared" si="29"/>
        <v>2013</v>
      </c>
    </row>
    <row r="315" spans="1:23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4"/>
        <v>105</v>
      </c>
      <c r="P315">
        <f t="shared" si="25"/>
        <v>80.2</v>
      </c>
      <c r="Q315">
        <v>105</v>
      </c>
      <c r="R315" s="9" t="s">
        <v>8308</v>
      </c>
      <c r="S315" t="s">
        <v>8313</v>
      </c>
      <c r="T315" s="13">
        <f t="shared" si="26"/>
        <v>40357.227939814817</v>
      </c>
      <c r="U315" s="13">
        <f t="shared" si="27"/>
        <v>40401.665972222225</v>
      </c>
      <c r="V315">
        <f t="shared" si="28"/>
        <v>44</v>
      </c>
      <c r="W315">
        <f t="shared" si="29"/>
        <v>2010</v>
      </c>
    </row>
    <row r="316" spans="1:23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4"/>
        <v>385</v>
      </c>
      <c r="P316">
        <f t="shared" si="25"/>
        <v>32.1</v>
      </c>
      <c r="Q316">
        <v>385</v>
      </c>
      <c r="R316" s="9" t="s">
        <v>8308</v>
      </c>
      <c r="S316" t="s">
        <v>8313</v>
      </c>
      <c r="T316" s="13">
        <f t="shared" si="26"/>
        <v>41304.833194444444</v>
      </c>
      <c r="U316" s="13">
        <f t="shared" si="27"/>
        <v>41334.833194444444</v>
      </c>
      <c r="V316">
        <f t="shared" si="28"/>
        <v>30</v>
      </c>
      <c r="W316">
        <f t="shared" si="29"/>
        <v>2013</v>
      </c>
    </row>
    <row r="317" spans="1:23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4"/>
        <v>101</v>
      </c>
      <c r="P317">
        <f t="shared" si="25"/>
        <v>200.89</v>
      </c>
      <c r="Q317">
        <v>101</v>
      </c>
      <c r="R317" s="9" t="s">
        <v>8308</v>
      </c>
      <c r="S317" t="s">
        <v>8313</v>
      </c>
      <c r="T317" s="13">
        <f t="shared" si="26"/>
        <v>41113.77238425926</v>
      </c>
      <c r="U317" s="13">
        <f t="shared" si="27"/>
        <v>41143.77238425926</v>
      </c>
      <c r="V317">
        <f t="shared" si="28"/>
        <v>30</v>
      </c>
      <c r="W317">
        <f t="shared" si="29"/>
        <v>2012</v>
      </c>
    </row>
    <row r="318" spans="1:23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4"/>
        <v>114</v>
      </c>
      <c r="P318">
        <f t="shared" si="25"/>
        <v>108.01</v>
      </c>
      <c r="Q318">
        <v>114</v>
      </c>
      <c r="R318" s="9" t="s">
        <v>8308</v>
      </c>
      <c r="S318" t="s">
        <v>8313</v>
      </c>
      <c r="T318" s="13">
        <f t="shared" si="26"/>
        <v>41950.923576388886</v>
      </c>
      <c r="U318" s="13">
        <f t="shared" si="27"/>
        <v>41984.207638888889</v>
      </c>
      <c r="V318">
        <f t="shared" si="28"/>
        <v>34</v>
      </c>
      <c r="W318">
        <f t="shared" si="29"/>
        <v>2014</v>
      </c>
    </row>
    <row r="319" spans="1:23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4"/>
        <v>101</v>
      </c>
      <c r="P319">
        <f t="shared" si="25"/>
        <v>95.7</v>
      </c>
      <c r="Q319">
        <v>101</v>
      </c>
      <c r="R319" s="9" t="s">
        <v>8308</v>
      </c>
      <c r="S319" t="s">
        <v>8313</v>
      </c>
      <c r="T319" s="13">
        <f t="shared" si="26"/>
        <v>41589.676886574074</v>
      </c>
      <c r="U319" s="13">
        <f t="shared" si="27"/>
        <v>41619.676886574074</v>
      </c>
      <c r="V319">
        <f t="shared" si="28"/>
        <v>30</v>
      </c>
      <c r="W319">
        <f t="shared" si="29"/>
        <v>2013</v>
      </c>
    </row>
    <row r="320" spans="1:23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4"/>
        <v>283</v>
      </c>
      <c r="P320">
        <f t="shared" si="25"/>
        <v>49.88</v>
      </c>
      <c r="Q320">
        <v>283</v>
      </c>
      <c r="R320" s="9" t="s">
        <v>8308</v>
      </c>
      <c r="S320" t="s">
        <v>8313</v>
      </c>
      <c r="T320" s="13">
        <f t="shared" si="26"/>
        <v>41330.038784722223</v>
      </c>
      <c r="U320" s="13">
        <f t="shared" si="27"/>
        <v>41359.997118055559</v>
      </c>
      <c r="V320">
        <f t="shared" si="28"/>
        <v>29</v>
      </c>
      <c r="W320">
        <f t="shared" si="29"/>
        <v>2013</v>
      </c>
    </row>
    <row r="321" spans="1:23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4"/>
        <v>113</v>
      </c>
      <c r="P321">
        <f t="shared" si="25"/>
        <v>110.47</v>
      </c>
      <c r="Q321">
        <v>113</v>
      </c>
      <c r="R321" s="9" t="s">
        <v>8308</v>
      </c>
      <c r="S321" t="s">
        <v>8313</v>
      </c>
      <c r="T321" s="13">
        <f t="shared" si="26"/>
        <v>40123.83829861111</v>
      </c>
      <c r="U321" s="13">
        <f t="shared" si="27"/>
        <v>40211.332638888889</v>
      </c>
      <c r="V321">
        <f t="shared" si="28"/>
        <v>88</v>
      </c>
      <c r="W321">
        <f t="shared" si="29"/>
        <v>2009</v>
      </c>
    </row>
    <row r="322" spans="1:23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4"/>
        <v>107</v>
      </c>
      <c r="P322">
        <f t="shared" si="25"/>
        <v>134.91</v>
      </c>
      <c r="Q322">
        <v>107</v>
      </c>
      <c r="R322" s="9" t="s">
        <v>8308</v>
      </c>
      <c r="S322" t="s">
        <v>8313</v>
      </c>
      <c r="T322" s="13">
        <f t="shared" si="26"/>
        <v>42331.551307870366</v>
      </c>
      <c r="U322" s="13">
        <f t="shared" si="27"/>
        <v>42360.958333333328</v>
      </c>
      <c r="V322">
        <f t="shared" si="28"/>
        <v>29</v>
      </c>
      <c r="W322">
        <f t="shared" si="29"/>
        <v>2015</v>
      </c>
    </row>
    <row r="323" spans="1:23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30">ROUND(E323/D323*100,0)</f>
        <v>103</v>
      </c>
      <c r="P323">
        <f t="shared" ref="P323:P386" si="31">IFERROR(ROUND(E323/L323,2),0)</f>
        <v>106.62</v>
      </c>
      <c r="Q323">
        <v>103</v>
      </c>
      <c r="R323" s="9" t="s">
        <v>8308</v>
      </c>
      <c r="S323" t="s">
        <v>8313</v>
      </c>
      <c r="T323" s="13">
        <f t="shared" ref="T323:T386" si="32">(((J323/60)/60)/24)+DATE(1970,1,1)</f>
        <v>42647.446597222224</v>
      </c>
      <c r="U323" s="13">
        <f t="shared" ref="U323:U386" si="33">(((I323/60)/60)/24)+DATE(1970,1,1)</f>
        <v>42682.488263888896</v>
      </c>
      <c r="V323">
        <f t="shared" ref="V323:V386" si="34">_xlfn.DAYS(U323,T323)</f>
        <v>35</v>
      </c>
      <c r="W323">
        <f t="shared" ref="W323:W386" si="35">YEAR(T323)</f>
        <v>2016</v>
      </c>
    </row>
    <row r="324" spans="1:23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30"/>
        <v>108</v>
      </c>
      <c r="P324">
        <f t="shared" si="31"/>
        <v>145.04</v>
      </c>
      <c r="Q324">
        <v>108</v>
      </c>
      <c r="R324" s="9" t="s">
        <v>8308</v>
      </c>
      <c r="S324" t="s">
        <v>8313</v>
      </c>
      <c r="T324" s="13">
        <f t="shared" si="32"/>
        <v>42473.57</v>
      </c>
      <c r="U324" s="13">
        <f t="shared" si="33"/>
        <v>42503.57</v>
      </c>
      <c r="V324">
        <f t="shared" si="34"/>
        <v>30</v>
      </c>
      <c r="W324">
        <f t="shared" si="35"/>
        <v>2016</v>
      </c>
    </row>
    <row r="325" spans="1:23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30"/>
        <v>123</v>
      </c>
      <c r="P325">
        <f t="shared" si="31"/>
        <v>114.59</v>
      </c>
      <c r="Q325">
        <v>123</v>
      </c>
      <c r="R325" s="9" t="s">
        <v>8308</v>
      </c>
      <c r="S325" t="s">
        <v>8313</v>
      </c>
      <c r="T325" s="13">
        <f t="shared" si="32"/>
        <v>42697.32136574074</v>
      </c>
      <c r="U325" s="13">
        <f t="shared" si="33"/>
        <v>42725.332638888889</v>
      </c>
      <c r="V325">
        <f t="shared" si="34"/>
        <v>28</v>
      </c>
      <c r="W325">
        <f t="shared" si="35"/>
        <v>2016</v>
      </c>
    </row>
    <row r="326" spans="1:23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30"/>
        <v>102</v>
      </c>
      <c r="P326">
        <f t="shared" si="31"/>
        <v>105.32</v>
      </c>
      <c r="Q326">
        <v>102</v>
      </c>
      <c r="R326" s="9" t="s">
        <v>8308</v>
      </c>
      <c r="S326" t="s">
        <v>8313</v>
      </c>
      <c r="T326" s="13">
        <f t="shared" si="32"/>
        <v>42184.626250000001</v>
      </c>
      <c r="U326" s="13">
        <f t="shared" si="33"/>
        <v>42217.626250000001</v>
      </c>
      <c r="V326">
        <f t="shared" si="34"/>
        <v>33</v>
      </c>
      <c r="W326">
        <f t="shared" si="35"/>
        <v>2015</v>
      </c>
    </row>
    <row r="327" spans="1:23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30"/>
        <v>104</v>
      </c>
      <c r="P327">
        <f t="shared" si="31"/>
        <v>70.92</v>
      </c>
      <c r="Q327">
        <v>104</v>
      </c>
      <c r="R327" s="9" t="s">
        <v>8308</v>
      </c>
      <c r="S327" t="s">
        <v>8313</v>
      </c>
      <c r="T327" s="13">
        <f t="shared" si="32"/>
        <v>42689.187881944439</v>
      </c>
      <c r="U327" s="13">
        <f t="shared" si="33"/>
        <v>42724.187881944439</v>
      </c>
      <c r="V327">
        <f t="shared" si="34"/>
        <v>35</v>
      </c>
      <c r="W327">
        <f t="shared" si="35"/>
        <v>2016</v>
      </c>
    </row>
    <row r="328" spans="1:23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30"/>
        <v>113</v>
      </c>
      <c r="P328">
        <f t="shared" si="31"/>
        <v>147.16999999999999</v>
      </c>
      <c r="Q328">
        <v>113</v>
      </c>
      <c r="R328" s="9" t="s">
        <v>8308</v>
      </c>
      <c r="S328" t="s">
        <v>8313</v>
      </c>
      <c r="T328" s="13">
        <f t="shared" si="32"/>
        <v>42775.314884259264</v>
      </c>
      <c r="U328" s="13">
        <f t="shared" si="33"/>
        <v>42808.956250000003</v>
      </c>
      <c r="V328">
        <f t="shared" si="34"/>
        <v>33</v>
      </c>
      <c r="W328">
        <f t="shared" si="35"/>
        <v>2017</v>
      </c>
    </row>
    <row r="329" spans="1:23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30"/>
        <v>136</v>
      </c>
      <c r="P329">
        <f t="shared" si="31"/>
        <v>160.47</v>
      </c>
      <c r="Q329">
        <v>136</v>
      </c>
      <c r="R329" s="9" t="s">
        <v>8308</v>
      </c>
      <c r="S329" t="s">
        <v>8313</v>
      </c>
      <c r="T329" s="13">
        <f t="shared" si="32"/>
        <v>42058.235289351855</v>
      </c>
      <c r="U329" s="13">
        <f t="shared" si="33"/>
        <v>42085.333333333328</v>
      </c>
      <c r="V329">
        <f t="shared" si="34"/>
        <v>27</v>
      </c>
      <c r="W329">
        <f t="shared" si="35"/>
        <v>2015</v>
      </c>
    </row>
    <row r="330" spans="1:23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30"/>
        <v>104</v>
      </c>
      <c r="P330">
        <f t="shared" si="31"/>
        <v>156.05000000000001</v>
      </c>
      <c r="Q330">
        <v>104</v>
      </c>
      <c r="R330" s="9" t="s">
        <v>8308</v>
      </c>
      <c r="S330" t="s">
        <v>8313</v>
      </c>
      <c r="T330" s="13">
        <f t="shared" si="32"/>
        <v>42278.946620370371</v>
      </c>
      <c r="U330" s="13">
        <f t="shared" si="33"/>
        <v>42309.166666666672</v>
      </c>
      <c r="V330">
        <f t="shared" si="34"/>
        <v>31</v>
      </c>
      <c r="W330">
        <f t="shared" si="35"/>
        <v>2015</v>
      </c>
    </row>
    <row r="331" spans="1:23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30"/>
        <v>106</v>
      </c>
      <c r="P331">
        <f t="shared" si="31"/>
        <v>63.17</v>
      </c>
      <c r="Q331">
        <v>106</v>
      </c>
      <c r="R331" s="9" t="s">
        <v>8308</v>
      </c>
      <c r="S331" t="s">
        <v>8313</v>
      </c>
      <c r="T331" s="13">
        <f t="shared" si="32"/>
        <v>42291.46674768519</v>
      </c>
      <c r="U331" s="13">
        <f t="shared" si="33"/>
        <v>42315.166666666672</v>
      </c>
      <c r="V331">
        <f t="shared" si="34"/>
        <v>24</v>
      </c>
      <c r="W331">
        <f t="shared" si="35"/>
        <v>2015</v>
      </c>
    </row>
    <row r="332" spans="1:23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30"/>
        <v>102</v>
      </c>
      <c r="P332">
        <f t="shared" si="31"/>
        <v>104.82</v>
      </c>
      <c r="Q332">
        <v>102</v>
      </c>
      <c r="R332" s="9" t="s">
        <v>8308</v>
      </c>
      <c r="S332" t="s">
        <v>8313</v>
      </c>
      <c r="T332" s="13">
        <f t="shared" si="32"/>
        <v>41379.515775462962</v>
      </c>
      <c r="U332" s="13">
        <f t="shared" si="33"/>
        <v>41411.165972222225</v>
      </c>
      <c r="V332">
        <f t="shared" si="34"/>
        <v>32</v>
      </c>
      <c r="W332">
        <f t="shared" si="35"/>
        <v>2013</v>
      </c>
    </row>
    <row r="333" spans="1:23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30"/>
        <v>107</v>
      </c>
      <c r="P333">
        <f t="shared" si="31"/>
        <v>97.36</v>
      </c>
      <c r="Q333">
        <v>107</v>
      </c>
      <c r="R333" s="9" t="s">
        <v>8308</v>
      </c>
      <c r="S333" t="s">
        <v>8313</v>
      </c>
      <c r="T333" s="13">
        <f t="shared" si="32"/>
        <v>42507.581412037034</v>
      </c>
      <c r="U333" s="13">
        <f t="shared" si="33"/>
        <v>42538.581412037034</v>
      </c>
      <c r="V333">
        <f t="shared" si="34"/>
        <v>31</v>
      </c>
      <c r="W333">
        <f t="shared" si="35"/>
        <v>2016</v>
      </c>
    </row>
    <row r="334" spans="1:23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30"/>
        <v>113</v>
      </c>
      <c r="P334">
        <f t="shared" si="31"/>
        <v>203.63</v>
      </c>
      <c r="Q334">
        <v>113</v>
      </c>
      <c r="R334" s="9" t="s">
        <v>8308</v>
      </c>
      <c r="S334" t="s">
        <v>8313</v>
      </c>
      <c r="T334" s="13">
        <f t="shared" si="32"/>
        <v>42263.680289351847</v>
      </c>
      <c r="U334" s="13">
        <f t="shared" si="33"/>
        <v>42305.333333333328</v>
      </c>
      <c r="V334">
        <f t="shared" si="34"/>
        <v>42</v>
      </c>
      <c r="W334">
        <f t="shared" si="35"/>
        <v>2015</v>
      </c>
    </row>
    <row r="335" spans="1:23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30"/>
        <v>125</v>
      </c>
      <c r="P335">
        <f t="shared" si="31"/>
        <v>188.31</v>
      </c>
      <c r="Q335">
        <v>125</v>
      </c>
      <c r="R335" s="9" t="s">
        <v>8308</v>
      </c>
      <c r="S335" t="s">
        <v>8313</v>
      </c>
      <c r="T335" s="13">
        <f t="shared" si="32"/>
        <v>42437.636469907404</v>
      </c>
      <c r="U335" s="13">
        <f t="shared" si="33"/>
        <v>42467.59480324074</v>
      </c>
      <c r="V335">
        <f t="shared" si="34"/>
        <v>30</v>
      </c>
      <c r="W335">
        <f t="shared" si="35"/>
        <v>2016</v>
      </c>
    </row>
    <row r="336" spans="1:23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30"/>
        <v>101</v>
      </c>
      <c r="P336">
        <f t="shared" si="31"/>
        <v>146.65</v>
      </c>
      <c r="Q336">
        <v>101</v>
      </c>
      <c r="R336" s="9" t="s">
        <v>8308</v>
      </c>
      <c r="S336" t="s">
        <v>8313</v>
      </c>
      <c r="T336" s="13">
        <f t="shared" si="32"/>
        <v>42101.682372685187</v>
      </c>
      <c r="U336" s="13">
        <f t="shared" si="33"/>
        <v>42139.791666666672</v>
      </c>
      <c r="V336">
        <f t="shared" si="34"/>
        <v>38</v>
      </c>
      <c r="W336">
        <f t="shared" si="35"/>
        <v>2015</v>
      </c>
    </row>
    <row r="337" spans="1:23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30"/>
        <v>103</v>
      </c>
      <c r="P337">
        <f t="shared" si="31"/>
        <v>109.19</v>
      </c>
      <c r="Q337">
        <v>103</v>
      </c>
      <c r="R337" s="9" t="s">
        <v>8308</v>
      </c>
      <c r="S337" t="s">
        <v>8313</v>
      </c>
      <c r="T337" s="13">
        <f t="shared" si="32"/>
        <v>42101.737442129626</v>
      </c>
      <c r="U337" s="13">
        <f t="shared" si="33"/>
        <v>42132.916666666672</v>
      </c>
      <c r="V337">
        <f t="shared" si="34"/>
        <v>31</v>
      </c>
      <c r="W337">
        <f t="shared" si="35"/>
        <v>2015</v>
      </c>
    </row>
    <row r="338" spans="1:23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30"/>
        <v>117</v>
      </c>
      <c r="P338">
        <f t="shared" si="31"/>
        <v>59.25</v>
      </c>
      <c r="Q338">
        <v>117</v>
      </c>
      <c r="R338" s="9" t="s">
        <v>8308</v>
      </c>
      <c r="S338" t="s">
        <v>8313</v>
      </c>
      <c r="T338" s="13">
        <f t="shared" si="32"/>
        <v>42291.596273148149</v>
      </c>
      <c r="U338" s="13">
        <f t="shared" si="33"/>
        <v>42321.637939814813</v>
      </c>
      <c r="V338">
        <f t="shared" si="34"/>
        <v>30</v>
      </c>
      <c r="W338">
        <f t="shared" si="35"/>
        <v>2015</v>
      </c>
    </row>
    <row r="339" spans="1:23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30"/>
        <v>101</v>
      </c>
      <c r="P339">
        <f t="shared" si="31"/>
        <v>97.9</v>
      </c>
      <c r="Q339">
        <v>101</v>
      </c>
      <c r="R339" s="9" t="s">
        <v>8308</v>
      </c>
      <c r="S339" t="s">
        <v>8313</v>
      </c>
      <c r="T339" s="13">
        <f t="shared" si="32"/>
        <v>42047.128564814819</v>
      </c>
      <c r="U339" s="13">
        <f t="shared" si="33"/>
        <v>42077.086898148147</v>
      </c>
      <c r="V339">
        <f t="shared" si="34"/>
        <v>30</v>
      </c>
      <c r="W339">
        <f t="shared" si="35"/>
        <v>2015</v>
      </c>
    </row>
    <row r="340" spans="1:23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30"/>
        <v>110</v>
      </c>
      <c r="P340">
        <f t="shared" si="31"/>
        <v>70</v>
      </c>
      <c r="Q340">
        <v>110</v>
      </c>
      <c r="R340" s="9" t="s">
        <v>8308</v>
      </c>
      <c r="S340" t="s">
        <v>8313</v>
      </c>
      <c r="T340" s="13">
        <f t="shared" si="32"/>
        <v>42559.755671296298</v>
      </c>
      <c r="U340" s="13">
        <f t="shared" si="33"/>
        <v>42616.041666666672</v>
      </c>
      <c r="V340">
        <f t="shared" si="34"/>
        <v>57</v>
      </c>
      <c r="W340">
        <f t="shared" si="35"/>
        <v>2016</v>
      </c>
    </row>
    <row r="341" spans="1:23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30"/>
        <v>108</v>
      </c>
      <c r="P341">
        <f t="shared" si="31"/>
        <v>72.87</v>
      </c>
      <c r="Q341">
        <v>108</v>
      </c>
      <c r="R341" s="9" t="s">
        <v>8308</v>
      </c>
      <c r="S341" t="s">
        <v>8313</v>
      </c>
      <c r="T341" s="13">
        <f t="shared" si="32"/>
        <v>42093.760046296295</v>
      </c>
      <c r="U341" s="13">
        <f t="shared" si="33"/>
        <v>42123.760046296295</v>
      </c>
      <c r="V341">
        <f t="shared" si="34"/>
        <v>30</v>
      </c>
      <c r="W341">
        <f t="shared" si="35"/>
        <v>2015</v>
      </c>
    </row>
    <row r="342" spans="1:23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30"/>
        <v>125</v>
      </c>
      <c r="P342">
        <f t="shared" si="31"/>
        <v>146.35</v>
      </c>
      <c r="Q342">
        <v>125</v>
      </c>
      <c r="R342" s="9" t="s">
        <v>8308</v>
      </c>
      <c r="S342" t="s">
        <v>8313</v>
      </c>
      <c r="T342" s="13">
        <f t="shared" si="32"/>
        <v>42772.669062500005</v>
      </c>
      <c r="U342" s="13">
        <f t="shared" si="33"/>
        <v>42802.875</v>
      </c>
      <c r="V342">
        <f t="shared" si="34"/>
        <v>30</v>
      </c>
      <c r="W342">
        <f t="shared" si="35"/>
        <v>2017</v>
      </c>
    </row>
    <row r="343" spans="1:23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30"/>
        <v>107</v>
      </c>
      <c r="P343">
        <f t="shared" si="31"/>
        <v>67.91</v>
      </c>
      <c r="Q343">
        <v>107</v>
      </c>
      <c r="R343" s="9" t="s">
        <v>8308</v>
      </c>
      <c r="S343" t="s">
        <v>8313</v>
      </c>
      <c r="T343" s="13">
        <f t="shared" si="32"/>
        <v>41894.879606481481</v>
      </c>
      <c r="U343" s="13">
        <f t="shared" si="33"/>
        <v>41913.165972222225</v>
      </c>
      <c r="V343">
        <f t="shared" si="34"/>
        <v>19</v>
      </c>
      <c r="W343">
        <f t="shared" si="35"/>
        <v>2014</v>
      </c>
    </row>
    <row r="344" spans="1:23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30"/>
        <v>100</v>
      </c>
      <c r="P344">
        <f t="shared" si="31"/>
        <v>169.85</v>
      </c>
      <c r="Q344">
        <v>100</v>
      </c>
      <c r="R344" s="9" t="s">
        <v>8308</v>
      </c>
      <c r="S344" t="s">
        <v>8313</v>
      </c>
      <c r="T344" s="13">
        <f t="shared" si="32"/>
        <v>42459.780844907407</v>
      </c>
      <c r="U344" s="13">
        <f t="shared" si="33"/>
        <v>42489.780844907407</v>
      </c>
      <c r="V344">
        <f t="shared" si="34"/>
        <v>30</v>
      </c>
      <c r="W344">
        <f t="shared" si="35"/>
        <v>2016</v>
      </c>
    </row>
    <row r="345" spans="1:23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30"/>
        <v>102</v>
      </c>
      <c r="P345">
        <f t="shared" si="31"/>
        <v>58.41</v>
      </c>
      <c r="Q345">
        <v>102</v>
      </c>
      <c r="R345" s="9" t="s">
        <v>8308</v>
      </c>
      <c r="S345" t="s">
        <v>8313</v>
      </c>
      <c r="T345" s="13">
        <f t="shared" si="32"/>
        <v>41926.73778935185</v>
      </c>
      <c r="U345" s="13">
        <f t="shared" si="33"/>
        <v>41957.125</v>
      </c>
      <c r="V345">
        <f t="shared" si="34"/>
        <v>31</v>
      </c>
      <c r="W345">
        <f t="shared" si="35"/>
        <v>2014</v>
      </c>
    </row>
    <row r="346" spans="1:23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30"/>
        <v>102</v>
      </c>
      <c r="P346">
        <f t="shared" si="31"/>
        <v>119.99</v>
      </c>
      <c r="Q346">
        <v>102</v>
      </c>
      <c r="R346" s="9" t="s">
        <v>8308</v>
      </c>
      <c r="S346" t="s">
        <v>8313</v>
      </c>
      <c r="T346" s="13">
        <f t="shared" si="32"/>
        <v>42111.970995370371</v>
      </c>
      <c r="U346" s="13">
        <f t="shared" si="33"/>
        <v>42156.097222222219</v>
      </c>
      <c r="V346">
        <f t="shared" si="34"/>
        <v>45</v>
      </c>
      <c r="W346">
        <f t="shared" si="35"/>
        <v>2015</v>
      </c>
    </row>
    <row r="347" spans="1:23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30"/>
        <v>123</v>
      </c>
      <c r="P347">
        <f t="shared" si="31"/>
        <v>99.86</v>
      </c>
      <c r="Q347">
        <v>123</v>
      </c>
      <c r="R347" s="9" t="s">
        <v>8308</v>
      </c>
      <c r="S347" t="s">
        <v>8313</v>
      </c>
      <c r="T347" s="13">
        <f t="shared" si="32"/>
        <v>42114.944328703699</v>
      </c>
      <c r="U347" s="13">
        <f t="shared" si="33"/>
        <v>42144.944328703699</v>
      </c>
      <c r="V347">
        <f t="shared" si="34"/>
        <v>30</v>
      </c>
      <c r="W347">
        <f t="shared" si="35"/>
        <v>2015</v>
      </c>
    </row>
    <row r="348" spans="1:23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30"/>
        <v>170</v>
      </c>
      <c r="P348">
        <f t="shared" si="31"/>
        <v>90.58</v>
      </c>
      <c r="Q348">
        <v>170</v>
      </c>
      <c r="R348" s="9" t="s">
        <v>8308</v>
      </c>
      <c r="S348" t="s">
        <v>8313</v>
      </c>
      <c r="T348" s="13">
        <f t="shared" si="32"/>
        <v>42261.500243055561</v>
      </c>
      <c r="U348" s="13">
        <f t="shared" si="33"/>
        <v>42291.500243055561</v>
      </c>
      <c r="V348">
        <f t="shared" si="34"/>
        <v>30</v>
      </c>
      <c r="W348">
        <f t="shared" si="35"/>
        <v>2015</v>
      </c>
    </row>
    <row r="349" spans="1:23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30"/>
        <v>112</v>
      </c>
      <c r="P349">
        <f t="shared" si="31"/>
        <v>117.77</v>
      </c>
      <c r="Q349">
        <v>112</v>
      </c>
      <c r="R349" s="9" t="s">
        <v>8308</v>
      </c>
      <c r="S349" t="s">
        <v>8313</v>
      </c>
      <c r="T349" s="13">
        <f t="shared" si="32"/>
        <v>42292.495474537034</v>
      </c>
      <c r="U349" s="13">
        <f t="shared" si="33"/>
        <v>42322.537141203706</v>
      </c>
      <c r="V349">
        <f t="shared" si="34"/>
        <v>30</v>
      </c>
      <c r="W349">
        <f t="shared" si="35"/>
        <v>2015</v>
      </c>
    </row>
    <row r="350" spans="1:23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30"/>
        <v>103</v>
      </c>
      <c r="P350">
        <f t="shared" si="31"/>
        <v>86.55</v>
      </c>
      <c r="Q350">
        <v>103</v>
      </c>
      <c r="R350" s="9" t="s">
        <v>8308</v>
      </c>
      <c r="S350" t="s">
        <v>8313</v>
      </c>
      <c r="T350" s="13">
        <f t="shared" si="32"/>
        <v>42207.58699074074</v>
      </c>
      <c r="U350" s="13">
        <f t="shared" si="33"/>
        <v>42237.58699074074</v>
      </c>
      <c r="V350">
        <f t="shared" si="34"/>
        <v>30</v>
      </c>
      <c r="W350">
        <f t="shared" si="35"/>
        <v>2015</v>
      </c>
    </row>
    <row r="351" spans="1:23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30"/>
        <v>107</v>
      </c>
      <c r="P351">
        <f t="shared" si="31"/>
        <v>71.900000000000006</v>
      </c>
      <c r="Q351">
        <v>107</v>
      </c>
      <c r="R351" s="9" t="s">
        <v>8308</v>
      </c>
      <c r="S351" t="s">
        <v>8313</v>
      </c>
      <c r="T351" s="13">
        <f t="shared" si="32"/>
        <v>42760.498935185184</v>
      </c>
      <c r="U351" s="13">
        <f t="shared" si="33"/>
        <v>42790.498935185184</v>
      </c>
      <c r="V351">
        <f t="shared" si="34"/>
        <v>30</v>
      </c>
      <c r="W351">
        <f t="shared" si="35"/>
        <v>2017</v>
      </c>
    </row>
    <row r="352" spans="1:23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30"/>
        <v>115</v>
      </c>
      <c r="P352">
        <f t="shared" si="31"/>
        <v>129.82</v>
      </c>
      <c r="Q352">
        <v>115</v>
      </c>
      <c r="R352" s="9" t="s">
        <v>8308</v>
      </c>
      <c r="S352" t="s">
        <v>8313</v>
      </c>
      <c r="T352" s="13">
        <f t="shared" si="32"/>
        <v>42586.066076388888</v>
      </c>
      <c r="U352" s="13">
        <f t="shared" si="33"/>
        <v>42624.165972222225</v>
      </c>
      <c r="V352">
        <f t="shared" si="34"/>
        <v>38</v>
      </c>
      <c r="W352">
        <f t="shared" si="35"/>
        <v>2016</v>
      </c>
    </row>
    <row r="353" spans="1:23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30"/>
        <v>127</v>
      </c>
      <c r="P353">
        <f t="shared" si="31"/>
        <v>44.91</v>
      </c>
      <c r="Q353">
        <v>127</v>
      </c>
      <c r="R353" s="9" t="s">
        <v>8308</v>
      </c>
      <c r="S353" t="s">
        <v>8313</v>
      </c>
      <c r="T353" s="13">
        <f t="shared" si="32"/>
        <v>42427.964745370366</v>
      </c>
      <c r="U353" s="13">
        <f t="shared" si="33"/>
        <v>42467.923078703709</v>
      </c>
      <c r="V353">
        <f t="shared" si="34"/>
        <v>40</v>
      </c>
      <c r="W353">
        <f t="shared" si="35"/>
        <v>2016</v>
      </c>
    </row>
    <row r="354" spans="1:23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30"/>
        <v>117</v>
      </c>
      <c r="P354">
        <f t="shared" si="31"/>
        <v>40.76</v>
      </c>
      <c r="Q354">
        <v>117</v>
      </c>
      <c r="R354" s="9" t="s">
        <v>8308</v>
      </c>
      <c r="S354" t="s">
        <v>8313</v>
      </c>
      <c r="T354" s="13">
        <f t="shared" si="32"/>
        <v>41890.167453703703</v>
      </c>
      <c r="U354" s="13">
        <f t="shared" si="33"/>
        <v>41920.167453703703</v>
      </c>
      <c r="V354">
        <f t="shared" si="34"/>
        <v>30</v>
      </c>
      <c r="W354">
        <f t="shared" si="35"/>
        <v>2014</v>
      </c>
    </row>
    <row r="355" spans="1:23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30"/>
        <v>109</v>
      </c>
      <c r="P355">
        <f t="shared" si="31"/>
        <v>103.52</v>
      </c>
      <c r="Q355">
        <v>109</v>
      </c>
      <c r="R355" s="9" t="s">
        <v>8308</v>
      </c>
      <c r="S355" t="s">
        <v>8313</v>
      </c>
      <c r="T355" s="13">
        <f t="shared" si="32"/>
        <v>42297.791886574079</v>
      </c>
      <c r="U355" s="13">
        <f t="shared" si="33"/>
        <v>42327.833553240736</v>
      </c>
      <c r="V355">
        <f t="shared" si="34"/>
        <v>30</v>
      </c>
      <c r="W355">
        <f t="shared" si="35"/>
        <v>2015</v>
      </c>
    </row>
    <row r="356" spans="1:23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30"/>
        <v>104</v>
      </c>
      <c r="P356">
        <f t="shared" si="31"/>
        <v>125.45</v>
      </c>
      <c r="Q356">
        <v>104</v>
      </c>
      <c r="R356" s="9" t="s">
        <v>8308</v>
      </c>
      <c r="S356" t="s">
        <v>8313</v>
      </c>
      <c r="T356" s="13">
        <f t="shared" si="32"/>
        <v>42438.827789351853</v>
      </c>
      <c r="U356" s="13">
        <f t="shared" si="33"/>
        <v>42468.786122685182</v>
      </c>
      <c r="V356">
        <f t="shared" si="34"/>
        <v>30</v>
      </c>
      <c r="W356">
        <f t="shared" si="35"/>
        <v>2016</v>
      </c>
    </row>
    <row r="357" spans="1:23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30"/>
        <v>116</v>
      </c>
      <c r="P357">
        <f t="shared" si="31"/>
        <v>246.61</v>
      </c>
      <c r="Q357">
        <v>116</v>
      </c>
      <c r="R357" s="9" t="s">
        <v>8308</v>
      </c>
      <c r="S357" t="s">
        <v>8313</v>
      </c>
      <c r="T357" s="13">
        <f t="shared" si="32"/>
        <v>41943.293912037036</v>
      </c>
      <c r="U357" s="13">
        <f t="shared" si="33"/>
        <v>41974.3355787037</v>
      </c>
      <c r="V357">
        <f t="shared" si="34"/>
        <v>31</v>
      </c>
      <c r="W357">
        <f t="shared" si="35"/>
        <v>2014</v>
      </c>
    </row>
    <row r="358" spans="1:23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30"/>
        <v>103</v>
      </c>
      <c r="P358">
        <f t="shared" si="31"/>
        <v>79.400000000000006</v>
      </c>
      <c r="Q358">
        <v>103</v>
      </c>
      <c r="R358" s="9" t="s">
        <v>8308</v>
      </c>
      <c r="S358" t="s">
        <v>8313</v>
      </c>
      <c r="T358" s="13">
        <f t="shared" si="32"/>
        <v>42415.803159722222</v>
      </c>
      <c r="U358" s="13">
        <f t="shared" si="33"/>
        <v>42445.761493055557</v>
      </c>
      <c r="V358">
        <f t="shared" si="34"/>
        <v>30</v>
      </c>
      <c r="W358">
        <f t="shared" si="35"/>
        <v>2016</v>
      </c>
    </row>
    <row r="359" spans="1:23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30"/>
        <v>174</v>
      </c>
      <c r="P359">
        <f t="shared" si="31"/>
        <v>86.14</v>
      </c>
      <c r="Q359">
        <v>174</v>
      </c>
      <c r="R359" s="9" t="s">
        <v>8308</v>
      </c>
      <c r="S359" t="s">
        <v>8313</v>
      </c>
      <c r="T359" s="13">
        <f t="shared" si="32"/>
        <v>42078.222187499996</v>
      </c>
      <c r="U359" s="13">
        <f t="shared" si="33"/>
        <v>42118.222187499996</v>
      </c>
      <c r="V359">
        <f t="shared" si="34"/>
        <v>40</v>
      </c>
      <c r="W359">
        <f t="shared" si="35"/>
        <v>2015</v>
      </c>
    </row>
    <row r="360" spans="1:23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0"/>
        <v>103</v>
      </c>
      <c r="P360">
        <f t="shared" si="31"/>
        <v>193.05</v>
      </c>
      <c r="Q360">
        <v>103</v>
      </c>
      <c r="R360" s="9" t="s">
        <v>8308</v>
      </c>
      <c r="S360" t="s">
        <v>8313</v>
      </c>
      <c r="T360" s="13">
        <f t="shared" si="32"/>
        <v>42507.860196759255</v>
      </c>
      <c r="U360" s="13">
        <f t="shared" si="33"/>
        <v>42536.625</v>
      </c>
      <c r="V360">
        <f t="shared" si="34"/>
        <v>29</v>
      </c>
      <c r="W360">
        <f t="shared" si="35"/>
        <v>2016</v>
      </c>
    </row>
    <row r="361" spans="1:23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0"/>
        <v>105</v>
      </c>
      <c r="P361">
        <f t="shared" si="31"/>
        <v>84.02</v>
      </c>
      <c r="Q361">
        <v>105</v>
      </c>
      <c r="R361" s="9" t="s">
        <v>8308</v>
      </c>
      <c r="S361" t="s">
        <v>8313</v>
      </c>
      <c r="T361" s="13">
        <f t="shared" si="32"/>
        <v>41935.070486111108</v>
      </c>
      <c r="U361" s="13">
        <f t="shared" si="33"/>
        <v>41957.216666666667</v>
      </c>
      <c r="V361">
        <f t="shared" si="34"/>
        <v>22</v>
      </c>
      <c r="W361">
        <f t="shared" si="35"/>
        <v>2014</v>
      </c>
    </row>
    <row r="362" spans="1:23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0"/>
        <v>101</v>
      </c>
      <c r="P362">
        <f t="shared" si="31"/>
        <v>139.83000000000001</v>
      </c>
      <c r="Q362">
        <v>101</v>
      </c>
      <c r="R362" s="9" t="s">
        <v>8308</v>
      </c>
      <c r="S362" t="s">
        <v>8313</v>
      </c>
      <c r="T362" s="13">
        <f t="shared" si="32"/>
        <v>42163.897916666669</v>
      </c>
      <c r="U362" s="13">
        <f t="shared" si="33"/>
        <v>42208.132638888885</v>
      </c>
      <c r="V362">
        <f t="shared" si="34"/>
        <v>45</v>
      </c>
      <c r="W362">
        <f t="shared" si="35"/>
        <v>2015</v>
      </c>
    </row>
    <row r="363" spans="1:23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0"/>
        <v>111</v>
      </c>
      <c r="P363">
        <f t="shared" si="31"/>
        <v>109.82</v>
      </c>
      <c r="Q363">
        <v>111</v>
      </c>
      <c r="R363" s="9" t="s">
        <v>8308</v>
      </c>
      <c r="S363" t="s">
        <v>8313</v>
      </c>
      <c r="T363" s="13">
        <f t="shared" si="32"/>
        <v>41936.001226851848</v>
      </c>
      <c r="U363" s="13">
        <f t="shared" si="33"/>
        <v>41966.042893518519</v>
      </c>
      <c r="V363">
        <f t="shared" si="34"/>
        <v>30</v>
      </c>
      <c r="W363">
        <f t="shared" si="35"/>
        <v>2014</v>
      </c>
    </row>
    <row r="364" spans="1:23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0"/>
        <v>124</v>
      </c>
      <c r="P364">
        <f t="shared" si="31"/>
        <v>139.53</v>
      </c>
      <c r="Q364">
        <v>124</v>
      </c>
      <c r="R364" s="9" t="s">
        <v>8308</v>
      </c>
      <c r="S364" t="s">
        <v>8313</v>
      </c>
      <c r="T364" s="13">
        <f t="shared" si="32"/>
        <v>41837.210543981484</v>
      </c>
      <c r="U364" s="13">
        <f t="shared" si="33"/>
        <v>41859</v>
      </c>
      <c r="V364">
        <f t="shared" si="34"/>
        <v>22</v>
      </c>
      <c r="W364">
        <f t="shared" si="35"/>
        <v>2014</v>
      </c>
    </row>
    <row r="365" spans="1:23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0"/>
        <v>101</v>
      </c>
      <c r="P365">
        <f t="shared" si="31"/>
        <v>347.85</v>
      </c>
      <c r="Q365">
        <v>101</v>
      </c>
      <c r="R365" s="9" t="s">
        <v>8308</v>
      </c>
      <c r="S365" t="s">
        <v>8313</v>
      </c>
      <c r="T365" s="13">
        <f t="shared" si="32"/>
        <v>40255.744629629626</v>
      </c>
      <c r="U365" s="13">
        <f t="shared" si="33"/>
        <v>40300.806944444441</v>
      </c>
      <c r="V365">
        <f t="shared" si="34"/>
        <v>45</v>
      </c>
      <c r="W365">
        <f t="shared" si="35"/>
        <v>2010</v>
      </c>
    </row>
    <row r="366" spans="1:23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0"/>
        <v>110</v>
      </c>
      <c r="P366">
        <f t="shared" si="31"/>
        <v>68.239999999999995</v>
      </c>
      <c r="Q366">
        <v>110</v>
      </c>
      <c r="R366" s="9" t="s">
        <v>8308</v>
      </c>
      <c r="S366" t="s">
        <v>8313</v>
      </c>
      <c r="T366" s="13">
        <f t="shared" si="32"/>
        <v>41780.859629629631</v>
      </c>
      <c r="U366" s="13">
        <f t="shared" si="33"/>
        <v>41811.165972222225</v>
      </c>
      <c r="V366">
        <f t="shared" si="34"/>
        <v>31</v>
      </c>
      <c r="W366">
        <f t="shared" si="35"/>
        <v>2014</v>
      </c>
    </row>
    <row r="367" spans="1:23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0"/>
        <v>104</v>
      </c>
      <c r="P367">
        <f t="shared" si="31"/>
        <v>239.94</v>
      </c>
      <c r="Q367">
        <v>104</v>
      </c>
      <c r="R367" s="9" t="s">
        <v>8308</v>
      </c>
      <c r="S367" t="s">
        <v>8313</v>
      </c>
      <c r="T367" s="13">
        <f t="shared" si="32"/>
        <v>41668.606469907405</v>
      </c>
      <c r="U367" s="13">
        <f t="shared" si="33"/>
        <v>41698.606469907405</v>
      </c>
      <c r="V367">
        <f t="shared" si="34"/>
        <v>30</v>
      </c>
      <c r="W367">
        <f t="shared" si="35"/>
        <v>2014</v>
      </c>
    </row>
    <row r="368" spans="1:23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0"/>
        <v>101</v>
      </c>
      <c r="P368">
        <f t="shared" si="31"/>
        <v>287.31</v>
      </c>
      <c r="Q368">
        <v>101</v>
      </c>
      <c r="R368" s="9" t="s">
        <v>8308</v>
      </c>
      <c r="S368" t="s">
        <v>8313</v>
      </c>
      <c r="T368" s="13">
        <f t="shared" si="32"/>
        <v>41019.793032407404</v>
      </c>
      <c r="U368" s="13">
        <f t="shared" si="33"/>
        <v>41049.793032407404</v>
      </c>
      <c r="V368">
        <f t="shared" si="34"/>
        <v>30</v>
      </c>
      <c r="W368">
        <f t="shared" si="35"/>
        <v>2012</v>
      </c>
    </row>
    <row r="369" spans="1:23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0"/>
        <v>103</v>
      </c>
      <c r="P369">
        <f t="shared" si="31"/>
        <v>86.85</v>
      </c>
      <c r="Q369">
        <v>103</v>
      </c>
      <c r="R369" s="9" t="s">
        <v>8308</v>
      </c>
      <c r="S369" t="s">
        <v>8313</v>
      </c>
      <c r="T369" s="13">
        <f t="shared" si="32"/>
        <v>41355.577291666668</v>
      </c>
      <c r="U369" s="13">
        <f t="shared" si="33"/>
        <v>41395.207638888889</v>
      </c>
      <c r="V369">
        <f t="shared" si="34"/>
        <v>40</v>
      </c>
      <c r="W369">
        <f t="shared" si="35"/>
        <v>2013</v>
      </c>
    </row>
    <row r="370" spans="1:23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0"/>
        <v>104</v>
      </c>
      <c r="P370">
        <f t="shared" si="31"/>
        <v>81.849999999999994</v>
      </c>
      <c r="Q370">
        <v>104</v>
      </c>
      <c r="R370" s="9" t="s">
        <v>8308</v>
      </c>
      <c r="S370" t="s">
        <v>8313</v>
      </c>
      <c r="T370" s="13">
        <f t="shared" si="32"/>
        <v>42043.605578703704</v>
      </c>
      <c r="U370" s="13">
        <f t="shared" si="33"/>
        <v>42078.563912037032</v>
      </c>
      <c r="V370">
        <f t="shared" si="34"/>
        <v>35</v>
      </c>
      <c r="W370">
        <f t="shared" si="35"/>
        <v>2015</v>
      </c>
    </row>
    <row r="371" spans="1:23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0"/>
        <v>110</v>
      </c>
      <c r="P371">
        <f t="shared" si="31"/>
        <v>42.87</v>
      </c>
      <c r="Q371">
        <v>110</v>
      </c>
      <c r="R371" s="9" t="s">
        <v>8308</v>
      </c>
      <c r="S371" t="s">
        <v>8313</v>
      </c>
      <c r="T371" s="13">
        <f t="shared" si="32"/>
        <v>40893.551724537036</v>
      </c>
      <c r="U371" s="13">
        <f t="shared" si="33"/>
        <v>40923.551724537036</v>
      </c>
      <c r="V371">
        <f t="shared" si="34"/>
        <v>30</v>
      </c>
      <c r="W371">
        <f t="shared" si="35"/>
        <v>2011</v>
      </c>
    </row>
    <row r="372" spans="1:23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0"/>
        <v>122</v>
      </c>
      <c r="P372">
        <f t="shared" si="31"/>
        <v>709.42</v>
      </c>
      <c r="Q372">
        <v>122</v>
      </c>
      <c r="R372" s="9" t="s">
        <v>8308</v>
      </c>
      <c r="S372" t="s">
        <v>8313</v>
      </c>
      <c r="T372" s="13">
        <f t="shared" si="32"/>
        <v>42711.795138888891</v>
      </c>
      <c r="U372" s="13">
        <f t="shared" si="33"/>
        <v>42741.795138888891</v>
      </c>
      <c r="V372">
        <f t="shared" si="34"/>
        <v>30</v>
      </c>
      <c r="W372">
        <f t="shared" si="35"/>
        <v>2016</v>
      </c>
    </row>
    <row r="373" spans="1:23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0"/>
        <v>114</v>
      </c>
      <c r="P373">
        <f t="shared" si="31"/>
        <v>161.26</v>
      </c>
      <c r="Q373">
        <v>114</v>
      </c>
      <c r="R373" s="9" t="s">
        <v>8308</v>
      </c>
      <c r="S373" t="s">
        <v>8313</v>
      </c>
      <c r="T373" s="13">
        <f t="shared" si="32"/>
        <v>41261.767812500002</v>
      </c>
      <c r="U373" s="13">
        <f t="shared" si="33"/>
        <v>41306.767812500002</v>
      </c>
      <c r="V373">
        <f t="shared" si="34"/>
        <v>45</v>
      </c>
      <c r="W373">
        <f t="shared" si="35"/>
        <v>2012</v>
      </c>
    </row>
    <row r="374" spans="1:23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0"/>
        <v>125</v>
      </c>
      <c r="P374">
        <f t="shared" si="31"/>
        <v>41.78</v>
      </c>
      <c r="Q374">
        <v>125</v>
      </c>
      <c r="R374" s="9" t="s">
        <v>8308</v>
      </c>
      <c r="S374" t="s">
        <v>8313</v>
      </c>
      <c r="T374" s="13">
        <f t="shared" si="32"/>
        <v>42425.576898148152</v>
      </c>
      <c r="U374" s="13">
        <f t="shared" si="33"/>
        <v>42465.666666666672</v>
      </c>
      <c r="V374">
        <f t="shared" si="34"/>
        <v>40</v>
      </c>
      <c r="W374">
        <f t="shared" si="35"/>
        <v>2016</v>
      </c>
    </row>
    <row r="375" spans="1:23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0"/>
        <v>107</v>
      </c>
      <c r="P375">
        <f t="shared" si="31"/>
        <v>89.89</v>
      </c>
      <c r="Q375">
        <v>107</v>
      </c>
      <c r="R375" s="9" t="s">
        <v>8308</v>
      </c>
      <c r="S375" t="s">
        <v>8313</v>
      </c>
      <c r="T375" s="13">
        <f t="shared" si="32"/>
        <v>41078.91201388889</v>
      </c>
      <c r="U375" s="13">
        <f t="shared" si="33"/>
        <v>41108.91201388889</v>
      </c>
      <c r="V375">
        <f t="shared" si="34"/>
        <v>30</v>
      </c>
      <c r="W375">
        <f t="shared" si="35"/>
        <v>2012</v>
      </c>
    </row>
    <row r="376" spans="1:23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0"/>
        <v>131</v>
      </c>
      <c r="P376">
        <f t="shared" si="31"/>
        <v>45.05</v>
      </c>
      <c r="Q376">
        <v>131</v>
      </c>
      <c r="R376" s="9" t="s">
        <v>8308</v>
      </c>
      <c r="S376" t="s">
        <v>8313</v>
      </c>
      <c r="T376" s="13">
        <f t="shared" si="32"/>
        <v>40757.889247685183</v>
      </c>
      <c r="U376" s="13">
        <f t="shared" si="33"/>
        <v>40802.889247685183</v>
      </c>
      <c r="V376">
        <f t="shared" si="34"/>
        <v>45</v>
      </c>
      <c r="W376">
        <f t="shared" si="35"/>
        <v>2011</v>
      </c>
    </row>
    <row r="377" spans="1:23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0"/>
        <v>120</v>
      </c>
      <c r="P377">
        <f t="shared" si="31"/>
        <v>42.86</v>
      </c>
      <c r="Q377">
        <v>120</v>
      </c>
      <c r="R377" s="9" t="s">
        <v>8308</v>
      </c>
      <c r="S377" t="s">
        <v>8313</v>
      </c>
      <c r="T377" s="13">
        <f t="shared" si="32"/>
        <v>41657.985081018516</v>
      </c>
      <c r="U377" s="13">
        <f t="shared" si="33"/>
        <v>41699.720833333333</v>
      </c>
      <c r="V377">
        <f t="shared" si="34"/>
        <v>42</v>
      </c>
      <c r="W377">
        <f t="shared" si="35"/>
        <v>2014</v>
      </c>
    </row>
    <row r="378" spans="1:23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0"/>
        <v>106</v>
      </c>
      <c r="P378">
        <f t="shared" si="31"/>
        <v>54.08</v>
      </c>
      <c r="Q378">
        <v>106</v>
      </c>
      <c r="R378" s="9" t="s">
        <v>8308</v>
      </c>
      <c r="S378" t="s">
        <v>8313</v>
      </c>
      <c r="T378" s="13">
        <f t="shared" si="32"/>
        <v>42576.452731481477</v>
      </c>
      <c r="U378" s="13">
        <f t="shared" si="33"/>
        <v>42607.452731481477</v>
      </c>
      <c r="V378">
        <f t="shared" si="34"/>
        <v>31</v>
      </c>
      <c r="W378">
        <f t="shared" si="35"/>
        <v>2016</v>
      </c>
    </row>
    <row r="379" spans="1:23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0"/>
        <v>114</v>
      </c>
      <c r="P379">
        <f t="shared" si="31"/>
        <v>103.22</v>
      </c>
      <c r="Q379">
        <v>114</v>
      </c>
      <c r="R379" s="9" t="s">
        <v>8308</v>
      </c>
      <c r="S379" t="s">
        <v>8313</v>
      </c>
      <c r="T379" s="13">
        <f t="shared" si="32"/>
        <v>42292.250787037032</v>
      </c>
      <c r="U379" s="13">
        <f t="shared" si="33"/>
        <v>42322.292361111111</v>
      </c>
      <c r="V379">
        <f t="shared" si="34"/>
        <v>30</v>
      </c>
      <c r="W379">
        <f t="shared" si="35"/>
        <v>2015</v>
      </c>
    </row>
    <row r="380" spans="1:23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0"/>
        <v>112</v>
      </c>
      <c r="P380">
        <f t="shared" si="31"/>
        <v>40.4</v>
      </c>
      <c r="Q380">
        <v>112</v>
      </c>
      <c r="R380" s="9" t="s">
        <v>8308</v>
      </c>
      <c r="S380" t="s">
        <v>8313</v>
      </c>
      <c r="T380" s="13">
        <f t="shared" si="32"/>
        <v>42370.571851851855</v>
      </c>
      <c r="U380" s="13">
        <f t="shared" si="33"/>
        <v>42394.994444444441</v>
      </c>
      <c r="V380">
        <f t="shared" si="34"/>
        <v>24</v>
      </c>
      <c r="W380">
        <f t="shared" si="35"/>
        <v>2016</v>
      </c>
    </row>
    <row r="381" spans="1:23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0"/>
        <v>116</v>
      </c>
      <c r="P381">
        <f t="shared" si="31"/>
        <v>116.86</v>
      </c>
      <c r="Q381">
        <v>116</v>
      </c>
      <c r="R381" s="9" t="s">
        <v>8308</v>
      </c>
      <c r="S381" t="s">
        <v>8313</v>
      </c>
      <c r="T381" s="13">
        <f t="shared" si="32"/>
        <v>40987.688333333332</v>
      </c>
      <c r="U381" s="13">
        <f t="shared" si="33"/>
        <v>41032.688333333332</v>
      </c>
      <c r="V381">
        <f t="shared" si="34"/>
        <v>45</v>
      </c>
      <c r="W381">
        <f t="shared" si="35"/>
        <v>2012</v>
      </c>
    </row>
    <row r="382" spans="1:23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0"/>
        <v>142</v>
      </c>
      <c r="P382">
        <f t="shared" si="31"/>
        <v>115.51</v>
      </c>
      <c r="Q382">
        <v>142</v>
      </c>
      <c r="R382" s="9" t="s">
        <v>8308</v>
      </c>
      <c r="S382" t="s">
        <v>8313</v>
      </c>
      <c r="T382" s="13">
        <f t="shared" si="32"/>
        <v>42367.719814814816</v>
      </c>
      <c r="U382" s="13">
        <f t="shared" si="33"/>
        <v>42392.719814814816</v>
      </c>
      <c r="V382">
        <f t="shared" si="34"/>
        <v>25</v>
      </c>
      <c r="W382">
        <f t="shared" si="35"/>
        <v>2015</v>
      </c>
    </row>
    <row r="383" spans="1:23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0"/>
        <v>105</v>
      </c>
      <c r="P383">
        <f t="shared" si="31"/>
        <v>104.31</v>
      </c>
      <c r="Q383">
        <v>105</v>
      </c>
      <c r="R383" s="9" t="s">
        <v>8308</v>
      </c>
      <c r="S383" t="s">
        <v>8313</v>
      </c>
      <c r="T383" s="13">
        <f t="shared" si="32"/>
        <v>41085.698113425926</v>
      </c>
      <c r="U383" s="13">
        <f t="shared" si="33"/>
        <v>41120.208333333336</v>
      </c>
      <c r="V383">
        <f t="shared" si="34"/>
        <v>35</v>
      </c>
      <c r="W383">
        <f t="shared" si="35"/>
        <v>2012</v>
      </c>
    </row>
    <row r="384" spans="1:23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0"/>
        <v>256</v>
      </c>
      <c r="P384">
        <f t="shared" si="31"/>
        <v>69.77</v>
      </c>
      <c r="Q384">
        <v>256</v>
      </c>
      <c r="R384" s="9" t="s">
        <v>8308</v>
      </c>
      <c r="S384" t="s">
        <v>8313</v>
      </c>
      <c r="T384" s="13">
        <f t="shared" si="32"/>
        <v>41144.709490740745</v>
      </c>
      <c r="U384" s="13">
        <f t="shared" si="33"/>
        <v>41158.709490740745</v>
      </c>
      <c r="V384">
        <f t="shared" si="34"/>
        <v>14</v>
      </c>
      <c r="W384">
        <f t="shared" si="35"/>
        <v>2012</v>
      </c>
    </row>
    <row r="385" spans="1:23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0"/>
        <v>207</v>
      </c>
      <c r="P385">
        <f t="shared" si="31"/>
        <v>43.02</v>
      </c>
      <c r="Q385">
        <v>207</v>
      </c>
      <c r="R385" s="9" t="s">
        <v>8308</v>
      </c>
      <c r="S385" t="s">
        <v>8313</v>
      </c>
      <c r="T385" s="13">
        <f t="shared" si="32"/>
        <v>41755.117581018516</v>
      </c>
      <c r="U385" s="13">
        <f t="shared" si="33"/>
        <v>41778.117581018516</v>
      </c>
      <c r="V385">
        <f t="shared" si="34"/>
        <v>23</v>
      </c>
      <c r="W385">
        <f t="shared" si="35"/>
        <v>2014</v>
      </c>
    </row>
    <row r="386" spans="1:23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30"/>
        <v>112</v>
      </c>
      <c r="P386">
        <f t="shared" si="31"/>
        <v>58.54</v>
      </c>
      <c r="Q386">
        <v>112</v>
      </c>
      <c r="R386" s="9" t="s">
        <v>8308</v>
      </c>
      <c r="S386" t="s">
        <v>8313</v>
      </c>
      <c r="T386" s="13">
        <f t="shared" si="32"/>
        <v>41980.781793981485</v>
      </c>
      <c r="U386" s="13">
        <f t="shared" si="33"/>
        <v>42010.781793981485</v>
      </c>
      <c r="V386">
        <f t="shared" si="34"/>
        <v>30</v>
      </c>
      <c r="W386">
        <f t="shared" si="35"/>
        <v>2014</v>
      </c>
    </row>
    <row r="387" spans="1:23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6">ROUND(E387/D387*100,0)</f>
        <v>106</v>
      </c>
      <c r="P387">
        <f t="shared" ref="P387:P450" si="37">IFERROR(ROUND(E387/L387,2),0)</f>
        <v>111.8</v>
      </c>
      <c r="Q387">
        <v>106</v>
      </c>
      <c r="R387" s="9" t="s">
        <v>8308</v>
      </c>
      <c r="S387" t="s">
        <v>8313</v>
      </c>
      <c r="T387" s="13">
        <f t="shared" ref="T387:T450" si="38">(((J387/60)/60)/24)+DATE(1970,1,1)</f>
        <v>41934.584502314814</v>
      </c>
      <c r="U387" s="13">
        <f t="shared" ref="U387:U450" si="39">(((I387/60)/60)/24)+DATE(1970,1,1)</f>
        <v>41964.626168981486</v>
      </c>
      <c r="V387">
        <f t="shared" ref="V387:V450" si="40">_xlfn.DAYS(U387,T387)</f>
        <v>30</v>
      </c>
      <c r="W387">
        <f t="shared" ref="W387:W450" si="41">YEAR(T387)</f>
        <v>2014</v>
      </c>
    </row>
    <row r="388" spans="1:23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6"/>
        <v>100</v>
      </c>
      <c r="P388">
        <f t="shared" si="37"/>
        <v>46.23</v>
      </c>
      <c r="Q388">
        <v>100</v>
      </c>
      <c r="R388" s="9" t="s">
        <v>8308</v>
      </c>
      <c r="S388" t="s">
        <v>8313</v>
      </c>
      <c r="T388" s="13">
        <f t="shared" si="38"/>
        <v>42211.951284722221</v>
      </c>
      <c r="U388" s="13">
        <f t="shared" si="39"/>
        <v>42226.951284722221</v>
      </c>
      <c r="V388">
        <f t="shared" si="40"/>
        <v>15</v>
      </c>
      <c r="W388">
        <f t="shared" si="41"/>
        <v>2015</v>
      </c>
    </row>
    <row r="389" spans="1:23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6"/>
        <v>214</v>
      </c>
      <c r="P389">
        <f t="shared" si="37"/>
        <v>144.69</v>
      </c>
      <c r="Q389">
        <v>214</v>
      </c>
      <c r="R389" s="9" t="s">
        <v>8308</v>
      </c>
      <c r="S389" t="s">
        <v>8313</v>
      </c>
      <c r="T389" s="13">
        <f t="shared" si="38"/>
        <v>42200.67659722222</v>
      </c>
      <c r="U389" s="13">
        <f t="shared" si="39"/>
        <v>42231.25</v>
      </c>
      <c r="V389">
        <f t="shared" si="40"/>
        <v>31</v>
      </c>
      <c r="W389">
        <f t="shared" si="41"/>
        <v>2015</v>
      </c>
    </row>
    <row r="390" spans="1:23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6"/>
        <v>126</v>
      </c>
      <c r="P390">
        <f t="shared" si="37"/>
        <v>88.85</v>
      </c>
      <c r="Q390">
        <v>126</v>
      </c>
      <c r="R390" s="9" t="s">
        <v>8308</v>
      </c>
      <c r="S390" t="s">
        <v>8313</v>
      </c>
      <c r="T390" s="13">
        <f t="shared" si="38"/>
        <v>42549.076157407413</v>
      </c>
      <c r="U390" s="13">
        <f t="shared" si="39"/>
        <v>42579.076157407413</v>
      </c>
      <c r="V390">
        <f t="shared" si="40"/>
        <v>30</v>
      </c>
      <c r="W390">
        <f t="shared" si="41"/>
        <v>2016</v>
      </c>
    </row>
    <row r="391" spans="1:23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6"/>
        <v>182</v>
      </c>
      <c r="P391">
        <f t="shared" si="37"/>
        <v>81.75</v>
      </c>
      <c r="Q391">
        <v>182</v>
      </c>
      <c r="R391" s="9" t="s">
        <v>8308</v>
      </c>
      <c r="S391" t="s">
        <v>8313</v>
      </c>
      <c r="T391" s="13">
        <f t="shared" si="38"/>
        <v>41674.063078703701</v>
      </c>
      <c r="U391" s="13">
        <f t="shared" si="39"/>
        <v>41705.957638888889</v>
      </c>
      <c r="V391">
        <f t="shared" si="40"/>
        <v>31</v>
      </c>
      <c r="W391">
        <f t="shared" si="41"/>
        <v>2014</v>
      </c>
    </row>
    <row r="392" spans="1:23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6"/>
        <v>100</v>
      </c>
      <c r="P392">
        <f t="shared" si="37"/>
        <v>71.430000000000007</v>
      </c>
      <c r="Q392">
        <v>100</v>
      </c>
      <c r="R392" s="9" t="s">
        <v>8308</v>
      </c>
      <c r="S392" t="s">
        <v>8313</v>
      </c>
      <c r="T392" s="13">
        <f t="shared" si="38"/>
        <v>42112.036712962959</v>
      </c>
      <c r="U392" s="13">
        <f t="shared" si="39"/>
        <v>42132.036712962959</v>
      </c>
      <c r="V392">
        <f t="shared" si="40"/>
        <v>20</v>
      </c>
      <c r="W392">
        <f t="shared" si="41"/>
        <v>2015</v>
      </c>
    </row>
    <row r="393" spans="1:23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6"/>
        <v>101</v>
      </c>
      <c r="P393">
        <f t="shared" si="37"/>
        <v>104.26</v>
      </c>
      <c r="Q393">
        <v>101</v>
      </c>
      <c r="R393" s="9" t="s">
        <v>8308</v>
      </c>
      <c r="S393" t="s">
        <v>8313</v>
      </c>
      <c r="T393" s="13">
        <f t="shared" si="38"/>
        <v>40865.042256944449</v>
      </c>
      <c r="U393" s="13">
        <f t="shared" si="39"/>
        <v>40895.040972222225</v>
      </c>
      <c r="V393">
        <f t="shared" si="40"/>
        <v>30</v>
      </c>
      <c r="W393">
        <f t="shared" si="41"/>
        <v>2011</v>
      </c>
    </row>
    <row r="394" spans="1:23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6"/>
        <v>101</v>
      </c>
      <c r="P394">
        <f t="shared" si="37"/>
        <v>90.62</v>
      </c>
      <c r="Q394">
        <v>101</v>
      </c>
      <c r="R394" s="9" t="s">
        <v>8308</v>
      </c>
      <c r="S394" t="s">
        <v>8313</v>
      </c>
      <c r="T394" s="13">
        <f t="shared" si="38"/>
        <v>40763.717256944445</v>
      </c>
      <c r="U394" s="13">
        <f t="shared" si="39"/>
        <v>40794.125</v>
      </c>
      <c r="V394">
        <f t="shared" si="40"/>
        <v>31</v>
      </c>
      <c r="W394">
        <f t="shared" si="41"/>
        <v>2011</v>
      </c>
    </row>
    <row r="395" spans="1:23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6"/>
        <v>110</v>
      </c>
      <c r="P395">
        <f t="shared" si="37"/>
        <v>157.33000000000001</v>
      </c>
      <c r="Q395">
        <v>110</v>
      </c>
      <c r="R395" s="9" t="s">
        <v>8308</v>
      </c>
      <c r="S395" t="s">
        <v>8313</v>
      </c>
      <c r="T395" s="13">
        <f t="shared" si="38"/>
        <v>41526.708935185183</v>
      </c>
      <c r="U395" s="13">
        <f t="shared" si="39"/>
        <v>41557.708935185183</v>
      </c>
      <c r="V395">
        <f t="shared" si="40"/>
        <v>31</v>
      </c>
      <c r="W395">
        <f t="shared" si="41"/>
        <v>2013</v>
      </c>
    </row>
    <row r="396" spans="1:23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6"/>
        <v>112</v>
      </c>
      <c r="P396">
        <f t="shared" si="37"/>
        <v>105.18</v>
      </c>
      <c r="Q396">
        <v>112</v>
      </c>
      <c r="R396" s="9" t="s">
        <v>8308</v>
      </c>
      <c r="S396" t="s">
        <v>8313</v>
      </c>
      <c r="T396" s="13">
        <f t="shared" si="38"/>
        <v>42417.818078703705</v>
      </c>
      <c r="U396" s="13">
        <f t="shared" si="39"/>
        <v>42477.776412037041</v>
      </c>
      <c r="V396">
        <f t="shared" si="40"/>
        <v>60</v>
      </c>
      <c r="W396">
        <f t="shared" si="41"/>
        <v>2016</v>
      </c>
    </row>
    <row r="397" spans="1:23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6"/>
        <v>108</v>
      </c>
      <c r="P397">
        <f t="shared" si="37"/>
        <v>58.72</v>
      </c>
      <c r="Q397">
        <v>108</v>
      </c>
      <c r="R397" s="9" t="s">
        <v>8308</v>
      </c>
      <c r="S397" t="s">
        <v>8313</v>
      </c>
      <c r="T397" s="13">
        <f t="shared" si="38"/>
        <v>40990.909259259257</v>
      </c>
      <c r="U397" s="13">
        <f t="shared" si="39"/>
        <v>41026.897222222222</v>
      </c>
      <c r="V397">
        <f t="shared" si="40"/>
        <v>36</v>
      </c>
      <c r="W397">
        <f t="shared" si="41"/>
        <v>2012</v>
      </c>
    </row>
    <row r="398" spans="1:23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6"/>
        <v>107</v>
      </c>
      <c r="P398">
        <f t="shared" si="37"/>
        <v>81.63</v>
      </c>
      <c r="Q398">
        <v>107</v>
      </c>
      <c r="R398" s="9" t="s">
        <v>8308</v>
      </c>
      <c r="S398" t="s">
        <v>8313</v>
      </c>
      <c r="T398" s="13">
        <f t="shared" si="38"/>
        <v>41082.564884259256</v>
      </c>
      <c r="U398" s="13">
        <f t="shared" si="39"/>
        <v>41097.564884259256</v>
      </c>
      <c r="V398">
        <f t="shared" si="40"/>
        <v>15</v>
      </c>
      <c r="W398">
        <f t="shared" si="41"/>
        <v>2012</v>
      </c>
    </row>
    <row r="399" spans="1:23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6"/>
        <v>104</v>
      </c>
      <c r="P399">
        <f t="shared" si="37"/>
        <v>56.46</v>
      </c>
      <c r="Q399">
        <v>104</v>
      </c>
      <c r="R399" s="9" t="s">
        <v>8308</v>
      </c>
      <c r="S399" t="s">
        <v>8313</v>
      </c>
      <c r="T399" s="13">
        <f t="shared" si="38"/>
        <v>40379.776435185187</v>
      </c>
      <c r="U399" s="13">
        <f t="shared" si="39"/>
        <v>40422.155555555553</v>
      </c>
      <c r="V399">
        <f t="shared" si="40"/>
        <v>43</v>
      </c>
      <c r="W399">
        <f t="shared" si="41"/>
        <v>2010</v>
      </c>
    </row>
    <row r="400" spans="1:23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6"/>
        <v>125</v>
      </c>
      <c r="P400">
        <f t="shared" si="37"/>
        <v>140.1</v>
      </c>
      <c r="Q400">
        <v>125</v>
      </c>
      <c r="R400" s="9" t="s">
        <v>8308</v>
      </c>
      <c r="S400" t="s">
        <v>8313</v>
      </c>
      <c r="T400" s="13">
        <f t="shared" si="38"/>
        <v>42078.793124999997</v>
      </c>
      <c r="U400" s="13">
        <f t="shared" si="39"/>
        <v>42123.793124999997</v>
      </c>
      <c r="V400">
        <f t="shared" si="40"/>
        <v>45</v>
      </c>
      <c r="W400">
        <f t="shared" si="41"/>
        <v>2015</v>
      </c>
    </row>
    <row r="401" spans="1:23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6"/>
        <v>107</v>
      </c>
      <c r="P401">
        <f t="shared" si="37"/>
        <v>224.85</v>
      </c>
      <c r="Q401">
        <v>107</v>
      </c>
      <c r="R401" s="9" t="s">
        <v>8308</v>
      </c>
      <c r="S401" t="s">
        <v>8313</v>
      </c>
      <c r="T401" s="13">
        <f t="shared" si="38"/>
        <v>42687.875775462962</v>
      </c>
      <c r="U401" s="13">
        <f t="shared" si="39"/>
        <v>42718.5</v>
      </c>
      <c r="V401">
        <f t="shared" si="40"/>
        <v>31</v>
      </c>
      <c r="W401">
        <f t="shared" si="41"/>
        <v>2016</v>
      </c>
    </row>
    <row r="402" spans="1:23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6"/>
        <v>112</v>
      </c>
      <c r="P402">
        <f t="shared" si="37"/>
        <v>181.13</v>
      </c>
      <c r="Q402">
        <v>112</v>
      </c>
      <c r="R402" s="9" t="s">
        <v>8308</v>
      </c>
      <c r="S402" t="s">
        <v>8313</v>
      </c>
      <c r="T402" s="13">
        <f t="shared" si="38"/>
        <v>41745.635960648149</v>
      </c>
      <c r="U402" s="13">
        <f t="shared" si="39"/>
        <v>41776.145833333336</v>
      </c>
      <c r="V402">
        <f t="shared" si="40"/>
        <v>31</v>
      </c>
      <c r="W402">
        <f t="shared" si="41"/>
        <v>2014</v>
      </c>
    </row>
    <row r="403" spans="1:23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6"/>
        <v>104</v>
      </c>
      <c r="P403">
        <f t="shared" si="37"/>
        <v>711.04</v>
      </c>
      <c r="Q403">
        <v>104</v>
      </c>
      <c r="R403" s="9" t="s">
        <v>8308</v>
      </c>
      <c r="S403" t="s">
        <v>8313</v>
      </c>
      <c r="T403" s="13">
        <f t="shared" si="38"/>
        <v>40732.842245370368</v>
      </c>
      <c r="U403" s="13">
        <f t="shared" si="39"/>
        <v>40762.842245370368</v>
      </c>
      <c r="V403">
        <f t="shared" si="40"/>
        <v>30</v>
      </c>
      <c r="W403">
        <f t="shared" si="41"/>
        <v>2011</v>
      </c>
    </row>
    <row r="404" spans="1:23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6"/>
        <v>142</v>
      </c>
      <c r="P404">
        <f t="shared" si="37"/>
        <v>65.88</v>
      </c>
      <c r="Q404">
        <v>142</v>
      </c>
      <c r="R404" s="9" t="s">
        <v>8308</v>
      </c>
      <c r="S404" t="s">
        <v>8313</v>
      </c>
      <c r="T404" s="13">
        <f t="shared" si="38"/>
        <v>42292.539548611108</v>
      </c>
      <c r="U404" s="13">
        <f t="shared" si="39"/>
        <v>42313.58121527778</v>
      </c>
      <c r="V404">
        <f t="shared" si="40"/>
        <v>21</v>
      </c>
      <c r="W404">
        <f t="shared" si="41"/>
        <v>2015</v>
      </c>
    </row>
    <row r="405" spans="1:23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6"/>
        <v>105</v>
      </c>
      <c r="P405">
        <f t="shared" si="37"/>
        <v>75.19</v>
      </c>
      <c r="Q405">
        <v>105</v>
      </c>
      <c r="R405" s="9" t="s">
        <v>8308</v>
      </c>
      <c r="S405" t="s">
        <v>8313</v>
      </c>
      <c r="T405" s="13">
        <f t="shared" si="38"/>
        <v>40718.310659722221</v>
      </c>
      <c r="U405" s="13">
        <f t="shared" si="39"/>
        <v>40765.297222222223</v>
      </c>
      <c r="V405">
        <f t="shared" si="40"/>
        <v>47</v>
      </c>
      <c r="W405">
        <f t="shared" si="41"/>
        <v>2011</v>
      </c>
    </row>
    <row r="406" spans="1:23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6"/>
        <v>103</v>
      </c>
      <c r="P406">
        <f t="shared" si="37"/>
        <v>133.13999999999999</v>
      </c>
      <c r="Q406">
        <v>103</v>
      </c>
      <c r="R406" s="9" t="s">
        <v>8308</v>
      </c>
      <c r="S406" t="s">
        <v>8313</v>
      </c>
      <c r="T406" s="13">
        <f t="shared" si="38"/>
        <v>41646.628032407411</v>
      </c>
      <c r="U406" s="13">
        <f t="shared" si="39"/>
        <v>41675.961111111108</v>
      </c>
      <c r="V406">
        <f t="shared" si="40"/>
        <v>29</v>
      </c>
      <c r="W406">
        <f t="shared" si="41"/>
        <v>2014</v>
      </c>
    </row>
    <row r="407" spans="1:23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6"/>
        <v>108</v>
      </c>
      <c r="P407">
        <f t="shared" si="37"/>
        <v>55.2</v>
      </c>
      <c r="Q407">
        <v>108</v>
      </c>
      <c r="R407" s="9" t="s">
        <v>8308</v>
      </c>
      <c r="S407" t="s">
        <v>8313</v>
      </c>
      <c r="T407" s="13">
        <f t="shared" si="38"/>
        <v>41674.08494212963</v>
      </c>
      <c r="U407" s="13">
        <f t="shared" si="39"/>
        <v>41704.08494212963</v>
      </c>
      <c r="V407">
        <f t="shared" si="40"/>
        <v>30</v>
      </c>
      <c r="W407">
        <f t="shared" si="41"/>
        <v>2014</v>
      </c>
    </row>
    <row r="408" spans="1:23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6"/>
        <v>108</v>
      </c>
      <c r="P408">
        <f t="shared" si="37"/>
        <v>86.16</v>
      </c>
      <c r="Q408">
        <v>108</v>
      </c>
      <c r="R408" s="9" t="s">
        <v>8308</v>
      </c>
      <c r="S408" t="s">
        <v>8313</v>
      </c>
      <c r="T408" s="13">
        <f t="shared" si="38"/>
        <v>40638.162465277775</v>
      </c>
      <c r="U408" s="13">
        <f t="shared" si="39"/>
        <v>40672.249305555553</v>
      </c>
      <c r="V408">
        <f t="shared" si="40"/>
        <v>34</v>
      </c>
      <c r="W408">
        <f t="shared" si="41"/>
        <v>2011</v>
      </c>
    </row>
    <row r="409" spans="1:23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6"/>
        <v>102</v>
      </c>
      <c r="P409">
        <f t="shared" si="37"/>
        <v>92.32</v>
      </c>
      <c r="Q409">
        <v>102</v>
      </c>
      <c r="R409" s="9" t="s">
        <v>8308</v>
      </c>
      <c r="S409" t="s">
        <v>8313</v>
      </c>
      <c r="T409" s="13">
        <f t="shared" si="38"/>
        <v>40806.870949074073</v>
      </c>
      <c r="U409" s="13">
        <f t="shared" si="39"/>
        <v>40866.912615740745</v>
      </c>
      <c r="V409">
        <f t="shared" si="40"/>
        <v>60</v>
      </c>
      <c r="W409">
        <f t="shared" si="41"/>
        <v>2011</v>
      </c>
    </row>
    <row r="410" spans="1:23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6"/>
        <v>101</v>
      </c>
      <c r="P410">
        <f t="shared" si="37"/>
        <v>160.16</v>
      </c>
      <c r="Q410">
        <v>101</v>
      </c>
      <c r="R410" s="9" t="s">
        <v>8308</v>
      </c>
      <c r="S410" t="s">
        <v>8313</v>
      </c>
      <c r="T410" s="13">
        <f t="shared" si="38"/>
        <v>41543.735995370371</v>
      </c>
      <c r="U410" s="13">
        <f t="shared" si="39"/>
        <v>41583.777662037035</v>
      </c>
      <c r="V410">
        <f t="shared" si="40"/>
        <v>40</v>
      </c>
      <c r="W410">
        <f t="shared" si="41"/>
        <v>2013</v>
      </c>
    </row>
    <row r="411" spans="1:23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6"/>
        <v>137</v>
      </c>
      <c r="P411">
        <f t="shared" si="37"/>
        <v>45.6</v>
      </c>
      <c r="Q411">
        <v>137</v>
      </c>
      <c r="R411" s="9" t="s">
        <v>8308</v>
      </c>
      <c r="S411" t="s">
        <v>8313</v>
      </c>
      <c r="T411" s="13">
        <f t="shared" si="38"/>
        <v>42543.862777777773</v>
      </c>
      <c r="U411" s="13">
        <f t="shared" si="39"/>
        <v>42573.862777777773</v>
      </c>
      <c r="V411">
        <f t="shared" si="40"/>
        <v>30</v>
      </c>
      <c r="W411">
        <f t="shared" si="41"/>
        <v>2016</v>
      </c>
    </row>
    <row r="412" spans="1:23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6"/>
        <v>128</v>
      </c>
      <c r="P412">
        <f t="shared" si="37"/>
        <v>183.29</v>
      </c>
      <c r="Q412">
        <v>128</v>
      </c>
      <c r="R412" s="9" t="s">
        <v>8308</v>
      </c>
      <c r="S412" t="s">
        <v>8313</v>
      </c>
      <c r="T412" s="13">
        <f t="shared" si="38"/>
        <v>42113.981446759266</v>
      </c>
      <c r="U412" s="13">
        <f t="shared" si="39"/>
        <v>42173.981446759266</v>
      </c>
      <c r="V412">
        <f t="shared" si="40"/>
        <v>60</v>
      </c>
      <c r="W412">
        <f t="shared" si="41"/>
        <v>2015</v>
      </c>
    </row>
    <row r="413" spans="1:23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6"/>
        <v>101</v>
      </c>
      <c r="P413">
        <f t="shared" si="37"/>
        <v>125.79</v>
      </c>
      <c r="Q413">
        <v>101</v>
      </c>
      <c r="R413" s="9" t="s">
        <v>8308</v>
      </c>
      <c r="S413" t="s">
        <v>8313</v>
      </c>
      <c r="T413" s="13">
        <f t="shared" si="38"/>
        <v>41598.17597222222</v>
      </c>
      <c r="U413" s="13">
        <f t="shared" si="39"/>
        <v>41630.208333333336</v>
      </c>
      <c r="V413">
        <f t="shared" si="40"/>
        <v>32</v>
      </c>
      <c r="W413">
        <f t="shared" si="41"/>
        <v>2013</v>
      </c>
    </row>
    <row r="414" spans="1:23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6"/>
        <v>127</v>
      </c>
      <c r="P414">
        <f t="shared" si="37"/>
        <v>57.65</v>
      </c>
      <c r="Q414">
        <v>127</v>
      </c>
      <c r="R414" s="9" t="s">
        <v>8308</v>
      </c>
      <c r="S414" t="s">
        <v>8313</v>
      </c>
      <c r="T414" s="13">
        <f t="shared" si="38"/>
        <v>41099.742800925924</v>
      </c>
      <c r="U414" s="13">
        <f t="shared" si="39"/>
        <v>41115.742800925924</v>
      </c>
      <c r="V414">
        <f t="shared" si="40"/>
        <v>16</v>
      </c>
      <c r="W414">
        <f t="shared" si="41"/>
        <v>2012</v>
      </c>
    </row>
    <row r="415" spans="1:23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6"/>
        <v>105</v>
      </c>
      <c r="P415">
        <f t="shared" si="37"/>
        <v>78.66</v>
      </c>
      <c r="Q415">
        <v>105</v>
      </c>
      <c r="R415" s="9" t="s">
        <v>8308</v>
      </c>
      <c r="S415" t="s">
        <v>8313</v>
      </c>
      <c r="T415" s="13">
        <f t="shared" si="38"/>
        <v>41079.877442129626</v>
      </c>
      <c r="U415" s="13">
        <f t="shared" si="39"/>
        <v>41109.877442129626</v>
      </c>
      <c r="V415">
        <f t="shared" si="40"/>
        <v>30</v>
      </c>
      <c r="W415">
        <f t="shared" si="41"/>
        <v>2012</v>
      </c>
    </row>
    <row r="416" spans="1:23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6"/>
        <v>103</v>
      </c>
      <c r="P416">
        <f t="shared" si="37"/>
        <v>91.48</v>
      </c>
      <c r="Q416">
        <v>103</v>
      </c>
      <c r="R416" s="9" t="s">
        <v>8308</v>
      </c>
      <c r="S416" t="s">
        <v>8313</v>
      </c>
      <c r="T416" s="13">
        <f t="shared" si="38"/>
        <v>41529.063252314816</v>
      </c>
      <c r="U416" s="13">
        <f t="shared" si="39"/>
        <v>41559.063252314816</v>
      </c>
      <c r="V416">
        <f t="shared" si="40"/>
        <v>30</v>
      </c>
      <c r="W416">
        <f t="shared" si="41"/>
        <v>2013</v>
      </c>
    </row>
    <row r="417" spans="1:23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6"/>
        <v>102</v>
      </c>
      <c r="P417">
        <f t="shared" si="37"/>
        <v>68.099999999999994</v>
      </c>
      <c r="Q417">
        <v>102</v>
      </c>
      <c r="R417" s="9" t="s">
        <v>8308</v>
      </c>
      <c r="S417" t="s">
        <v>8313</v>
      </c>
      <c r="T417" s="13">
        <f t="shared" si="38"/>
        <v>41904.851875</v>
      </c>
      <c r="U417" s="13">
        <f t="shared" si="39"/>
        <v>41929.5</v>
      </c>
      <c r="V417">
        <f t="shared" si="40"/>
        <v>25</v>
      </c>
      <c r="W417">
        <f t="shared" si="41"/>
        <v>2014</v>
      </c>
    </row>
    <row r="418" spans="1:23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6"/>
        <v>120</v>
      </c>
      <c r="P418">
        <f t="shared" si="37"/>
        <v>48.09</v>
      </c>
      <c r="Q418">
        <v>120</v>
      </c>
      <c r="R418" s="9" t="s">
        <v>8308</v>
      </c>
      <c r="S418" t="s">
        <v>8313</v>
      </c>
      <c r="T418" s="13">
        <f t="shared" si="38"/>
        <v>41648.396192129629</v>
      </c>
      <c r="U418" s="13">
        <f t="shared" si="39"/>
        <v>41678.396192129629</v>
      </c>
      <c r="V418">
        <f t="shared" si="40"/>
        <v>30</v>
      </c>
      <c r="W418">
        <f t="shared" si="41"/>
        <v>2014</v>
      </c>
    </row>
    <row r="419" spans="1:23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6"/>
        <v>100</v>
      </c>
      <c r="P419">
        <f t="shared" si="37"/>
        <v>202.42</v>
      </c>
      <c r="Q419">
        <v>100</v>
      </c>
      <c r="R419" s="9" t="s">
        <v>8308</v>
      </c>
      <c r="S419" t="s">
        <v>8313</v>
      </c>
      <c r="T419" s="13">
        <f t="shared" si="38"/>
        <v>41360.970601851855</v>
      </c>
      <c r="U419" s="13">
        <f t="shared" si="39"/>
        <v>41372.189583333333</v>
      </c>
      <c r="V419">
        <f t="shared" si="40"/>
        <v>12</v>
      </c>
      <c r="W419">
        <f t="shared" si="41"/>
        <v>2013</v>
      </c>
    </row>
    <row r="420" spans="1:23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6"/>
        <v>101</v>
      </c>
      <c r="P420">
        <f t="shared" si="37"/>
        <v>216.75</v>
      </c>
      <c r="Q420">
        <v>101</v>
      </c>
      <c r="R420" s="9" t="s">
        <v>8308</v>
      </c>
      <c r="S420" t="s">
        <v>8313</v>
      </c>
      <c r="T420" s="13">
        <f t="shared" si="38"/>
        <v>42178.282372685186</v>
      </c>
      <c r="U420" s="13">
        <f t="shared" si="39"/>
        <v>42208.282372685186</v>
      </c>
      <c r="V420">
        <f t="shared" si="40"/>
        <v>30</v>
      </c>
      <c r="W420">
        <f t="shared" si="41"/>
        <v>2015</v>
      </c>
    </row>
    <row r="421" spans="1:23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6"/>
        <v>100</v>
      </c>
      <c r="P421">
        <f t="shared" si="37"/>
        <v>110.07</v>
      </c>
      <c r="Q421">
        <v>100</v>
      </c>
      <c r="R421" s="9" t="s">
        <v>8308</v>
      </c>
      <c r="S421" t="s">
        <v>8313</v>
      </c>
      <c r="T421" s="13">
        <f t="shared" si="38"/>
        <v>41394.842442129629</v>
      </c>
      <c r="U421" s="13">
        <f t="shared" si="39"/>
        <v>41454.842442129629</v>
      </c>
      <c r="V421">
        <f t="shared" si="40"/>
        <v>60</v>
      </c>
      <c r="W421">
        <f t="shared" si="41"/>
        <v>2013</v>
      </c>
    </row>
    <row r="422" spans="1:23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6"/>
        <v>0</v>
      </c>
      <c r="P422">
        <f t="shared" si="37"/>
        <v>4.83</v>
      </c>
      <c r="Q422">
        <v>0</v>
      </c>
      <c r="R422" s="9" t="s">
        <v>8308</v>
      </c>
      <c r="S422" t="s">
        <v>8314</v>
      </c>
      <c r="T422" s="13">
        <f t="shared" si="38"/>
        <v>41682.23646990741</v>
      </c>
      <c r="U422" s="13">
        <f t="shared" si="39"/>
        <v>41712.194803240738</v>
      </c>
      <c r="V422">
        <f t="shared" si="40"/>
        <v>30</v>
      </c>
      <c r="W422">
        <f t="shared" si="41"/>
        <v>2014</v>
      </c>
    </row>
    <row r="423" spans="1:23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6"/>
        <v>2</v>
      </c>
      <c r="P423">
        <f t="shared" si="37"/>
        <v>50.17</v>
      </c>
      <c r="Q423">
        <v>2</v>
      </c>
      <c r="R423" s="9" t="s">
        <v>8308</v>
      </c>
      <c r="S423" t="s">
        <v>8314</v>
      </c>
      <c r="T423" s="13">
        <f t="shared" si="38"/>
        <v>42177.491388888884</v>
      </c>
      <c r="U423" s="13">
        <f t="shared" si="39"/>
        <v>42237.491388888884</v>
      </c>
      <c r="V423">
        <f t="shared" si="40"/>
        <v>60</v>
      </c>
      <c r="W423">
        <f t="shared" si="41"/>
        <v>2015</v>
      </c>
    </row>
    <row r="424" spans="1:23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6"/>
        <v>1</v>
      </c>
      <c r="P424">
        <f t="shared" si="37"/>
        <v>35.83</v>
      </c>
      <c r="Q424">
        <v>1</v>
      </c>
      <c r="R424" s="9" t="s">
        <v>8308</v>
      </c>
      <c r="S424" t="s">
        <v>8314</v>
      </c>
      <c r="T424" s="13">
        <f t="shared" si="38"/>
        <v>41863.260381944441</v>
      </c>
      <c r="U424" s="13">
        <f t="shared" si="39"/>
        <v>41893.260381944441</v>
      </c>
      <c r="V424">
        <f t="shared" si="40"/>
        <v>30</v>
      </c>
      <c r="W424">
        <f t="shared" si="41"/>
        <v>2014</v>
      </c>
    </row>
    <row r="425" spans="1:23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6"/>
        <v>1</v>
      </c>
      <c r="P425">
        <f t="shared" si="37"/>
        <v>11.77</v>
      </c>
      <c r="Q425">
        <v>1</v>
      </c>
      <c r="R425" s="9" t="s">
        <v>8308</v>
      </c>
      <c r="S425" t="s">
        <v>8314</v>
      </c>
      <c r="T425" s="13">
        <f t="shared" si="38"/>
        <v>41400.92627314815</v>
      </c>
      <c r="U425" s="13">
        <f t="shared" si="39"/>
        <v>41430.92627314815</v>
      </c>
      <c r="V425">
        <f t="shared" si="40"/>
        <v>30</v>
      </c>
      <c r="W425">
        <f t="shared" si="41"/>
        <v>2013</v>
      </c>
    </row>
    <row r="426" spans="1:23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6"/>
        <v>7</v>
      </c>
      <c r="P426">
        <f t="shared" si="37"/>
        <v>40.78</v>
      </c>
      <c r="Q426">
        <v>7</v>
      </c>
      <c r="R426" s="9" t="s">
        <v>8308</v>
      </c>
      <c r="S426" t="s">
        <v>8314</v>
      </c>
      <c r="T426" s="13">
        <f t="shared" si="38"/>
        <v>40934.376145833332</v>
      </c>
      <c r="U426" s="13">
        <f t="shared" si="39"/>
        <v>40994.334479166668</v>
      </c>
      <c r="V426">
        <f t="shared" si="40"/>
        <v>60</v>
      </c>
      <c r="W426">
        <f t="shared" si="41"/>
        <v>2012</v>
      </c>
    </row>
    <row r="427" spans="1:23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6"/>
        <v>0</v>
      </c>
      <c r="P427">
        <f t="shared" si="37"/>
        <v>3</v>
      </c>
      <c r="Q427">
        <v>0</v>
      </c>
      <c r="R427" s="9" t="s">
        <v>8308</v>
      </c>
      <c r="S427" t="s">
        <v>8314</v>
      </c>
      <c r="T427" s="13">
        <f t="shared" si="38"/>
        <v>42275.861157407402</v>
      </c>
      <c r="U427" s="13">
        <f t="shared" si="39"/>
        <v>42335.902824074074</v>
      </c>
      <c r="V427">
        <f t="shared" si="40"/>
        <v>60</v>
      </c>
      <c r="W427">
        <f t="shared" si="41"/>
        <v>2015</v>
      </c>
    </row>
    <row r="428" spans="1:23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6"/>
        <v>1</v>
      </c>
      <c r="P428">
        <f t="shared" si="37"/>
        <v>16.63</v>
      </c>
      <c r="Q428">
        <v>1</v>
      </c>
      <c r="R428" s="9" t="s">
        <v>8308</v>
      </c>
      <c r="S428" t="s">
        <v>8314</v>
      </c>
      <c r="T428" s="13">
        <f t="shared" si="38"/>
        <v>42400.711967592593</v>
      </c>
      <c r="U428" s="13">
        <f t="shared" si="39"/>
        <v>42430.711967592593</v>
      </c>
      <c r="V428">
        <f t="shared" si="40"/>
        <v>30</v>
      </c>
      <c r="W428">
        <f t="shared" si="41"/>
        <v>2016</v>
      </c>
    </row>
    <row r="429" spans="1:23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6"/>
        <v>0</v>
      </c>
      <c r="P429">
        <f t="shared" si="37"/>
        <v>0</v>
      </c>
      <c r="Q429">
        <v>0</v>
      </c>
      <c r="R429" s="9" t="s">
        <v>8308</v>
      </c>
      <c r="S429" t="s">
        <v>8314</v>
      </c>
      <c r="T429" s="13">
        <f t="shared" si="38"/>
        <v>42285.909027777772</v>
      </c>
      <c r="U429" s="13">
        <f t="shared" si="39"/>
        <v>42299.790972222225</v>
      </c>
      <c r="V429">
        <f t="shared" si="40"/>
        <v>14</v>
      </c>
      <c r="W429">
        <f t="shared" si="41"/>
        <v>2015</v>
      </c>
    </row>
    <row r="430" spans="1:23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6"/>
        <v>6</v>
      </c>
      <c r="P430">
        <f t="shared" si="37"/>
        <v>52</v>
      </c>
      <c r="Q430">
        <v>6</v>
      </c>
      <c r="R430" s="9" t="s">
        <v>8308</v>
      </c>
      <c r="S430" t="s">
        <v>8314</v>
      </c>
      <c r="T430" s="13">
        <f t="shared" si="38"/>
        <v>41778.766724537039</v>
      </c>
      <c r="U430" s="13">
        <f t="shared" si="39"/>
        <v>41806.916666666664</v>
      </c>
      <c r="V430">
        <f t="shared" si="40"/>
        <v>28</v>
      </c>
      <c r="W430">
        <f t="shared" si="41"/>
        <v>2014</v>
      </c>
    </row>
    <row r="431" spans="1:23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6"/>
        <v>0</v>
      </c>
      <c r="P431">
        <f t="shared" si="37"/>
        <v>0</v>
      </c>
      <c r="Q431">
        <v>0</v>
      </c>
      <c r="R431" s="9" t="s">
        <v>8308</v>
      </c>
      <c r="S431" t="s">
        <v>8314</v>
      </c>
      <c r="T431" s="13">
        <f t="shared" si="38"/>
        <v>40070.901412037041</v>
      </c>
      <c r="U431" s="13">
        <f t="shared" si="39"/>
        <v>40144.207638888889</v>
      </c>
      <c r="V431">
        <f t="shared" si="40"/>
        <v>74</v>
      </c>
      <c r="W431">
        <f t="shared" si="41"/>
        <v>2009</v>
      </c>
    </row>
    <row r="432" spans="1:23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6"/>
        <v>2</v>
      </c>
      <c r="P432">
        <f t="shared" si="37"/>
        <v>4.8</v>
      </c>
      <c r="Q432">
        <v>2</v>
      </c>
      <c r="R432" s="9" t="s">
        <v>8308</v>
      </c>
      <c r="S432" t="s">
        <v>8314</v>
      </c>
      <c r="T432" s="13">
        <f t="shared" si="38"/>
        <v>41513.107256944444</v>
      </c>
      <c r="U432" s="13">
        <f t="shared" si="39"/>
        <v>41528.107256944444</v>
      </c>
      <c r="V432">
        <f t="shared" si="40"/>
        <v>15</v>
      </c>
      <c r="W432">
        <f t="shared" si="41"/>
        <v>2013</v>
      </c>
    </row>
    <row r="433" spans="1:23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6"/>
        <v>14</v>
      </c>
      <c r="P433">
        <f t="shared" si="37"/>
        <v>51.88</v>
      </c>
      <c r="Q433">
        <v>14</v>
      </c>
      <c r="R433" s="9" t="s">
        <v>8308</v>
      </c>
      <c r="S433" t="s">
        <v>8314</v>
      </c>
      <c r="T433" s="13">
        <f t="shared" si="38"/>
        <v>42526.871331018512</v>
      </c>
      <c r="U433" s="13">
        <f t="shared" si="39"/>
        <v>42556.871331018512</v>
      </c>
      <c r="V433">
        <f t="shared" si="40"/>
        <v>30</v>
      </c>
      <c r="W433">
        <f t="shared" si="41"/>
        <v>2016</v>
      </c>
    </row>
    <row r="434" spans="1:23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6"/>
        <v>10</v>
      </c>
      <c r="P434">
        <f t="shared" si="37"/>
        <v>71.25</v>
      </c>
      <c r="Q434">
        <v>10</v>
      </c>
      <c r="R434" s="9" t="s">
        <v>8308</v>
      </c>
      <c r="S434" t="s">
        <v>8314</v>
      </c>
      <c r="T434" s="13">
        <f t="shared" si="38"/>
        <v>42238.726631944446</v>
      </c>
      <c r="U434" s="13">
        <f t="shared" si="39"/>
        <v>42298.726631944446</v>
      </c>
      <c r="V434">
        <f t="shared" si="40"/>
        <v>60</v>
      </c>
      <c r="W434">
        <f t="shared" si="41"/>
        <v>2015</v>
      </c>
    </row>
    <row r="435" spans="1:23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6"/>
        <v>0</v>
      </c>
      <c r="P435">
        <f t="shared" si="37"/>
        <v>0</v>
      </c>
      <c r="Q435">
        <v>0</v>
      </c>
      <c r="R435" s="9" t="s">
        <v>8308</v>
      </c>
      <c r="S435" t="s">
        <v>8314</v>
      </c>
      <c r="T435" s="13">
        <f t="shared" si="38"/>
        <v>42228.629884259266</v>
      </c>
      <c r="U435" s="13">
        <f t="shared" si="39"/>
        <v>42288.629884259266</v>
      </c>
      <c r="V435">
        <f t="shared" si="40"/>
        <v>60</v>
      </c>
      <c r="W435">
        <f t="shared" si="41"/>
        <v>2015</v>
      </c>
    </row>
    <row r="436" spans="1:23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6"/>
        <v>5</v>
      </c>
      <c r="P436">
        <f t="shared" si="37"/>
        <v>62.5</v>
      </c>
      <c r="Q436">
        <v>5</v>
      </c>
      <c r="R436" s="9" t="s">
        <v>8308</v>
      </c>
      <c r="S436" t="s">
        <v>8314</v>
      </c>
      <c r="T436" s="13">
        <f t="shared" si="38"/>
        <v>41576.834513888891</v>
      </c>
      <c r="U436" s="13">
        <f t="shared" si="39"/>
        <v>41609.876180555555</v>
      </c>
      <c r="V436">
        <f t="shared" si="40"/>
        <v>33</v>
      </c>
      <c r="W436">
        <f t="shared" si="41"/>
        <v>2013</v>
      </c>
    </row>
    <row r="437" spans="1:23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6"/>
        <v>0</v>
      </c>
      <c r="P437">
        <f t="shared" si="37"/>
        <v>1</v>
      </c>
      <c r="Q437">
        <v>0</v>
      </c>
      <c r="R437" s="9" t="s">
        <v>8308</v>
      </c>
      <c r="S437" t="s">
        <v>8314</v>
      </c>
      <c r="T437" s="13">
        <f t="shared" si="38"/>
        <v>41500.747453703705</v>
      </c>
      <c r="U437" s="13">
        <f t="shared" si="39"/>
        <v>41530.747453703705</v>
      </c>
      <c r="V437">
        <f t="shared" si="40"/>
        <v>30</v>
      </c>
      <c r="W437">
        <f t="shared" si="41"/>
        <v>2013</v>
      </c>
    </row>
    <row r="438" spans="1:23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6"/>
        <v>0</v>
      </c>
      <c r="P438">
        <f t="shared" si="37"/>
        <v>0</v>
      </c>
      <c r="Q438">
        <v>0</v>
      </c>
      <c r="R438" s="9" t="s">
        <v>8308</v>
      </c>
      <c r="S438" t="s">
        <v>8314</v>
      </c>
      <c r="T438" s="13">
        <f t="shared" si="38"/>
        <v>41456.36241898148</v>
      </c>
      <c r="U438" s="13">
        <f t="shared" si="39"/>
        <v>41486.36241898148</v>
      </c>
      <c r="V438">
        <f t="shared" si="40"/>
        <v>30</v>
      </c>
      <c r="W438">
        <f t="shared" si="41"/>
        <v>2013</v>
      </c>
    </row>
    <row r="439" spans="1:23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6"/>
        <v>0</v>
      </c>
      <c r="P439">
        <f t="shared" si="37"/>
        <v>0</v>
      </c>
      <c r="Q439">
        <v>0</v>
      </c>
      <c r="R439" s="9" t="s">
        <v>8308</v>
      </c>
      <c r="S439" t="s">
        <v>8314</v>
      </c>
      <c r="T439" s="13">
        <f t="shared" si="38"/>
        <v>42591.31858796296</v>
      </c>
      <c r="U439" s="13">
        <f t="shared" si="39"/>
        <v>42651.31858796296</v>
      </c>
      <c r="V439">
        <f t="shared" si="40"/>
        <v>60</v>
      </c>
      <c r="W439">
        <f t="shared" si="41"/>
        <v>2016</v>
      </c>
    </row>
    <row r="440" spans="1:23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6"/>
        <v>9</v>
      </c>
      <c r="P440">
        <f t="shared" si="37"/>
        <v>170.55</v>
      </c>
      <c r="Q440">
        <v>9</v>
      </c>
      <c r="R440" s="9" t="s">
        <v>8308</v>
      </c>
      <c r="S440" t="s">
        <v>8314</v>
      </c>
      <c r="T440" s="13">
        <f t="shared" si="38"/>
        <v>42296.261087962965</v>
      </c>
      <c r="U440" s="13">
        <f t="shared" si="39"/>
        <v>42326.302754629629</v>
      </c>
      <c r="V440">
        <f t="shared" si="40"/>
        <v>30</v>
      </c>
      <c r="W440">
        <f t="shared" si="41"/>
        <v>2015</v>
      </c>
    </row>
    <row r="441" spans="1:23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6"/>
        <v>0</v>
      </c>
      <c r="P441">
        <f t="shared" si="37"/>
        <v>0</v>
      </c>
      <c r="Q441">
        <v>0</v>
      </c>
      <c r="R441" s="9" t="s">
        <v>8308</v>
      </c>
      <c r="S441" t="s">
        <v>8314</v>
      </c>
      <c r="T441" s="13">
        <f t="shared" si="38"/>
        <v>41919.761782407404</v>
      </c>
      <c r="U441" s="13">
        <f t="shared" si="39"/>
        <v>41929.761782407404</v>
      </c>
      <c r="V441">
        <f t="shared" si="40"/>
        <v>10</v>
      </c>
      <c r="W441">
        <f t="shared" si="41"/>
        <v>2014</v>
      </c>
    </row>
    <row r="442" spans="1:23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6"/>
        <v>0</v>
      </c>
      <c r="P442">
        <f t="shared" si="37"/>
        <v>5</v>
      </c>
      <c r="Q442">
        <v>0</v>
      </c>
      <c r="R442" s="9" t="s">
        <v>8308</v>
      </c>
      <c r="S442" t="s">
        <v>8314</v>
      </c>
      <c r="T442" s="13">
        <f t="shared" si="38"/>
        <v>42423.985567129625</v>
      </c>
      <c r="U442" s="13">
        <f t="shared" si="39"/>
        <v>42453.943900462968</v>
      </c>
      <c r="V442">
        <f t="shared" si="40"/>
        <v>30</v>
      </c>
      <c r="W442">
        <f t="shared" si="41"/>
        <v>2016</v>
      </c>
    </row>
    <row r="443" spans="1:23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6"/>
        <v>0</v>
      </c>
      <c r="P443">
        <f t="shared" si="37"/>
        <v>0</v>
      </c>
      <c r="Q443">
        <v>0</v>
      </c>
      <c r="R443" s="9" t="s">
        <v>8308</v>
      </c>
      <c r="S443" t="s">
        <v>8314</v>
      </c>
      <c r="T443" s="13">
        <f t="shared" si="38"/>
        <v>41550.793935185182</v>
      </c>
      <c r="U443" s="13">
        <f t="shared" si="39"/>
        <v>41580.793935185182</v>
      </c>
      <c r="V443">
        <f t="shared" si="40"/>
        <v>30</v>
      </c>
      <c r="W443">
        <f t="shared" si="41"/>
        <v>2013</v>
      </c>
    </row>
    <row r="444" spans="1:23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6"/>
        <v>39</v>
      </c>
      <c r="P444">
        <f t="shared" si="37"/>
        <v>393.59</v>
      </c>
      <c r="Q444">
        <v>39</v>
      </c>
      <c r="R444" s="9" t="s">
        <v>8308</v>
      </c>
      <c r="S444" t="s">
        <v>8314</v>
      </c>
      <c r="T444" s="13">
        <f t="shared" si="38"/>
        <v>42024.888692129629</v>
      </c>
      <c r="U444" s="13">
        <f t="shared" si="39"/>
        <v>42054.888692129629</v>
      </c>
      <c r="V444">
        <f t="shared" si="40"/>
        <v>30</v>
      </c>
      <c r="W444">
        <f t="shared" si="41"/>
        <v>2015</v>
      </c>
    </row>
    <row r="445" spans="1:23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6"/>
        <v>0</v>
      </c>
      <c r="P445">
        <f t="shared" si="37"/>
        <v>5</v>
      </c>
      <c r="Q445">
        <v>0</v>
      </c>
      <c r="R445" s="9" t="s">
        <v>8308</v>
      </c>
      <c r="S445" t="s">
        <v>8314</v>
      </c>
      <c r="T445" s="13">
        <f t="shared" si="38"/>
        <v>41650.015057870369</v>
      </c>
      <c r="U445" s="13">
        <f t="shared" si="39"/>
        <v>41680.015057870369</v>
      </c>
      <c r="V445">
        <f t="shared" si="40"/>
        <v>30</v>
      </c>
      <c r="W445">
        <f t="shared" si="41"/>
        <v>2014</v>
      </c>
    </row>
    <row r="446" spans="1:23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6"/>
        <v>5</v>
      </c>
      <c r="P446">
        <f t="shared" si="37"/>
        <v>50</v>
      </c>
      <c r="Q446">
        <v>5</v>
      </c>
      <c r="R446" s="9" t="s">
        <v>8308</v>
      </c>
      <c r="S446" t="s">
        <v>8314</v>
      </c>
      <c r="T446" s="13">
        <f t="shared" si="38"/>
        <v>40894.906956018516</v>
      </c>
      <c r="U446" s="13">
        <f t="shared" si="39"/>
        <v>40954.906956018516</v>
      </c>
      <c r="V446">
        <f t="shared" si="40"/>
        <v>60</v>
      </c>
      <c r="W446">
        <f t="shared" si="41"/>
        <v>2011</v>
      </c>
    </row>
    <row r="447" spans="1:23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6"/>
        <v>0</v>
      </c>
      <c r="P447">
        <f t="shared" si="37"/>
        <v>1</v>
      </c>
      <c r="Q447">
        <v>0</v>
      </c>
      <c r="R447" s="9" t="s">
        <v>8308</v>
      </c>
      <c r="S447" t="s">
        <v>8314</v>
      </c>
      <c r="T447" s="13">
        <f t="shared" si="38"/>
        <v>42130.335358796292</v>
      </c>
      <c r="U447" s="13">
        <f t="shared" si="39"/>
        <v>42145.335358796292</v>
      </c>
      <c r="V447">
        <f t="shared" si="40"/>
        <v>15</v>
      </c>
      <c r="W447">
        <f t="shared" si="41"/>
        <v>2015</v>
      </c>
    </row>
    <row r="448" spans="1:23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6"/>
        <v>7</v>
      </c>
      <c r="P448">
        <f t="shared" si="37"/>
        <v>47.88</v>
      </c>
      <c r="Q448">
        <v>7</v>
      </c>
      <c r="R448" s="9" t="s">
        <v>8308</v>
      </c>
      <c r="S448" t="s">
        <v>8314</v>
      </c>
      <c r="T448" s="13">
        <f t="shared" si="38"/>
        <v>42037.083564814813</v>
      </c>
      <c r="U448" s="13">
        <f t="shared" si="39"/>
        <v>42067.083564814813</v>
      </c>
      <c r="V448">
        <f t="shared" si="40"/>
        <v>30</v>
      </c>
      <c r="W448">
        <f t="shared" si="41"/>
        <v>2015</v>
      </c>
    </row>
    <row r="449" spans="1:23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6"/>
        <v>0</v>
      </c>
      <c r="P449">
        <f t="shared" si="37"/>
        <v>5</v>
      </c>
      <c r="Q449">
        <v>0</v>
      </c>
      <c r="R449" s="9" t="s">
        <v>8308</v>
      </c>
      <c r="S449" t="s">
        <v>8314</v>
      </c>
      <c r="T449" s="13">
        <f t="shared" si="38"/>
        <v>41331.555127314816</v>
      </c>
      <c r="U449" s="13">
        <f t="shared" si="39"/>
        <v>41356.513460648144</v>
      </c>
      <c r="V449">
        <f t="shared" si="40"/>
        <v>25</v>
      </c>
      <c r="W449">
        <f t="shared" si="41"/>
        <v>2013</v>
      </c>
    </row>
    <row r="450" spans="1:23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6"/>
        <v>3</v>
      </c>
      <c r="P450">
        <f t="shared" si="37"/>
        <v>20.5</v>
      </c>
      <c r="Q450">
        <v>3</v>
      </c>
      <c r="R450" s="9" t="s">
        <v>8308</v>
      </c>
      <c r="S450" t="s">
        <v>8314</v>
      </c>
      <c r="T450" s="13">
        <f t="shared" si="38"/>
        <v>41753.758043981477</v>
      </c>
      <c r="U450" s="13">
        <f t="shared" si="39"/>
        <v>41773.758043981477</v>
      </c>
      <c r="V450">
        <f t="shared" si="40"/>
        <v>20</v>
      </c>
      <c r="W450">
        <f t="shared" si="41"/>
        <v>2014</v>
      </c>
    </row>
    <row r="451" spans="1:23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42">ROUND(E451/D451*100,0)</f>
        <v>2</v>
      </c>
      <c r="P451">
        <f t="shared" ref="P451:P514" si="43">IFERROR(ROUND(E451/L451,2),0)</f>
        <v>9</v>
      </c>
      <c r="Q451">
        <v>2</v>
      </c>
      <c r="R451" s="9" t="s">
        <v>8308</v>
      </c>
      <c r="S451" t="s">
        <v>8314</v>
      </c>
      <c r="T451" s="13">
        <f t="shared" ref="T451:T514" si="44">(((J451/60)/60)/24)+DATE(1970,1,1)</f>
        <v>41534.568113425928</v>
      </c>
      <c r="U451" s="13">
        <f t="shared" ref="U451:U514" si="45">(((I451/60)/60)/24)+DATE(1970,1,1)</f>
        <v>41564.568113425928</v>
      </c>
      <c r="V451">
        <f t="shared" ref="V451:V514" si="46">_xlfn.DAYS(U451,T451)</f>
        <v>30</v>
      </c>
      <c r="W451">
        <f t="shared" ref="W451:W514" si="47">YEAR(T451)</f>
        <v>2013</v>
      </c>
    </row>
    <row r="452" spans="1:23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42"/>
        <v>1</v>
      </c>
      <c r="P452">
        <f t="shared" si="43"/>
        <v>56.57</v>
      </c>
      <c r="Q452">
        <v>1</v>
      </c>
      <c r="R452" s="9" t="s">
        <v>8308</v>
      </c>
      <c r="S452" t="s">
        <v>8314</v>
      </c>
      <c r="T452" s="13">
        <f t="shared" si="44"/>
        <v>41654.946759259255</v>
      </c>
      <c r="U452" s="13">
        <f t="shared" si="45"/>
        <v>41684.946759259255</v>
      </c>
      <c r="V452">
        <f t="shared" si="46"/>
        <v>30</v>
      </c>
      <c r="W452">
        <f t="shared" si="47"/>
        <v>2014</v>
      </c>
    </row>
    <row r="453" spans="1:23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42"/>
        <v>0</v>
      </c>
      <c r="P453">
        <f t="shared" si="43"/>
        <v>0</v>
      </c>
      <c r="Q453">
        <v>0</v>
      </c>
      <c r="R453" s="9" t="s">
        <v>8308</v>
      </c>
      <c r="S453" t="s">
        <v>8314</v>
      </c>
      <c r="T453" s="13">
        <f t="shared" si="44"/>
        <v>41634.715173611112</v>
      </c>
      <c r="U453" s="13">
        <f t="shared" si="45"/>
        <v>41664.715173611112</v>
      </c>
      <c r="V453">
        <f t="shared" si="46"/>
        <v>30</v>
      </c>
      <c r="W453">
        <f t="shared" si="47"/>
        <v>2013</v>
      </c>
    </row>
    <row r="454" spans="1:23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42"/>
        <v>64</v>
      </c>
      <c r="P454">
        <f t="shared" si="43"/>
        <v>40</v>
      </c>
      <c r="Q454">
        <v>64</v>
      </c>
      <c r="R454" s="9" t="s">
        <v>8308</v>
      </c>
      <c r="S454" t="s">
        <v>8314</v>
      </c>
      <c r="T454" s="13">
        <f t="shared" si="44"/>
        <v>42107.703877314809</v>
      </c>
      <c r="U454" s="13">
        <f t="shared" si="45"/>
        <v>42137.703877314809</v>
      </c>
      <c r="V454">
        <f t="shared" si="46"/>
        <v>30</v>
      </c>
      <c r="W454">
        <f t="shared" si="47"/>
        <v>2015</v>
      </c>
    </row>
    <row r="455" spans="1:23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42"/>
        <v>0</v>
      </c>
      <c r="P455">
        <f t="shared" si="43"/>
        <v>13</v>
      </c>
      <c r="Q455">
        <v>0</v>
      </c>
      <c r="R455" s="9" t="s">
        <v>8308</v>
      </c>
      <c r="S455" t="s">
        <v>8314</v>
      </c>
      <c r="T455" s="13">
        <f t="shared" si="44"/>
        <v>42038.824988425928</v>
      </c>
      <c r="U455" s="13">
        <f t="shared" si="45"/>
        <v>42054.824988425928</v>
      </c>
      <c r="V455">
        <f t="shared" si="46"/>
        <v>16</v>
      </c>
      <c r="W455">
        <f t="shared" si="47"/>
        <v>2015</v>
      </c>
    </row>
    <row r="456" spans="1:23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42"/>
        <v>1</v>
      </c>
      <c r="P456">
        <f t="shared" si="43"/>
        <v>16.399999999999999</v>
      </c>
      <c r="Q456">
        <v>1</v>
      </c>
      <c r="R456" s="9" t="s">
        <v>8308</v>
      </c>
      <c r="S456" t="s">
        <v>8314</v>
      </c>
      <c r="T456" s="13">
        <f t="shared" si="44"/>
        <v>41938.717256944445</v>
      </c>
      <c r="U456" s="13">
        <f t="shared" si="45"/>
        <v>41969.551388888889</v>
      </c>
      <c r="V456">
        <f t="shared" si="46"/>
        <v>31</v>
      </c>
      <c r="W456">
        <f t="shared" si="47"/>
        <v>2014</v>
      </c>
    </row>
    <row r="457" spans="1:23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42"/>
        <v>0</v>
      </c>
      <c r="P457">
        <f t="shared" si="43"/>
        <v>22.5</v>
      </c>
      <c r="Q457">
        <v>0</v>
      </c>
      <c r="R457" s="9" t="s">
        <v>8308</v>
      </c>
      <c r="S457" t="s">
        <v>8314</v>
      </c>
      <c r="T457" s="13">
        <f t="shared" si="44"/>
        <v>40971.002569444441</v>
      </c>
      <c r="U457" s="13">
        <f t="shared" si="45"/>
        <v>41016.021527777775</v>
      </c>
      <c r="V457">
        <f t="shared" si="46"/>
        <v>45</v>
      </c>
      <c r="W457">
        <f t="shared" si="47"/>
        <v>2012</v>
      </c>
    </row>
    <row r="458" spans="1:23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42"/>
        <v>1</v>
      </c>
      <c r="P458">
        <f t="shared" si="43"/>
        <v>20.329999999999998</v>
      </c>
      <c r="Q458">
        <v>1</v>
      </c>
      <c r="R458" s="9" t="s">
        <v>8308</v>
      </c>
      <c r="S458" t="s">
        <v>8314</v>
      </c>
      <c r="T458" s="13">
        <f t="shared" si="44"/>
        <v>41547.694456018515</v>
      </c>
      <c r="U458" s="13">
        <f t="shared" si="45"/>
        <v>41569.165972222225</v>
      </c>
      <c r="V458">
        <f t="shared" si="46"/>
        <v>22</v>
      </c>
      <c r="W458">
        <f t="shared" si="47"/>
        <v>2013</v>
      </c>
    </row>
    <row r="459" spans="1:23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42"/>
        <v>0</v>
      </c>
      <c r="P459">
        <f t="shared" si="43"/>
        <v>0</v>
      </c>
      <c r="Q459">
        <v>0</v>
      </c>
      <c r="R459" s="9" t="s">
        <v>8308</v>
      </c>
      <c r="S459" t="s">
        <v>8314</v>
      </c>
      <c r="T459" s="13">
        <f t="shared" si="44"/>
        <v>41837.767500000002</v>
      </c>
      <c r="U459" s="13">
        <f t="shared" si="45"/>
        <v>41867.767500000002</v>
      </c>
      <c r="V459">
        <f t="shared" si="46"/>
        <v>30</v>
      </c>
      <c r="W459">
        <f t="shared" si="47"/>
        <v>2014</v>
      </c>
    </row>
    <row r="460" spans="1:23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42"/>
        <v>8</v>
      </c>
      <c r="P460">
        <f t="shared" si="43"/>
        <v>16.760000000000002</v>
      </c>
      <c r="Q460">
        <v>8</v>
      </c>
      <c r="R460" s="9" t="s">
        <v>8308</v>
      </c>
      <c r="S460" t="s">
        <v>8314</v>
      </c>
      <c r="T460" s="13">
        <f t="shared" si="44"/>
        <v>41378.69976851852</v>
      </c>
      <c r="U460" s="13">
        <f t="shared" si="45"/>
        <v>41408.69976851852</v>
      </c>
      <c r="V460">
        <f t="shared" si="46"/>
        <v>30</v>
      </c>
      <c r="W460">
        <f t="shared" si="47"/>
        <v>2013</v>
      </c>
    </row>
    <row r="461" spans="1:23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42"/>
        <v>0</v>
      </c>
      <c r="P461">
        <f t="shared" si="43"/>
        <v>25</v>
      </c>
      <c r="Q461">
        <v>0</v>
      </c>
      <c r="R461" s="9" t="s">
        <v>8308</v>
      </c>
      <c r="S461" t="s">
        <v>8314</v>
      </c>
      <c r="T461" s="13">
        <f t="shared" si="44"/>
        <v>40800.6403587963</v>
      </c>
      <c r="U461" s="13">
        <f t="shared" si="45"/>
        <v>40860.682025462964</v>
      </c>
      <c r="V461">
        <f t="shared" si="46"/>
        <v>60</v>
      </c>
      <c r="W461">
        <f t="shared" si="47"/>
        <v>2011</v>
      </c>
    </row>
    <row r="462" spans="1:23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42"/>
        <v>0</v>
      </c>
      <c r="P462">
        <f t="shared" si="43"/>
        <v>12.5</v>
      </c>
      <c r="Q462">
        <v>0</v>
      </c>
      <c r="R462" s="9" t="s">
        <v>8308</v>
      </c>
      <c r="S462" t="s">
        <v>8314</v>
      </c>
      <c r="T462" s="13">
        <f t="shared" si="44"/>
        <v>41759.542534722219</v>
      </c>
      <c r="U462" s="13">
        <f t="shared" si="45"/>
        <v>41791.166666666664</v>
      </c>
      <c r="V462">
        <f t="shared" si="46"/>
        <v>32</v>
      </c>
      <c r="W462">
        <f t="shared" si="47"/>
        <v>2014</v>
      </c>
    </row>
    <row r="463" spans="1:23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42"/>
        <v>0</v>
      </c>
      <c r="P463">
        <f t="shared" si="43"/>
        <v>0</v>
      </c>
      <c r="Q463">
        <v>0</v>
      </c>
      <c r="R463" s="9" t="s">
        <v>8308</v>
      </c>
      <c r="S463" t="s">
        <v>8314</v>
      </c>
      <c r="T463" s="13">
        <f t="shared" si="44"/>
        <v>41407.84684027778</v>
      </c>
      <c r="U463" s="13">
        <f t="shared" si="45"/>
        <v>41427.84684027778</v>
      </c>
      <c r="V463">
        <f t="shared" si="46"/>
        <v>20</v>
      </c>
      <c r="W463">
        <f t="shared" si="47"/>
        <v>2013</v>
      </c>
    </row>
    <row r="464" spans="1:23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42"/>
        <v>0</v>
      </c>
      <c r="P464">
        <f t="shared" si="43"/>
        <v>0</v>
      </c>
      <c r="Q464">
        <v>0</v>
      </c>
      <c r="R464" s="9" t="s">
        <v>8308</v>
      </c>
      <c r="S464" t="s">
        <v>8314</v>
      </c>
      <c r="T464" s="13">
        <f t="shared" si="44"/>
        <v>40705.126631944448</v>
      </c>
      <c r="U464" s="13">
        <f t="shared" si="45"/>
        <v>40765.126631944448</v>
      </c>
      <c r="V464">
        <f t="shared" si="46"/>
        <v>60</v>
      </c>
      <c r="W464">
        <f t="shared" si="47"/>
        <v>2011</v>
      </c>
    </row>
    <row r="465" spans="1:23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42"/>
        <v>2</v>
      </c>
      <c r="P465">
        <f t="shared" si="43"/>
        <v>113.64</v>
      </c>
      <c r="Q465">
        <v>2</v>
      </c>
      <c r="R465" s="9" t="s">
        <v>8308</v>
      </c>
      <c r="S465" t="s">
        <v>8314</v>
      </c>
      <c r="T465" s="13">
        <f t="shared" si="44"/>
        <v>40750.710104166668</v>
      </c>
      <c r="U465" s="13">
        <f t="shared" si="45"/>
        <v>40810.710104166668</v>
      </c>
      <c r="V465">
        <f t="shared" si="46"/>
        <v>60</v>
      </c>
      <c r="W465">
        <f t="shared" si="47"/>
        <v>2011</v>
      </c>
    </row>
    <row r="466" spans="1:23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42"/>
        <v>0</v>
      </c>
      <c r="P466">
        <f t="shared" si="43"/>
        <v>1</v>
      </c>
      <c r="Q466">
        <v>0</v>
      </c>
      <c r="R466" s="9" t="s">
        <v>8308</v>
      </c>
      <c r="S466" t="s">
        <v>8314</v>
      </c>
      <c r="T466" s="13">
        <f t="shared" si="44"/>
        <v>42488.848784722228</v>
      </c>
      <c r="U466" s="13">
        <f t="shared" si="45"/>
        <v>42508.848784722228</v>
      </c>
      <c r="V466">
        <f t="shared" si="46"/>
        <v>20</v>
      </c>
      <c r="W466">
        <f t="shared" si="47"/>
        <v>2016</v>
      </c>
    </row>
    <row r="467" spans="1:23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42"/>
        <v>27</v>
      </c>
      <c r="P467">
        <f t="shared" si="43"/>
        <v>17.25</v>
      </c>
      <c r="Q467">
        <v>27</v>
      </c>
      <c r="R467" s="9" t="s">
        <v>8308</v>
      </c>
      <c r="S467" t="s">
        <v>8314</v>
      </c>
      <c r="T467" s="13">
        <f t="shared" si="44"/>
        <v>41801.120069444441</v>
      </c>
      <c r="U467" s="13">
        <f t="shared" si="45"/>
        <v>41817.120069444441</v>
      </c>
      <c r="V467">
        <f t="shared" si="46"/>
        <v>16</v>
      </c>
      <c r="W467">
        <f t="shared" si="47"/>
        <v>2014</v>
      </c>
    </row>
    <row r="468" spans="1:23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42"/>
        <v>1</v>
      </c>
      <c r="P468">
        <f t="shared" si="43"/>
        <v>15.2</v>
      </c>
      <c r="Q468">
        <v>1</v>
      </c>
      <c r="R468" s="9" t="s">
        <v>8308</v>
      </c>
      <c r="S468" t="s">
        <v>8314</v>
      </c>
      <c r="T468" s="13">
        <f t="shared" si="44"/>
        <v>41129.942870370374</v>
      </c>
      <c r="U468" s="13">
        <f t="shared" si="45"/>
        <v>41159.942870370374</v>
      </c>
      <c r="V468">
        <f t="shared" si="46"/>
        <v>30</v>
      </c>
      <c r="W468">
        <f t="shared" si="47"/>
        <v>2012</v>
      </c>
    </row>
    <row r="469" spans="1:23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42"/>
        <v>22</v>
      </c>
      <c r="P469">
        <f t="shared" si="43"/>
        <v>110.64</v>
      </c>
      <c r="Q469">
        <v>22</v>
      </c>
      <c r="R469" s="9" t="s">
        <v>8308</v>
      </c>
      <c r="S469" t="s">
        <v>8314</v>
      </c>
      <c r="T469" s="13">
        <f t="shared" si="44"/>
        <v>41135.679791666669</v>
      </c>
      <c r="U469" s="13">
        <f t="shared" si="45"/>
        <v>41180.679791666669</v>
      </c>
      <c r="V469">
        <f t="shared" si="46"/>
        <v>45</v>
      </c>
      <c r="W469">
        <f t="shared" si="47"/>
        <v>2012</v>
      </c>
    </row>
    <row r="470" spans="1:23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42"/>
        <v>0</v>
      </c>
      <c r="P470">
        <f t="shared" si="43"/>
        <v>0</v>
      </c>
      <c r="Q470">
        <v>0</v>
      </c>
      <c r="R470" s="9" t="s">
        <v>8308</v>
      </c>
      <c r="S470" t="s">
        <v>8314</v>
      </c>
      <c r="T470" s="13">
        <f t="shared" si="44"/>
        <v>41041.167627314811</v>
      </c>
      <c r="U470" s="13">
        <f t="shared" si="45"/>
        <v>41101.160474537035</v>
      </c>
      <c r="V470">
        <f t="shared" si="46"/>
        <v>60</v>
      </c>
      <c r="W470">
        <f t="shared" si="47"/>
        <v>2012</v>
      </c>
    </row>
    <row r="471" spans="1:23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42"/>
        <v>0</v>
      </c>
      <c r="P471">
        <f t="shared" si="43"/>
        <v>0</v>
      </c>
      <c r="Q471">
        <v>0</v>
      </c>
      <c r="R471" s="9" t="s">
        <v>8308</v>
      </c>
      <c r="S471" t="s">
        <v>8314</v>
      </c>
      <c r="T471" s="13">
        <f t="shared" si="44"/>
        <v>41827.989861111113</v>
      </c>
      <c r="U471" s="13">
        <f t="shared" si="45"/>
        <v>41887.989861111113</v>
      </c>
      <c r="V471">
        <f t="shared" si="46"/>
        <v>60</v>
      </c>
      <c r="W471">
        <f t="shared" si="47"/>
        <v>2014</v>
      </c>
    </row>
    <row r="472" spans="1:23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42"/>
        <v>1</v>
      </c>
      <c r="P472">
        <f t="shared" si="43"/>
        <v>25.5</v>
      </c>
      <c r="Q472">
        <v>1</v>
      </c>
      <c r="R472" s="9" t="s">
        <v>8308</v>
      </c>
      <c r="S472" t="s">
        <v>8314</v>
      </c>
      <c r="T472" s="13">
        <f t="shared" si="44"/>
        <v>41605.167696759258</v>
      </c>
      <c r="U472" s="13">
        <f t="shared" si="45"/>
        <v>41655.166666666664</v>
      </c>
      <c r="V472">
        <f t="shared" si="46"/>
        <v>50</v>
      </c>
      <c r="W472">
        <f t="shared" si="47"/>
        <v>2013</v>
      </c>
    </row>
    <row r="473" spans="1:23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42"/>
        <v>12</v>
      </c>
      <c r="P473">
        <f t="shared" si="43"/>
        <v>38.479999999999997</v>
      </c>
      <c r="Q473">
        <v>12</v>
      </c>
      <c r="R473" s="9" t="s">
        <v>8308</v>
      </c>
      <c r="S473" t="s">
        <v>8314</v>
      </c>
      <c r="T473" s="13">
        <f t="shared" si="44"/>
        <v>41703.721979166665</v>
      </c>
      <c r="U473" s="13">
        <f t="shared" si="45"/>
        <v>41748.680312500001</v>
      </c>
      <c r="V473">
        <f t="shared" si="46"/>
        <v>45</v>
      </c>
      <c r="W473">
        <f t="shared" si="47"/>
        <v>2014</v>
      </c>
    </row>
    <row r="474" spans="1:23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42"/>
        <v>18</v>
      </c>
      <c r="P474">
        <f t="shared" si="43"/>
        <v>28.2</v>
      </c>
      <c r="Q474">
        <v>18</v>
      </c>
      <c r="R474" s="9" t="s">
        <v>8308</v>
      </c>
      <c r="S474" t="s">
        <v>8314</v>
      </c>
      <c r="T474" s="13">
        <f t="shared" si="44"/>
        <v>41844.922662037039</v>
      </c>
      <c r="U474" s="13">
        <f t="shared" si="45"/>
        <v>41874.922662037039</v>
      </c>
      <c r="V474">
        <f t="shared" si="46"/>
        <v>30</v>
      </c>
      <c r="W474">
        <f t="shared" si="47"/>
        <v>2014</v>
      </c>
    </row>
    <row r="475" spans="1:23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42"/>
        <v>3</v>
      </c>
      <c r="P475">
        <f t="shared" si="43"/>
        <v>61.5</v>
      </c>
      <c r="Q475">
        <v>3</v>
      </c>
      <c r="R475" s="9" t="s">
        <v>8308</v>
      </c>
      <c r="S475" t="s">
        <v>8314</v>
      </c>
      <c r="T475" s="13">
        <f t="shared" si="44"/>
        <v>41869.698136574072</v>
      </c>
      <c r="U475" s="13">
        <f t="shared" si="45"/>
        <v>41899.698136574072</v>
      </c>
      <c r="V475">
        <f t="shared" si="46"/>
        <v>30</v>
      </c>
      <c r="W475">
        <f t="shared" si="47"/>
        <v>2014</v>
      </c>
    </row>
    <row r="476" spans="1:23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42"/>
        <v>0</v>
      </c>
      <c r="P476">
        <f t="shared" si="43"/>
        <v>1</v>
      </c>
      <c r="Q476">
        <v>0</v>
      </c>
      <c r="R476" s="9" t="s">
        <v>8308</v>
      </c>
      <c r="S476" t="s">
        <v>8314</v>
      </c>
      <c r="T476" s="13">
        <f t="shared" si="44"/>
        <v>42753.329039351855</v>
      </c>
      <c r="U476" s="13">
        <f t="shared" si="45"/>
        <v>42783.329039351855</v>
      </c>
      <c r="V476">
        <f t="shared" si="46"/>
        <v>30</v>
      </c>
      <c r="W476">
        <f t="shared" si="47"/>
        <v>2017</v>
      </c>
    </row>
    <row r="477" spans="1:23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42"/>
        <v>0</v>
      </c>
      <c r="P477">
        <f t="shared" si="43"/>
        <v>0</v>
      </c>
      <c r="Q477">
        <v>0</v>
      </c>
      <c r="R477" s="9" t="s">
        <v>8308</v>
      </c>
      <c r="S477" t="s">
        <v>8314</v>
      </c>
      <c r="T477" s="13">
        <f t="shared" si="44"/>
        <v>42100.086145833338</v>
      </c>
      <c r="U477" s="13">
        <f t="shared" si="45"/>
        <v>42130.086145833338</v>
      </c>
      <c r="V477">
        <f t="shared" si="46"/>
        <v>30</v>
      </c>
      <c r="W477">
        <f t="shared" si="47"/>
        <v>2015</v>
      </c>
    </row>
    <row r="478" spans="1:23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42"/>
        <v>2</v>
      </c>
      <c r="P478">
        <f t="shared" si="43"/>
        <v>39.57</v>
      </c>
      <c r="Q478">
        <v>2</v>
      </c>
      <c r="R478" s="9" t="s">
        <v>8308</v>
      </c>
      <c r="S478" t="s">
        <v>8314</v>
      </c>
      <c r="T478" s="13">
        <f t="shared" si="44"/>
        <v>41757.975011574075</v>
      </c>
      <c r="U478" s="13">
        <f t="shared" si="45"/>
        <v>41793.165972222225</v>
      </c>
      <c r="V478">
        <f t="shared" si="46"/>
        <v>36</v>
      </c>
      <c r="W478">
        <f t="shared" si="47"/>
        <v>2014</v>
      </c>
    </row>
    <row r="479" spans="1:23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42"/>
        <v>0</v>
      </c>
      <c r="P479">
        <f t="shared" si="43"/>
        <v>0</v>
      </c>
      <c r="Q479">
        <v>0</v>
      </c>
      <c r="R479" s="9" t="s">
        <v>8308</v>
      </c>
      <c r="S479" t="s">
        <v>8314</v>
      </c>
      <c r="T479" s="13">
        <f t="shared" si="44"/>
        <v>40987.83488425926</v>
      </c>
      <c r="U479" s="13">
        <f t="shared" si="45"/>
        <v>41047.83488425926</v>
      </c>
      <c r="V479">
        <f t="shared" si="46"/>
        <v>60</v>
      </c>
      <c r="W479">
        <f t="shared" si="47"/>
        <v>2012</v>
      </c>
    </row>
    <row r="480" spans="1:23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42"/>
        <v>0</v>
      </c>
      <c r="P480">
        <f t="shared" si="43"/>
        <v>0</v>
      </c>
      <c r="Q480">
        <v>0</v>
      </c>
      <c r="R480" s="9" t="s">
        <v>8308</v>
      </c>
      <c r="S480" t="s">
        <v>8314</v>
      </c>
      <c r="T480" s="13">
        <f t="shared" si="44"/>
        <v>42065.910983796297</v>
      </c>
      <c r="U480" s="13">
        <f t="shared" si="45"/>
        <v>42095.869317129633</v>
      </c>
      <c r="V480">
        <f t="shared" si="46"/>
        <v>30</v>
      </c>
      <c r="W480">
        <f t="shared" si="47"/>
        <v>2015</v>
      </c>
    </row>
    <row r="481" spans="1:23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42"/>
        <v>33</v>
      </c>
      <c r="P481">
        <f t="shared" si="43"/>
        <v>88.8</v>
      </c>
      <c r="Q481">
        <v>33</v>
      </c>
      <c r="R481" s="9" t="s">
        <v>8308</v>
      </c>
      <c r="S481" t="s">
        <v>8314</v>
      </c>
      <c r="T481" s="13">
        <f t="shared" si="44"/>
        <v>41904.407812500001</v>
      </c>
      <c r="U481" s="13">
        <f t="shared" si="45"/>
        <v>41964.449479166666</v>
      </c>
      <c r="V481">
        <f t="shared" si="46"/>
        <v>60</v>
      </c>
      <c r="W481">
        <f t="shared" si="47"/>
        <v>2014</v>
      </c>
    </row>
    <row r="482" spans="1:23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42"/>
        <v>19</v>
      </c>
      <c r="P482">
        <f t="shared" si="43"/>
        <v>55.46</v>
      </c>
      <c r="Q482">
        <v>19</v>
      </c>
      <c r="R482" s="9" t="s">
        <v>8308</v>
      </c>
      <c r="S482" t="s">
        <v>8314</v>
      </c>
      <c r="T482" s="13">
        <f t="shared" si="44"/>
        <v>41465.500173611108</v>
      </c>
      <c r="U482" s="13">
        <f t="shared" si="45"/>
        <v>41495.500173611108</v>
      </c>
      <c r="V482">
        <f t="shared" si="46"/>
        <v>30</v>
      </c>
      <c r="W482">
        <f t="shared" si="47"/>
        <v>2013</v>
      </c>
    </row>
    <row r="483" spans="1:23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42"/>
        <v>6</v>
      </c>
      <c r="P483">
        <f t="shared" si="43"/>
        <v>87.14</v>
      </c>
      <c r="Q483">
        <v>6</v>
      </c>
      <c r="R483" s="9" t="s">
        <v>8308</v>
      </c>
      <c r="S483" t="s">
        <v>8314</v>
      </c>
      <c r="T483" s="13">
        <f t="shared" si="44"/>
        <v>41162.672326388885</v>
      </c>
      <c r="U483" s="13">
        <f t="shared" si="45"/>
        <v>41192.672326388885</v>
      </c>
      <c r="V483">
        <f t="shared" si="46"/>
        <v>30</v>
      </c>
      <c r="W483">
        <f t="shared" si="47"/>
        <v>2012</v>
      </c>
    </row>
    <row r="484" spans="1:23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42"/>
        <v>0</v>
      </c>
      <c r="P484">
        <f t="shared" si="43"/>
        <v>10</v>
      </c>
      <c r="Q484">
        <v>0</v>
      </c>
      <c r="R484" s="9" t="s">
        <v>8308</v>
      </c>
      <c r="S484" t="s">
        <v>8314</v>
      </c>
      <c r="T484" s="13">
        <f t="shared" si="44"/>
        <v>42447.896875000006</v>
      </c>
      <c r="U484" s="13">
        <f t="shared" si="45"/>
        <v>42474.606944444444</v>
      </c>
      <c r="V484">
        <f t="shared" si="46"/>
        <v>27</v>
      </c>
      <c r="W484">
        <f t="shared" si="47"/>
        <v>2016</v>
      </c>
    </row>
    <row r="485" spans="1:23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42"/>
        <v>50</v>
      </c>
      <c r="P485">
        <f t="shared" si="43"/>
        <v>51.22</v>
      </c>
      <c r="Q485">
        <v>50</v>
      </c>
      <c r="R485" s="9" t="s">
        <v>8308</v>
      </c>
      <c r="S485" t="s">
        <v>8314</v>
      </c>
      <c r="T485" s="13">
        <f t="shared" si="44"/>
        <v>41243.197592592594</v>
      </c>
      <c r="U485" s="13">
        <f t="shared" si="45"/>
        <v>41303.197592592594</v>
      </c>
      <c r="V485">
        <f t="shared" si="46"/>
        <v>60</v>
      </c>
      <c r="W485">
        <f t="shared" si="47"/>
        <v>2012</v>
      </c>
    </row>
    <row r="486" spans="1:23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42"/>
        <v>0</v>
      </c>
      <c r="P486">
        <f t="shared" si="43"/>
        <v>13.55</v>
      </c>
      <c r="Q486">
        <v>0</v>
      </c>
      <c r="R486" s="9" t="s">
        <v>8308</v>
      </c>
      <c r="S486" t="s">
        <v>8314</v>
      </c>
      <c r="T486" s="13">
        <f t="shared" si="44"/>
        <v>42272.93949074074</v>
      </c>
      <c r="U486" s="13">
        <f t="shared" si="45"/>
        <v>42313.981157407412</v>
      </c>
      <c r="V486">
        <f t="shared" si="46"/>
        <v>41</v>
      </c>
      <c r="W486">
        <f t="shared" si="47"/>
        <v>2015</v>
      </c>
    </row>
    <row r="487" spans="1:23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42"/>
        <v>22</v>
      </c>
      <c r="P487">
        <f t="shared" si="43"/>
        <v>66.52</v>
      </c>
      <c r="Q487">
        <v>22</v>
      </c>
      <c r="R487" s="9" t="s">
        <v>8308</v>
      </c>
      <c r="S487" t="s">
        <v>8314</v>
      </c>
      <c r="T487" s="13">
        <f t="shared" si="44"/>
        <v>41381.50577546296</v>
      </c>
      <c r="U487" s="13">
        <f t="shared" si="45"/>
        <v>41411.50577546296</v>
      </c>
      <c r="V487">
        <f t="shared" si="46"/>
        <v>30</v>
      </c>
      <c r="W487">
        <f t="shared" si="47"/>
        <v>2013</v>
      </c>
    </row>
    <row r="488" spans="1:23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42"/>
        <v>0</v>
      </c>
      <c r="P488">
        <f t="shared" si="43"/>
        <v>50</v>
      </c>
      <c r="Q488">
        <v>0</v>
      </c>
      <c r="R488" s="9" t="s">
        <v>8308</v>
      </c>
      <c r="S488" t="s">
        <v>8314</v>
      </c>
      <c r="T488" s="13">
        <f t="shared" si="44"/>
        <v>41761.94258101852</v>
      </c>
      <c r="U488" s="13">
        <f t="shared" si="45"/>
        <v>41791.94258101852</v>
      </c>
      <c r="V488">
        <f t="shared" si="46"/>
        <v>30</v>
      </c>
      <c r="W488">
        <f t="shared" si="47"/>
        <v>2014</v>
      </c>
    </row>
    <row r="489" spans="1:23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42"/>
        <v>0</v>
      </c>
      <c r="P489">
        <f t="shared" si="43"/>
        <v>0</v>
      </c>
      <c r="Q489">
        <v>0</v>
      </c>
      <c r="R489" s="9" t="s">
        <v>8308</v>
      </c>
      <c r="S489" t="s">
        <v>8314</v>
      </c>
      <c r="T489" s="13">
        <f t="shared" si="44"/>
        <v>42669.594837962963</v>
      </c>
      <c r="U489" s="13">
        <f t="shared" si="45"/>
        <v>42729.636504629627</v>
      </c>
      <c r="V489">
        <f t="shared" si="46"/>
        <v>60</v>
      </c>
      <c r="W489">
        <f t="shared" si="47"/>
        <v>2016</v>
      </c>
    </row>
    <row r="490" spans="1:23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42"/>
        <v>0</v>
      </c>
      <c r="P490">
        <f t="shared" si="43"/>
        <v>0</v>
      </c>
      <c r="Q490">
        <v>0</v>
      </c>
      <c r="R490" s="9" t="s">
        <v>8308</v>
      </c>
      <c r="S490" t="s">
        <v>8314</v>
      </c>
      <c r="T490" s="13">
        <f t="shared" si="44"/>
        <v>42714.054398148146</v>
      </c>
      <c r="U490" s="13">
        <f t="shared" si="45"/>
        <v>42744.054398148146</v>
      </c>
      <c r="V490">
        <f t="shared" si="46"/>
        <v>30</v>
      </c>
      <c r="W490">
        <f t="shared" si="47"/>
        <v>2016</v>
      </c>
    </row>
    <row r="491" spans="1:23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42"/>
        <v>0</v>
      </c>
      <c r="P491">
        <f t="shared" si="43"/>
        <v>71.67</v>
      </c>
      <c r="Q491">
        <v>0</v>
      </c>
      <c r="R491" s="9" t="s">
        <v>8308</v>
      </c>
      <c r="S491" t="s">
        <v>8314</v>
      </c>
      <c r="T491" s="13">
        <f t="shared" si="44"/>
        <v>40882.481666666667</v>
      </c>
      <c r="U491" s="13">
        <f t="shared" si="45"/>
        <v>40913.481249999997</v>
      </c>
      <c r="V491">
        <f t="shared" si="46"/>
        <v>31</v>
      </c>
      <c r="W491">
        <f t="shared" si="47"/>
        <v>2011</v>
      </c>
    </row>
    <row r="492" spans="1:23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42"/>
        <v>0</v>
      </c>
      <c r="P492">
        <f t="shared" si="43"/>
        <v>0</v>
      </c>
      <c r="Q492">
        <v>0</v>
      </c>
      <c r="R492" s="9" t="s">
        <v>8308</v>
      </c>
      <c r="S492" t="s">
        <v>8314</v>
      </c>
      <c r="T492" s="13">
        <f t="shared" si="44"/>
        <v>41113.968576388892</v>
      </c>
      <c r="U492" s="13">
        <f t="shared" si="45"/>
        <v>41143.968576388892</v>
      </c>
      <c r="V492">
        <f t="shared" si="46"/>
        <v>30</v>
      </c>
      <c r="W492">
        <f t="shared" si="47"/>
        <v>2012</v>
      </c>
    </row>
    <row r="493" spans="1:23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42"/>
        <v>0</v>
      </c>
      <c r="P493">
        <f t="shared" si="43"/>
        <v>0</v>
      </c>
      <c r="Q493">
        <v>0</v>
      </c>
      <c r="R493" s="9" t="s">
        <v>8308</v>
      </c>
      <c r="S493" t="s">
        <v>8314</v>
      </c>
      <c r="T493" s="13">
        <f t="shared" si="44"/>
        <v>42366.982627314821</v>
      </c>
      <c r="U493" s="13">
        <f t="shared" si="45"/>
        <v>42396.982627314821</v>
      </c>
      <c r="V493">
        <f t="shared" si="46"/>
        <v>30</v>
      </c>
      <c r="W493">
        <f t="shared" si="47"/>
        <v>2015</v>
      </c>
    </row>
    <row r="494" spans="1:23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42"/>
        <v>0</v>
      </c>
      <c r="P494">
        <f t="shared" si="43"/>
        <v>0</v>
      </c>
      <c r="Q494">
        <v>0</v>
      </c>
      <c r="R494" s="9" t="s">
        <v>8308</v>
      </c>
      <c r="S494" t="s">
        <v>8314</v>
      </c>
      <c r="T494" s="13">
        <f t="shared" si="44"/>
        <v>42596.03506944445</v>
      </c>
      <c r="U494" s="13">
        <f t="shared" si="45"/>
        <v>42656.03506944445</v>
      </c>
      <c r="V494">
        <f t="shared" si="46"/>
        <v>60</v>
      </c>
      <c r="W494">
        <f t="shared" si="47"/>
        <v>2016</v>
      </c>
    </row>
    <row r="495" spans="1:23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42"/>
        <v>0</v>
      </c>
      <c r="P495">
        <f t="shared" si="43"/>
        <v>0</v>
      </c>
      <c r="Q495">
        <v>0</v>
      </c>
      <c r="R495" s="9" t="s">
        <v>8308</v>
      </c>
      <c r="S495" t="s">
        <v>8314</v>
      </c>
      <c r="T495" s="13">
        <f t="shared" si="44"/>
        <v>42114.726134259254</v>
      </c>
      <c r="U495" s="13">
        <f t="shared" si="45"/>
        <v>42144.726134259254</v>
      </c>
      <c r="V495">
        <f t="shared" si="46"/>
        <v>30</v>
      </c>
      <c r="W495">
        <f t="shared" si="47"/>
        <v>2015</v>
      </c>
    </row>
    <row r="496" spans="1:23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42"/>
        <v>0</v>
      </c>
      <c r="P496">
        <f t="shared" si="43"/>
        <v>10.33</v>
      </c>
      <c r="Q496">
        <v>0</v>
      </c>
      <c r="R496" s="9" t="s">
        <v>8308</v>
      </c>
      <c r="S496" t="s">
        <v>8314</v>
      </c>
      <c r="T496" s="13">
        <f t="shared" si="44"/>
        <v>41799.830613425926</v>
      </c>
      <c r="U496" s="13">
        <f t="shared" si="45"/>
        <v>41823.125</v>
      </c>
      <c r="V496">
        <f t="shared" si="46"/>
        <v>24</v>
      </c>
      <c r="W496">
        <f t="shared" si="47"/>
        <v>2014</v>
      </c>
    </row>
    <row r="497" spans="1:23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42"/>
        <v>0</v>
      </c>
      <c r="P497">
        <f t="shared" si="43"/>
        <v>0</v>
      </c>
      <c r="Q497">
        <v>0</v>
      </c>
      <c r="R497" s="9" t="s">
        <v>8308</v>
      </c>
      <c r="S497" t="s">
        <v>8314</v>
      </c>
      <c r="T497" s="13">
        <f t="shared" si="44"/>
        <v>42171.827604166669</v>
      </c>
      <c r="U497" s="13">
        <f t="shared" si="45"/>
        <v>42201.827604166669</v>
      </c>
      <c r="V497">
        <f t="shared" si="46"/>
        <v>30</v>
      </c>
      <c r="W497">
        <f t="shared" si="47"/>
        <v>2015</v>
      </c>
    </row>
    <row r="498" spans="1:23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42"/>
        <v>0</v>
      </c>
      <c r="P498">
        <f t="shared" si="43"/>
        <v>1</v>
      </c>
      <c r="Q498">
        <v>0</v>
      </c>
      <c r="R498" s="9" t="s">
        <v>8308</v>
      </c>
      <c r="S498" t="s">
        <v>8314</v>
      </c>
      <c r="T498" s="13">
        <f t="shared" si="44"/>
        <v>41620.93141203704</v>
      </c>
      <c r="U498" s="13">
        <f t="shared" si="45"/>
        <v>41680.93141203704</v>
      </c>
      <c r="V498">
        <f t="shared" si="46"/>
        <v>60</v>
      </c>
      <c r="W498">
        <f t="shared" si="47"/>
        <v>2013</v>
      </c>
    </row>
    <row r="499" spans="1:23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42"/>
        <v>1</v>
      </c>
      <c r="P499">
        <f t="shared" si="43"/>
        <v>10</v>
      </c>
      <c r="Q499">
        <v>1</v>
      </c>
      <c r="R499" s="9" t="s">
        <v>8308</v>
      </c>
      <c r="S499" t="s">
        <v>8314</v>
      </c>
      <c r="T499" s="13">
        <f t="shared" si="44"/>
        <v>41945.037789351853</v>
      </c>
      <c r="U499" s="13">
        <f t="shared" si="45"/>
        <v>41998.208333333328</v>
      </c>
      <c r="V499">
        <f t="shared" si="46"/>
        <v>53</v>
      </c>
      <c r="W499">
        <f t="shared" si="47"/>
        <v>2014</v>
      </c>
    </row>
    <row r="500" spans="1:23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42"/>
        <v>5</v>
      </c>
      <c r="P500">
        <f t="shared" si="43"/>
        <v>136.09</v>
      </c>
      <c r="Q500">
        <v>5</v>
      </c>
      <c r="R500" s="9" t="s">
        <v>8308</v>
      </c>
      <c r="S500" t="s">
        <v>8314</v>
      </c>
      <c r="T500" s="13">
        <f t="shared" si="44"/>
        <v>40858.762141203704</v>
      </c>
      <c r="U500" s="13">
        <f t="shared" si="45"/>
        <v>40900.762141203704</v>
      </c>
      <c r="V500">
        <f t="shared" si="46"/>
        <v>42</v>
      </c>
      <c r="W500">
        <f t="shared" si="47"/>
        <v>2011</v>
      </c>
    </row>
    <row r="501" spans="1:23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42"/>
        <v>10</v>
      </c>
      <c r="P501">
        <f t="shared" si="43"/>
        <v>73.459999999999994</v>
      </c>
      <c r="Q501">
        <v>10</v>
      </c>
      <c r="R501" s="9" t="s">
        <v>8308</v>
      </c>
      <c r="S501" t="s">
        <v>8314</v>
      </c>
      <c r="T501" s="13">
        <f t="shared" si="44"/>
        <v>40043.895462962959</v>
      </c>
      <c r="U501" s="13">
        <f t="shared" si="45"/>
        <v>40098.874305555553</v>
      </c>
      <c r="V501">
        <f t="shared" si="46"/>
        <v>55</v>
      </c>
      <c r="W501">
        <f t="shared" si="47"/>
        <v>2009</v>
      </c>
    </row>
    <row r="502" spans="1:23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42"/>
        <v>3</v>
      </c>
      <c r="P502">
        <f t="shared" si="43"/>
        <v>53.75</v>
      </c>
      <c r="Q502">
        <v>3</v>
      </c>
      <c r="R502" s="9" t="s">
        <v>8308</v>
      </c>
      <c r="S502" t="s">
        <v>8314</v>
      </c>
      <c r="T502" s="13">
        <f t="shared" si="44"/>
        <v>40247.886006944449</v>
      </c>
      <c r="U502" s="13">
        <f t="shared" si="45"/>
        <v>40306.927777777775</v>
      </c>
      <c r="V502">
        <f t="shared" si="46"/>
        <v>59</v>
      </c>
      <c r="W502">
        <f t="shared" si="47"/>
        <v>2010</v>
      </c>
    </row>
    <row r="503" spans="1:23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42"/>
        <v>0</v>
      </c>
      <c r="P503">
        <f t="shared" si="43"/>
        <v>0</v>
      </c>
      <c r="Q503">
        <v>0</v>
      </c>
      <c r="R503" s="9" t="s">
        <v>8308</v>
      </c>
      <c r="S503" t="s">
        <v>8314</v>
      </c>
      <c r="T503" s="13">
        <f t="shared" si="44"/>
        <v>40703.234386574077</v>
      </c>
      <c r="U503" s="13">
        <f t="shared" si="45"/>
        <v>40733.234386574077</v>
      </c>
      <c r="V503">
        <f t="shared" si="46"/>
        <v>30</v>
      </c>
      <c r="W503">
        <f t="shared" si="47"/>
        <v>2011</v>
      </c>
    </row>
    <row r="504" spans="1:23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42"/>
        <v>1</v>
      </c>
      <c r="P504">
        <f t="shared" si="43"/>
        <v>57.5</v>
      </c>
      <c r="Q504">
        <v>1</v>
      </c>
      <c r="R504" s="9" t="s">
        <v>8308</v>
      </c>
      <c r="S504" t="s">
        <v>8314</v>
      </c>
      <c r="T504" s="13">
        <f t="shared" si="44"/>
        <v>40956.553530092591</v>
      </c>
      <c r="U504" s="13">
        <f t="shared" si="45"/>
        <v>40986.511863425927</v>
      </c>
      <c r="V504">
        <f t="shared" si="46"/>
        <v>30</v>
      </c>
      <c r="W504">
        <f t="shared" si="47"/>
        <v>2012</v>
      </c>
    </row>
    <row r="505" spans="1:23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42"/>
        <v>2</v>
      </c>
      <c r="P505">
        <f t="shared" si="43"/>
        <v>12.67</v>
      </c>
      <c r="Q505">
        <v>2</v>
      </c>
      <c r="R505" s="9" t="s">
        <v>8308</v>
      </c>
      <c r="S505" t="s">
        <v>8314</v>
      </c>
      <c r="T505" s="13">
        <f t="shared" si="44"/>
        <v>41991.526655092588</v>
      </c>
      <c r="U505" s="13">
        <f t="shared" si="45"/>
        <v>42021.526655092588</v>
      </c>
      <c r="V505">
        <f t="shared" si="46"/>
        <v>30</v>
      </c>
      <c r="W505">
        <f t="shared" si="47"/>
        <v>2014</v>
      </c>
    </row>
    <row r="506" spans="1:23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42"/>
        <v>1</v>
      </c>
      <c r="P506">
        <f t="shared" si="43"/>
        <v>67</v>
      </c>
      <c r="Q506">
        <v>1</v>
      </c>
      <c r="R506" s="9" t="s">
        <v>8308</v>
      </c>
      <c r="S506" t="s">
        <v>8314</v>
      </c>
      <c r="T506" s="13">
        <f t="shared" si="44"/>
        <v>40949.98364583333</v>
      </c>
      <c r="U506" s="13">
        <f t="shared" si="45"/>
        <v>41009.941979166666</v>
      </c>
      <c r="V506">
        <f t="shared" si="46"/>
        <v>60</v>
      </c>
      <c r="W506">
        <f t="shared" si="47"/>
        <v>2012</v>
      </c>
    </row>
    <row r="507" spans="1:23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2"/>
        <v>0</v>
      </c>
      <c r="P507">
        <f t="shared" si="43"/>
        <v>3.71</v>
      </c>
      <c r="Q507">
        <v>0</v>
      </c>
      <c r="R507" s="9" t="s">
        <v>8308</v>
      </c>
      <c r="S507" t="s">
        <v>8314</v>
      </c>
      <c r="T507" s="13">
        <f t="shared" si="44"/>
        <v>42318.098217592589</v>
      </c>
      <c r="U507" s="13">
        <f t="shared" si="45"/>
        <v>42363.098217592589</v>
      </c>
      <c r="V507">
        <f t="shared" si="46"/>
        <v>45</v>
      </c>
      <c r="W507">
        <f t="shared" si="47"/>
        <v>2015</v>
      </c>
    </row>
    <row r="508" spans="1:23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2"/>
        <v>0</v>
      </c>
      <c r="P508">
        <f t="shared" si="43"/>
        <v>250</v>
      </c>
      <c r="Q508">
        <v>0</v>
      </c>
      <c r="R508" s="9" t="s">
        <v>8308</v>
      </c>
      <c r="S508" t="s">
        <v>8314</v>
      </c>
      <c r="T508" s="13">
        <f t="shared" si="44"/>
        <v>41466.552314814813</v>
      </c>
      <c r="U508" s="13">
        <f t="shared" si="45"/>
        <v>41496.552314814813</v>
      </c>
      <c r="V508">
        <f t="shared" si="46"/>
        <v>30</v>
      </c>
      <c r="W508">
        <f t="shared" si="47"/>
        <v>2013</v>
      </c>
    </row>
    <row r="509" spans="1:23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2"/>
        <v>3</v>
      </c>
      <c r="P509">
        <f t="shared" si="43"/>
        <v>64</v>
      </c>
      <c r="Q509">
        <v>3</v>
      </c>
      <c r="R509" s="9" t="s">
        <v>8308</v>
      </c>
      <c r="S509" t="s">
        <v>8314</v>
      </c>
      <c r="T509" s="13">
        <f t="shared" si="44"/>
        <v>41156.958993055552</v>
      </c>
      <c r="U509" s="13">
        <f t="shared" si="45"/>
        <v>41201.958993055552</v>
      </c>
      <c r="V509">
        <f t="shared" si="46"/>
        <v>45</v>
      </c>
      <c r="W509">
        <f t="shared" si="47"/>
        <v>2012</v>
      </c>
    </row>
    <row r="510" spans="1:23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2"/>
        <v>1</v>
      </c>
      <c r="P510">
        <f t="shared" si="43"/>
        <v>133.33000000000001</v>
      </c>
      <c r="Q510">
        <v>1</v>
      </c>
      <c r="R510" s="9" t="s">
        <v>8308</v>
      </c>
      <c r="S510" t="s">
        <v>8314</v>
      </c>
      <c r="T510" s="13">
        <f t="shared" si="44"/>
        <v>40995.024317129632</v>
      </c>
      <c r="U510" s="13">
        <f t="shared" si="45"/>
        <v>41054.593055555553</v>
      </c>
      <c r="V510">
        <f t="shared" si="46"/>
        <v>59</v>
      </c>
      <c r="W510">
        <f t="shared" si="47"/>
        <v>2012</v>
      </c>
    </row>
    <row r="511" spans="1:23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2"/>
        <v>0</v>
      </c>
      <c r="P511">
        <f t="shared" si="43"/>
        <v>10</v>
      </c>
      <c r="Q511">
        <v>0</v>
      </c>
      <c r="R511" s="9" t="s">
        <v>8308</v>
      </c>
      <c r="S511" t="s">
        <v>8314</v>
      </c>
      <c r="T511" s="13">
        <f t="shared" si="44"/>
        <v>42153.631597222222</v>
      </c>
      <c r="U511" s="13">
        <f t="shared" si="45"/>
        <v>42183.631597222222</v>
      </c>
      <c r="V511">
        <f t="shared" si="46"/>
        <v>30</v>
      </c>
      <c r="W511">
        <f t="shared" si="47"/>
        <v>2015</v>
      </c>
    </row>
    <row r="512" spans="1:23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2"/>
        <v>0</v>
      </c>
      <c r="P512">
        <f t="shared" si="43"/>
        <v>0</v>
      </c>
      <c r="Q512">
        <v>0</v>
      </c>
      <c r="R512" s="9" t="s">
        <v>8308</v>
      </c>
      <c r="S512" t="s">
        <v>8314</v>
      </c>
      <c r="T512" s="13">
        <f t="shared" si="44"/>
        <v>42400.176377314812</v>
      </c>
      <c r="U512" s="13">
        <f t="shared" si="45"/>
        <v>42430.176377314812</v>
      </c>
      <c r="V512">
        <f t="shared" si="46"/>
        <v>30</v>
      </c>
      <c r="W512">
        <f t="shared" si="47"/>
        <v>2016</v>
      </c>
    </row>
    <row r="513" spans="1:23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2"/>
        <v>3</v>
      </c>
      <c r="P513">
        <f t="shared" si="43"/>
        <v>30</v>
      </c>
      <c r="Q513">
        <v>3</v>
      </c>
      <c r="R513" s="9" t="s">
        <v>8308</v>
      </c>
      <c r="S513" t="s">
        <v>8314</v>
      </c>
      <c r="T513" s="13">
        <f t="shared" si="44"/>
        <v>41340.303032407406</v>
      </c>
      <c r="U513" s="13">
        <f t="shared" si="45"/>
        <v>41370.261365740742</v>
      </c>
      <c r="V513">
        <f t="shared" si="46"/>
        <v>30</v>
      </c>
      <c r="W513">
        <f t="shared" si="47"/>
        <v>2013</v>
      </c>
    </row>
    <row r="514" spans="1:23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42"/>
        <v>0</v>
      </c>
      <c r="P514">
        <f t="shared" si="43"/>
        <v>5.5</v>
      </c>
      <c r="Q514">
        <v>0</v>
      </c>
      <c r="R514" s="9" t="s">
        <v>8308</v>
      </c>
      <c r="S514" t="s">
        <v>8314</v>
      </c>
      <c r="T514" s="13">
        <f t="shared" si="44"/>
        <v>42649.742210648154</v>
      </c>
      <c r="U514" s="13">
        <f t="shared" si="45"/>
        <v>42694.783877314811</v>
      </c>
      <c r="V514">
        <f t="shared" si="46"/>
        <v>45</v>
      </c>
      <c r="W514">
        <f t="shared" si="47"/>
        <v>2016</v>
      </c>
    </row>
    <row r="515" spans="1:23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8">ROUND(E515/D515*100,0)</f>
        <v>14</v>
      </c>
      <c r="P515">
        <f t="shared" ref="P515:P578" si="49">IFERROR(ROUND(E515/L515,2),0)</f>
        <v>102.38</v>
      </c>
      <c r="Q515">
        <v>14</v>
      </c>
      <c r="R515" s="9" t="s">
        <v>8308</v>
      </c>
      <c r="S515" t="s">
        <v>8314</v>
      </c>
      <c r="T515" s="13">
        <f t="shared" ref="T515:T578" si="50">(((J515/60)/60)/24)+DATE(1970,1,1)</f>
        <v>42552.653993055559</v>
      </c>
      <c r="U515" s="13">
        <f t="shared" ref="U515:U578" si="51">(((I515/60)/60)/24)+DATE(1970,1,1)</f>
        <v>42597.291666666672</v>
      </c>
      <c r="V515">
        <f t="shared" ref="V515:V533" si="52">_xlfn.DAYS(U515,T515)</f>
        <v>45</v>
      </c>
      <c r="W515">
        <f t="shared" ref="W515:W578" si="53">YEAR(T515)</f>
        <v>2016</v>
      </c>
    </row>
    <row r="516" spans="1:23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8"/>
        <v>3</v>
      </c>
      <c r="P516">
        <f t="shared" si="49"/>
        <v>16.670000000000002</v>
      </c>
      <c r="Q516">
        <v>3</v>
      </c>
      <c r="R516" s="9" t="s">
        <v>8308</v>
      </c>
      <c r="S516" t="s">
        <v>8314</v>
      </c>
      <c r="T516" s="13">
        <f t="shared" si="50"/>
        <v>41830.613969907405</v>
      </c>
      <c r="U516" s="13">
        <f t="shared" si="51"/>
        <v>41860.613969907405</v>
      </c>
      <c r="V516">
        <f t="shared" si="52"/>
        <v>30</v>
      </c>
      <c r="W516">
        <f t="shared" si="53"/>
        <v>2014</v>
      </c>
    </row>
    <row r="517" spans="1:23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8"/>
        <v>25</v>
      </c>
      <c r="P517">
        <f t="shared" si="49"/>
        <v>725.03</v>
      </c>
      <c r="Q517">
        <v>25</v>
      </c>
      <c r="R517" s="9" t="s">
        <v>8308</v>
      </c>
      <c r="S517" t="s">
        <v>8314</v>
      </c>
      <c r="T517" s="13">
        <f t="shared" si="50"/>
        <v>42327.490752314814</v>
      </c>
      <c r="U517" s="13">
        <f t="shared" si="51"/>
        <v>42367.490752314814</v>
      </c>
      <c r="V517">
        <f t="shared" si="52"/>
        <v>40</v>
      </c>
      <c r="W517">
        <f t="shared" si="53"/>
        <v>2015</v>
      </c>
    </row>
    <row r="518" spans="1:23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8"/>
        <v>0</v>
      </c>
      <c r="P518">
        <f t="shared" si="49"/>
        <v>0</v>
      </c>
      <c r="Q518">
        <v>0</v>
      </c>
      <c r="R518" s="9" t="s">
        <v>8308</v>
      </c>
      <c r="S518" t="s">
        <v>8314</v>
      </c>
      <c r="T518" s="13">
        <f t="shared" si="50"/>
        <v>42091.778703703705</v>
      </c>
      <c r="U518" s="13">
        <f t="shared" si="51"/>
        <v>42151.778703703705</v>
      </c>
      <c r="V518">
        <f t="shared" si="52"/>
        <v>60</v>
      </c>
      <c r="W518">
        <f t="shared" si="53"/>
        <v>2015</v>
      </c>
    </row>
    <row r="519" spans="1:23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8"/>
        <v>1</v>
      </c>
      <c r="P519">
        <f t="shared" si="49"/>
        <v>68.33</v>
      </c>
      <c r="Q519">
        <v>1</v>
      </c>
      <c r="R519" s="9" t="s">
        <v>8308</v>
      </c>
      <c r="S519" t="s">
        <v>8314</v>
      </c>
      <c r="T519" s="13">
        <f t="shared" si="50"/>
        <v>42738.615289351852</v>
      </c>
      <c r="U519" s="13">
        <f t="shared" si="51"/>
        <v>42768.615289351852</v>
      </c>
      <c r="V519">
        <f t="shared" si="52"/>
        <v>30</v>
      </c>
      <c r="W519">
        <f t="shared" si="53"/>
        <v>2017</v>
      </c>
    </row>
    <row r="520" spans="1:23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8"/>
        <v>0</v>
      </c>
      <c r="P520">
        <f t="shared" si="49"/>
        <v>0</v>
      </c>
      <c r="Q520">
        <v>0</v>
      </c>
      <c r="R520" s="9" t="s">
        <v>8308</v>
      </c>
      <c r="S520" t="s">
        <v>8314</v>
      </c>
      <c r="T520" s="13">
        <f t="shared" si="50"/>
        <v>42223.616018518514</v>
      </c>
      <c r="U520" s="13">
        <f t="shared" si="51"/>
        <v>42253.615277777775</v>
      </c>
      <c r="V520">
        <f t="shared" si="52"/>
        <v>30</v>
      </c>
      <c r="W520">
        <f t="shared" si="53"/>
        <v>2015</v>
      </c>
    </row>
    <row r="521" spans="1:23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8"/>
        <v>23</v>
      </c>
      <c r="P521">
        <f t="shared" si="49"/>
        <v>39.229999999999997</v>
      </c>
      <c r="Q521">
        <v>23</v>
      </c>
      <c r="R521" s="9" t="s">
        <v>8308</v>
      </c>
      <c r="S521" t="s">
        <v>8314</v>
      </c>
      <c r="T521" s="13">
        <f t="shared" si="50"/>
        <v>41218.391446759262</v>
      </c>
      <c r="U521" s="13">
        <f t="shared" si="51"/>
        <v>41248.391446759262</v>
      </c>
      <c r="V521">
        <f t="shared" si="52"/>
        <v>30</v>
      </c>
      <c r="W521">
        <f t="shared" si="53"/>
        <v>2012</v>
      </c>
    </row>
    <row r="522" spans="1:23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8"/>
        <v>102</v>
      </c>
      <c r="P522">
        <f t="shared" si="49"/>
        <v>150.15</v>
      </c>
      <c r="Q522">
        <v>102</v>
      </c>
      <c r="R522" s="9" t="s">
        <v>8315</v>
      </c>
      <c r="S522" t="s">
        <v>8316</v>
      </c>
      <c r="T522" s="13">
        <f t="shared" si="50"/>
        <v>42318.702094907407</v>
      </c>
      <c r="U522" s="13">
        <f t="shared" si="51"/>
        <v>42348.702094907407</v>
      </c>
      <c r="V522">
        <f t="shared" si="52"/>
        <v>30</v>
      </c>
      <c r="W522">
        <f t="shared" si="53"/>
        <v>2015</v>
      </c>
    </row>
    <row r="523" spans="1:23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8"/>
        <v>105</v>
      </c>
      <c r="P523">
        <f t="shared" si="49"/>
        <v>93.43</v>
      </c>
      <c r="Q523">
        <v>105</v>
      </c>
      <c r="R523" s="9" t="s">
        <v>8315</v>
      </c>
      <c r="S523" t="s">
        <v>8316</v>
      </c>
      <c r="T523" s="13">
        <f t="shared" si="50"/>
        <v>42646.092812499999</v>
      </c>
      <c r="U523" s="13">
        <f t="shared" si="51"/>
        <v>42675.207638888889</v>
      </c>
      <c r="V523">
        <f t="shared" si="52"/>
        <v>29</v>
      </c>
      <c r="W523">
        <f t="shared" si="53"/>
        <v>2016</v>
      </c>
    </row>
    <row r="524" spans="1:23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8"/>
        <v>115</v>
      </c>
      <c r="P524">
        <f t="shared" si="49"/>
        <v>110.97</v>
      </c>
      <c r="Q524">
        <v>115</v>
      </c>
      <c r="R524" s="9" t="s">
        <v>8315</v>
      </c>
      <c r="S524" t="s">
        <v>8316</v>
      </c>
      <c r="T524" s="13">
        <f t="shared" si="50"/>
        <v>42430.040798611109</v>
      </c>
      <c r="U524" s="13">
        <f t="shared" si="51"/>
        <v>42449.999131944445</v>
      </c>
      <c r="V524">
        <f t="shared" si="52"/>
        <v>19</v>
      </c>
      <c r="W524">
        <f t="shared" si="53"/>
        <v>2016</v>
      </c>
    </row>
    <row r="525" spans="1:23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8"/>
        <v>121</v>
      </c>
      <c r="P525">
        <f t="shared" si="49"/>
        <v>71.790000000000006</v>
      </c>
      <c r="Q525">
        <v>121</v>
      </c>
      <c r="R525" s="9" t="s">
        <v>8315</v>
      </c>
      <c r="S525" t="s">
        <v>8316</v>
      </c>
      <c r="T525" s="13">
        <f t="shared" si="50"/>
        <v>42238.13282407407</v>
      </c>
      <c r="U525" s="13">
        <f t="shared" si="51"/>
        <v>42268.13282407407</v>
      </c>
      <c r="V525">
        <f t="shared" si="52"/>
        <v>30</v>
      </c>
      <c r="W525">
        <f t="shared" si="53"/>
        <v>2015</v>
      </c>
    </row>
    <row r="526" spans="1:23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8"/>
        <v>109</v>
      </c>
      <c r="P526">
        <f t="shared" si="49"/>
        <v>29.26</v>
      </c>
      <c r="Q526">
        <v>109</v>
      </c>
      <c r="R526" s="9" t="s">
        <v>8315</v>
      </c>
      <c r="S526" t="s">
        <v>8316</v>
      </c>
      <c r="T526" s="13">
        <f t="shared" si="50"/>
        <v>42492.717233796298</v>
      </c>
      <c r="U526" s="13">
        <f t="shared" si="51"/>
        <v>42522.717233796298</v>
      </c>
      <c r="V526">
        <f t="shared" si="52"/>
        <v>30</v>
      </c>
      <c r="W526">
        <f t="shared" si="53"/>
        <v>2016</v>
      </c>
    </row>
    <row r="527" spans="1:23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8"/>
        <v>100</v>
      </c>
      <c r="P527">
        <f t="shared" si="49"/>
        <v>1000</v>
      </c>
      <c r="Q527">
        <v>100</v>
      </c>
      <c r="R527" s="9" t="s">
        <v>8315</v>
      </c>
      <c r="S527" t="s">
        <v>8316</v>
      </c>
      <c r="T527" s="13">
        <f t="shared" si="50"/>
        <v>41850.400937500002</v>
      </c>
      <c r="U527" s="13">
        <f t="shared" si="51"/>
        <v>41895.400937500002</v>
      </c>
      <c r="V527">
        <f t="shared" si="52"/>
        <v>45</v>
      </c>
      <c r="W527">
        <f t="shared" si="53"/>
        <v>2014</v>
      </c>
    </row>
    <row r="528" spans="1:23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8"/>
        <v>114</v>
      </c>
      <c r="P528">
        <f t="shared" si="49"/>
        <v>74.349999999999994</v>
      </c>
      <c r="Q528">
        <v>114</v>
      </c>
      <c r="R528" s="9" t="s">
        <v>8315</v>
      </c>
      <c r="S528" t="s">
        <v>8316</v>
      </c>
      <c r="T528" s="13">
        <f t="shared" si="50"/>
        <v>42192.591944444444</v>
      </c>
      <c r="U528" s="13">
        <f t="shared" si="51"/>
        <v>42223.708333333328</v>
      </c>
      <c r="V528">
        <f t="shared" si="52"/>
        <v>31</v>
      </c>
      <c r="W528">
        <f t="shared" si="53"/>
        <v>2015</v>
      </c>
    </row>
    <row r="529" spans="1:23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8"/>
        <v>101</v>
      </c>
      <c r="P529">
        <f t="shared" si="49"/>
        <v>63.83</v>
      </c>
      <c r="Q529">
        <v>101</v>
      </c>
      <c r="R529" s="9" t="s">
        <v>8315</v>
      </c>
      <c r="S529" t="s">
        <v>8316</v>
      </c>
      <c r="T529" s="13">
        <f t="shared" si="50"/>
        <v>42753.205625000002</v>
      </c>
      <c r="U529" s="13">
        <f t="shared" si="51"/>
        <v>42783.670138888891</v>
      </c>
      <c r="V529">
        <f t="shared" si="52"/>
        <v>30</v>
      </c>
      <c r="W529">
        <f t="shared" si="53"/>
        <v>2017</v>
      </c>
    </row>
    <row r="530" spans="1:23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8"/>
        <v>116</v>
      </c>
      <c r="P530">
        <f t="shared" si="49"/>
        <v>44.33</v>
      </c>
      <c r="Q530">
        <v>116</v>
      </c>
      <c r="R530" s="9" t="s">
        <v>8315</v>
      </c>
      <c r="S530" t="s">
        <v>8316</v>
      </c>
      <c r="T530" s="13">
        <f t="shared" si="50"/>
        <v>42155.920219907406</v>
      </c>
      <c r="U530" s="13">
        <f t="shared" si="51"/>
        <v>42176.888888888891</v>
      </c>
      <c r="V530">
        <f t="shared" si="52"/>
        <v>21</v>
      </c>
      <c r="W530">
        <f t="shared" si="53"/>
        <v>2015</v>
      </c>
    </row>
    <row r="531" spans="1:23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8"/>
        <v>130</v>
      </c>
      <c r="P531">
        <f t="shared" si="49"/>
        <v>86.94</v>
      </c>
      <c r="Q531">
        <v>130</v>
      </c>
      <c r="R531" s="9" t="s">
        <v>8315</v>
      </c>
      <c r="S531" t="s">
        <v>8316</v>
      </c>
      <c r="T531" s="13">
        <f t="shared" si="50"/>
        <v>42725.031180555554</v>
      </c>
      <c r="U531" s="13">
        <f t="shared" si="51"/>
        <v>42746.208333333328</v>
      </c>
      <c r="V531">
        <f t="shared" si="52"/>
        <v>21</v>
      </c>
      <c r="W531">
        <f t="shared" si="53"/>
        <v>2016</v>
      </c>
    </row>
    <row r="532" spans="1:23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8"/>
        <v>108</v>
      </c>
      <c r="P532">
        <f t="shared" si="49"/>
        <v>126.55</v>
      </c>
      <c r="Q532">
        <v>108</v>
      </c>
      <c r="R532" s="9" t="s">
        <v>8315</v>
      </c>
      <c r="S532" t="s">
        <v>8316</v>
      </c>
      <c r="T532" s="13">
        <f t="shared" si="50"/>
        <v>42157.591064814813</v>
      </c>
      <c r="U532" s="13">
        <f t="shared" si="51"/>
        <v>42179.083333333328</v>
      </c>
      <c r="V532">
        <f t="shared" si="52"/>
        <v>22</v>
      </c>
      <c r="W532">
        <f t="shared" si="53"/>
        <v>2015</v>
      </c>
    </row>
    <row r="533" spans="1:23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8"/>
        <v>100</v>
      </c>
      <c r="P533">
        <f t="shared" si="49"/>
        <v>129.03</v>
      </c>
      <c r="Q533">
        <v>100</v>
      </c>
      <c r="R533" s="9" t="s">
        <v>8315</v>
      </c>
      <c r="S533" t="s">
        <v>8316</v>
      </c>
      <c r="T533" s="13">
        <f t="shared" si="50"/>
        <v>42676.065150462964</v>
      </c>
      <c r="U533" s="13">
        <f t="shared" si="51"/>
        <v>42721.290972222225</v>
      </c>
      <c r="V533">
        <f t="shared" si="52"/>
        <v>45</v>
      </c>
      <c r="W533">
        <f t="shared" si="53"/>
        <v>2016</v>
      </c>
    </row>
    <row r="534" spans="1:23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8"/>
        <v>123</v>
      </c>
      <c r="P534">
        <f t="shared" si="49"/>
        <v>71.239999999999995</v>
      </c>
      <c r="Q534">
        <v>123</v>
      </c>
      <c r="R534" s="9" t="s">
        <v>8315</v>
      </c>
      <c r="S534" t="s">
        <v>8316</v>
      </c>
      <c r="T534" s="13">
        <f t="shared" si="50"/>
        <v>42473.007037037038</v>
      </c>
      <c r="U534" s="13">
        <f t="shared" si="51"/>
        <v>42503.007037037038</v>
      </c>
      <c r="V534">
        <f>_xlfn.DAYS(U534,T534)</f>
        <v>30</v>
      </c>
      <c r="W534">
        <f t="shared" si="53"/>
        <v>2016</v>
      </c>
    </row>
    <row r="535" spans="1:23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8"/>
        <v>100</v>
      </c>
      <c r="P535">
        <f t="shared" si="49"/>
        <v>117.88</v>
      </c>
      <c r="Q535">
        <v>100</v>
      </c>
      <c r="R535" s="9" t="s">
        <v>8315</v>
      </c>
      <c r="S535" t="s">
        <v>8316</v>
      </c>
      <c r="T535" s="13">
        <f t="shared" si="50"/>
        <v>42482.43478009259</v>
      </c>
      <c r="U535" s="13">
        <f t="shared" si="51"/>
        <v>42506.43478009259</v>
      </c>
      <c r="W535">
        <f t="shared" si="53"/>
        <v>2016</v>
      </c>
    </row>
    <row r="536" spans="1:23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8"/>
        <v>105</v>
      </c>
      <c r="P536">
        <f t="shared" si="49"/>
        <v>327.08</v>
      </c>
      <c r="Q536">
        <v>105</v>
      </c>
      <c r="R536" s="9" t="s">
        <v>8315</v>
      </c>
      <c r="S536" t="s">
        <v>8316</v>
      </c>
      <c r="T536" s="13">
        <f t="shared" si="50"/>
        <v>42270.810995370368</v>
      </c>
      <c r="U536" s="13">
        <f t="shared" si="51"/>
        <v>42309.958333333328</v>
      </c>
      <c r="W536">
        <f t="shared" si="53"/>
        <v>2015</v>
      </c>
    </row>
    <row r="537" spans="1:23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8"/>
        <v>103</v>
      </c>
      <c r="P537">
        <f t="shared" si="49"/>
        <v>34.75</v>
      </c>
      <c r="Q537">
        <v>103</v>
      </c>
      <c r="R537" s="9" t="s">
        <v>8315</v>
      </c>
      <c r="S537" t="s">
        <v>8316</v>
      </c>
      <c r="T537" s="13">
        <f t="shared" si="50"/>
        <v>42711.545196759253</v>
      </c>
      <c r="U537" s="13">
        <f t="shared" si="51"/>
        <v>42741.545196759253</v>
      </c>
      <c r="W537">
        <f t="shared" si="53"/>
        <v>2016</v>
      </c>
    </row>
    <row r="538" spans="1:23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8"/>
        <v>118</v>
      </c>
      <c r="P538">
        <f t="shared" si="49"/>
        <v>100.06</v>
      </c>
      <c r="Q538">
        <v>118</v>
      </c>
      <c r="R538" s="9" t="s">
        <v>8315</v>
      </c>
      <c r="S538" t="s">
        <v>8316</v>
      </c>
      <c r="T538" s="13">
        <f t="shared" si="50"/>
        <v>42179.344988425932</v>
      </c>
      <c r="U538" s="13">
        <f t="shared" si="51"/>
        <v>42219.75</v>
      </c>
      <c r="W538">
        <f t="shared" si="53"/>
        <v>2015</v>
      </c>
    </row>
    <row r="539" spans="1:23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8"/>
        <v>121</v>
      </c>
      <c r="P539">
        <f t="shared" si="49"/>
        <v>40.85</v>
      </c>
      <c r="Q539">
        <v>121</v>
      </c>
      <c r="R539" s="9" t="s">
        <v>8315</v>
      </c>
      <c r="S539" t="s">
        <v>8316</v>
      </c>
      <c r="T539" s="13">
        <f t="shared" si="50"/>
        <v>42282.768414351856</v>
      </c>
      <c r="U539" s="13">
        <f t="shared" si="51"/>
        <v>42312.810081018513</v>
      </c>
      <c r="W539">
        <f t="shared" si="53"/>
        <v>2015</v>
      </c>
    </row>
    <row r="540" spans="1:23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8"/>
        <v>302</v>
      </c>
      <c r="P540">
        <f t="shared" si="49"/>
        <v>252.02</v>
      </c>
      <c r="Q540">
        <v>302</v>
      </c>
      <c r="R540" s="9" t="s">
        <v>8315</v>
      </c>
      <c r="S540" t="s">
        <v>8316</v>
      </c>
      <c r="T540" s="13">
        <f t="shared" si="50"/>
        <v>42473.794710648144</v>
      </c>
      <c r="U540" s="13">
        <f t="shared" si="51"/>
        <v>42503.794710648144</v>
      </c>
      <c r="W540">
        <f t="shared" si="53"/>
        <v>2016</v>
      </c>
    </row>
    <row r="541" spans="1:23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8"/>
        <v>101</v>
      </c>
      <c r="P541">
        <f t="shared" si="49"/>
        <v>25.16</v>
      </c>
      <c r="Q541">
        <v>101</v>
      </c>
      <c r="R541" s="9" t="s">
        <v>8315</v>
      </c>
      <c r="S541" t="s">
        <v>8316</v>
      </c>
      <c r="T541" s="13">
        <f t="shared" si="50"/>
        <v>42535.049849537041</v>
      </c>
      <c r="U541" s="13">
        <f t="shared" si="51"/>
        <v>42556.049849537041</v>
      </c>
      <c r="W541">
        <f t="shared" si="53"/>
        <v>2016</v>
      </c>
    </row>
    <row r="542" spans="1:23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8"/>
        <v>0</v>
      </c>
      <c r="P542">
        <f t="shared" si="49"/>
        <v>1</v>
      </c>
      <c r="Q542">
        <v>0</v>
      </c>
      <c r="R542" s="9" t="s">
        <v>8317</v>
      </c>
      <c r="S542" t="s">
        <v>8318</v>
      </c>
      <c r="T542" s="13">
        <f t="shared" si="50"/>
        <v>42009.817199074074</v>
      </c>
      <c r="U542" s="13">
        <f t="shared" si="51"/>
        <v>42039.817199074074</v>
      </c>
      <c r="W542">
        <f t="shared" si="53"/>
        <v>2015</v>
      </c>
    </row>
    <row r="543" spans="1:23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8"/>
        <v>1</v>
      </c>
      <c r="P543">
        <f t="shared" si="49"/>
        <v>25</v>
      </c>
      <c r="Q543">
        <v>1</v>
      </c>
      <c r="R543" s="9" t="s">
        <v>8317</v>
      </c>
      <c r="S543" t="s">
        <v>8318</v>
      </c>
      <c r="T543" s="13">
        <f t="shared" si="50"/>
        <v>42276.046689814815</v>
      </c>
      <c r="U543" s="13">
        <f t="shared" si="51"/>
        <v>42306.046689814815</v>
      </c>
      <c r="W543">
        <f t="shared" si="53"/>
        <v>2015</v>
      </c>
    </row>
    <row r="544" spans="1:23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8"/>
        <v>0</v>
      </c>
      <c r="P544">
        <f t="shared" si="49"/>
        <v>1</v>
      </c>
      <c r="Q544">
        <v>0</v>
      </c>
      <c r="R544" s="9" t="s">
        <v>8317</v>
      </c>
      <c r="S544" t="s">
        <v>8318</v>
      </c>
      <c r="T544" s="13">
        <f t="shared" si="50"/>
        <v>42433.737453703703</v>
      </c>
      <c r="U544" s="13">
        <f t="shared" si="51"/>
        <v>42493.695787037039</v>
      </c>
      <c r="W544">
        <f t="shared" si="53"/>
        <v>2016</v>
      </c>
    </row>
    <row r="545" spans="1:23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8"/>
        <v>0</v>
      </c>
      <c r="P545">
        <f t="shared" si="49"/>
        <v>35</v>
      </c>
      <c r="Q545">
        <v>0</v>
      </c>
      <c r="R545" s="9" t="s">
        <v>8317</v>
      </c>
      <c r="S545" t="s">
        <v>8318</v>
      </c>
      <c r="T545" s="13">
        <f t="shared" si="50"/>
        <v>41914.092152777775</v>
      </c>
      <c r="U545" s="13">
        <f t="shared" si="51"/>
        <v>41944.092152777775</v>
      </c>
      <c r="W545">
        <f t="shared" si="53"/>
        <v>2014</v>
      </c>
    </row>
    <row r="546" spans="1:23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8"/>
        <v>1</v>
      </c>
      <c r="P546">
        <f t="shared" si="49"/>
        <v>3</v>
      </c>
      <c r="Q546">
        <v>1</v>
      </c>
      <c r="R546" s="9" t="s">
        <v>8317</v>
      </c>
      <c r="S546" t="s">
        <v>8318</v>
      </c>
      <c r="T546" s="13">
        <f t="shared" si="50"/>
        <v>42525.656944444447</v>
      </c>
      <c r="U546" s="13">
        <f t="shared" si="51"/>
        <v>42555.656944444447</v>
      </c>
      <c r="W546">
        <f t="shared" si="53"/>
        <v>2016</v>
      </c>
    </row>
    <row r="547" spans="1:23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8"/>
        <v>27</v>
      </c>
      <c r="P547">
        <f t="shared" si="49"/>
        <v>402.71</v>
      </c>
      <c r="Q547">
        <v>27</v>
      </c>
      <c r="R547" s="9" t="s">
        <v>8317</v>
      </c>
      <c r="S547" t="s">
        <v>8318</v>
      </c>
      <c r="T547" s="13">
        <f t="shared" si="50"/>
        <v>42283.592465277776</v>
      </c>
      <c r="U547" s="13">
        <f t="shared" si="51"/>
        <v>42323.634131944447</v>
      </c>
      <c r="W547">
        <f t="shared" si="53"/>
        <v>2015</v>
      </c>
    </row>
    <row r="548" spans="1:23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8"/>
        <v>0</v>
      </c>
      <c r="P548">
        <f t="shared" si="49"/>
        <v>26</v>
      </c>
      <c r="Q548">
        <v>0</v>
      </c>
      <c r="R548" s="9" t="s">
        <v>8317</v>
      </c>
      <c r="S548" t="s">
        <v>8318</v>
      </c>
      <c r="T548" s="13">
        <f t="shared" si="50"/>
        <v>42249.667997685188</v>
      </c>
      <c r="U548" s="13">
        <f t="shared" si="51"/>
        <v>42294.667997685188</v>
      </c>
      <c r="W548">
        <f t="shared" si="53"/>
        <v>2015</v>
      </c>
    </row>
    <row r="549" spans="1:23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8"/>
        <v>0</v>
      </c>
      <c r="P549">
        <f t="shared" si="49"/>
        <v>0</v>
      </c>
      <c r="Q549">
        <v>0</v>
      </c>
      <c r="R549" s="9" t="s">
        <v>8317</v>
      </c>
      <c r="S549" t="s">
        <v>8318</v>
      </c>
      <c r="T549" s="13">
        <f t="shared" si="50"/>
        <v>42380.696342592593</v>
      </c>
      <c r="U549" s="13">
        <f t="shared" si="51"/>
        <v>42410.696342592593</v>
      </c>
      <c r="W549">
        <f t="shared" si="53"/>
        <v>2016</v>
      </c>
    </row>
    <row r="550" spans="1:23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8"/>
        <v>0</v>
      </c>
      <c r="P550">
        <f t="shared" si="49"/>
        <v>9</v>
      </c>
      <c r="Q550">
        <v>0</v>
      </c>
      <c r="R550" s="9" t="s">
        <v>8317</v>
      </c>
      <c r="S550" t="s">
        <v>8318</v>
      </c>
      <c r="T550" s="13">
        <f t="shared" si="50"/>
        <v>42276.903333333335</v>
      </c>
      <c r="U550" s="13">
        <f t="shared" si="51"/>
        <v>42306.903333333335</v>
      </c>
      <c r="W550">
        <f t="shared" si="53"/>
        <v>2015</v>
      </c>
    </row>
    <row r="551" spans="1:23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8"/>
        <v>3</v>
      </c>
      <c r="P551">
        <f t="shared" si="49"/>
        <v>8.5</v>
      </c>
      <c r="Q551">
        <v>3</v>
      </c>
      <c r="R551" s="9" t="s">
        <v>8317</v>
      </c>
      <c r="S551" t="s">
        <v>8318</v>
      </c>
      <c r="T551" s="13">
        <f t="shared" si="50"/>
        <v>42163.636828703704</v>
      </c>
      <c r="U551" s="13">
        <f t="shared" si="51"/>
        <v>42193.636828703704</v>
      </c>
      <c r="W551">
        <f t="shared" si="53"/>
        <v>2015</v>
      </c>
    </row>
    <row r="552" spans="1:23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8"/>
        <v>1</v>
      </c>
      <c r="P552">
        <f t="shared" si="49"/>
        <v>8.75</v>
      </c>
      <c r="Q552">
        <v>1</v>
      </c>
      <c r="R552" s="9" t="s">
        <v>8317</v>
      </c>
      <c r="S552" t="s">
        <v>8318</v>
      </c>
      <c r="T552" s="13">
        <f t="shared" si="50"/>
        <v>42753.678761574076</v>
      </c>
      <c r="U552" s="13">
        <f t="shared" si="51"/>
        <v>42766.208333333328</v>
      </c>
      <c r="W552">
        <f t="shared" si="53"/>
        <v>2017</v>
      </c>
    </row>
    <row r="553" spans="1:23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8"/>
        <v>5</v>
      </c>
      <c r="P553">
        <f t="shared" si="49"/>
        <v>135.04</v>
      </c>
      <c r="Q553">
        <v>5</v>
      </c>
      <c r="R553" s="9" t="s">
        <v>8317</v>
      </c>
      <c r="S553" t="s">
        <v>8318</v>
      </c>
      <c r="T553" s="13">
        <f t="shared" si="50"/>
        <v>42173.275740740741</v>
      </c>
      <c r="U553" s="13">
        <f t="shared" si="51"/>
        <v>42217.745138888888</v>
      </c>
      <c r="W553">
        <f t="shared" si="53"/>
        <v>2015</v>
      </c>
    </row>
    <row r="554" spans="1:23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8"/>
        <v>0</v>
      </c>
      <c r="P554">
        <f t="shared" si="49"/>
        <v>0</v>
      </c>
      <c r="Q554">
        <v>0</v>
      </c>
      <c r="R554" s="9" t="s">
        <v>8317</v>
      </c>
      <c r="S554" t="s">
        <v>8318</v>
      </c>
      <c r="T554" s="13">
        <f t="shared" si="50"/>
        <v>42318.616851851853</v>
      </c>
      <c r="U554" s="13">
        <f t="shared" si="51"/>
        <v>42378.616851851853</v>
      </c>
      <c r="W554">
        <f t="shared" si="53"/>
        <v>2015</v>
      </c>
    </row>
    <row r="555" spans="1:23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8"/>
        <v>0</v>
      </c>
      <c r="P555">
        <f t="shared" si="49"/>
        <v>20.5</v>
      </c>
      <c r="Q555">
        <v>0</v>
      </c>
      <c r="R555" s="9" t="s">
        <v>8317</v>
      </c>
      <c r="S555" t="s">
        <v>8318</v>
      </c>
      <c r="T555" s="13">
        <f t="shared" si="50"/>
        <v>41927.71980324074</v>
      </c>
      <c r="U555" s="13">
        <f t="shared" si="51"/>
        <v>41957.761469907404</v>
      </c>
      <c r="W555">
        <f t="shared" si="53"/>
        <v>2014</v>
      </c>
    </row>
    <row r="556" spans="1:23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8"/>
        <v>37</v>
      </c>
      <c r="P556">
        <f t="shared" si="49"/>
        <v>64.36</v>
      </c>
      <c r="Q556">
        <v>37</v>
      </c>
      <c r="R556" s="9" t="s">
        <v>8317</v>
      </c>
      <c r="S556" t="s">
        <v>8318</v>
      </c>
      <c r="T556" s="13">
        <f t="shared" si="50"/>
        <v>41901.684861111113</v>
      </c>
      <c r="U556" s="13">
        <f t="shared" si="51"/>
        <v>41931.684861111113</v>
      </c>
      <c r="W556">
        <f t="shared" si="53"/>
        <v>2014</v>
      </c>
    </row>
    <row r="557" spans="1:23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8"/>
        <v>0</v>
      </c>
      <c r="P557">
        <f t="shared" si="49"/>
        <v>0</v>
      </c>
      <c r="Q557">
        <v>0</v>
      </c>
      <c r="R557" s="9" t="s">
        <v>8317</v>
      </c>
      <c r="S557" t="s">
        <v>8318</v>
      </c>
      <c r="T557" s="13">
        <f t="shared" si="50"/>
        <v>42503.353506944448</v>
      </c>
      <c r="U557" s="13">
        <f t="shared" si="51"/>
        <v>42533.353506944448</v>
      </c>
      <c r="W557">
        <f t="shared" si="53"/>
        <v>2016</v>
      </c>
    </row>
    <row r="558" spans="1:23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8"/>
        <v>3</v>
      </c>
      <c r="P558">
        <f t="shared" si="49"/>
        <v>200</v>
      </c>
      <c r="Q558">
        <v>3</v>
      </c>
      <c r="R558" s="9" t="s">
        <v>8317</v>
      </c>
      <c r="S558" t="s">
        <v>8318</v>
      </c>
      <c r="T558" s="13">
        <f t="shared" si="50"/>
        <v>42345.860150462962</v>
      </c>
      <c r="U558" s="13">
        <f t="shared" si="51"/>
        <v>42375.860150462962</v>
      </c>
      <c r="W558">
        <f t="shared" si="53"/>
        <v>2015</v>
      </c>
    </row>
    <row r="559" spans="1:23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8"/>
        <v>1</v>
      </c>
      <c r="P559">
        <f t="shared" si="49"/>
        <v>68.3</v>
      </c>
      <c r="Q559">
        <v>1</v>
      </c>
      <c r="R559" s="9" t="s">
        <v>8317</v>
      </c>
      <c r="S559" t="s">
        <v>8318</v>
      </c>
      <c r="T559" s="13">
        <f t="shared" si="50"/>
        <v>42676.942164351851</v>
      </c>
      <c r="U559" s="13">
        <f t="shared" si="51"/>
        <v>42706.983831018515</v>
      </c>
      <c r="W559">
        <f t="shared" si="53"/>
        <v>2016</v>
      </c>
    </row>
    <row r="560" spans="1:23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8"/>
        <v>0</v>
      </c>
      <c r="P560">
        <f t="shared" si="49"/>
        <v>0</v>
      </c>
      <c r="Q560">
        <v>0</v>
      </c>
      <c r="R560" s="9" t="s">
        <v>8317</v>
      </c>
      <c r="S560" t="s">
        <v>8318</v>
      </c>
      <c r="T560" s="13">
        <f t="shared" si="50"/>
        <v>42057.883159722223</v>
      </c>
      <c r="U560" s="13">
        <f t="shared" si="51"/>
        <v>42087.841493055559</v>
      </c>
      <c r="W560">
        <f t="shared" si="53"/>
        <v>2015</v>
      </c>
    </row>
    <row r="561" spans="1:23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8"/>
        <v>0</v>
      </c>
      <c r="P561">
        <f t="shared" si="49"/>
        <v>50</v>
      </c>
      <c r="Q561">
        <v>0</v>
      </c>
      <c r="R561" s="9" t="s">
        <v>8317</v>
      </c>
      <c r="S561" t="s">
        <v>8318</v>
      </c>
      <c r="T561" s="13">
        <f t="shared" si="50"/>
        <v>42321.283101851848</v>
      </c>
      <c r="U561" s="13">
        <f t="shared" si="51"/>
        <v>42351.283101851848</v>
      </c>
      <c r="W561">
        <f t="shared" si="53"/>
        <v>2015</v>
      </c>
    </row>
    <row r="562" spans="1:23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8"/>
        <v>0</v>
      </c>
      <c r="P562">
        <f t="shared" si="49"/>
        <v>4</v>
      </c>
      <c r="Q562">
        <v>0</v>
      </c>
      <c r="R562" s="9" t="s">
        <v>8317</v>
      </c>
      <c r="S562" t="s">
        <v>8318</v>
      </c>
      <c r="T562" s="13">
        <f t="shared" si="50"/>
        <v>41960.771354166667</v>
      </c>
      <c r="U562" s="13">
        <f t="shared" si="51"/>
        <v>41990.771354166667</v>
      </c>
      <c r="W562">
        <f t="shared" si="53"/>
        <v>2014</v>
      </c>
    </row>
    <row r="563" spans="1:23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8"/>
        <v>0</v>
      </c>
      <c r="P563">
        <f t="shared" si="49"/>
        <v>27.5</v>
      </c>
      <c r="Q563">
        <v>0</v>
      </c>
      <c r="R563" s="9" t="s">
        <v>8317</v>
      </c>
      <c r="S563" t="s">
        <v>8318</v>
      </c>
      <c r="T563" s="13">
        <f t="shared" si="50"/>
        <v>42268.658715277779</v>
      </c>
      <c r="U563" s="13">
        <f t="shared" si="51"/>
        <v>42303.658715277779</v>
      </c>
      <c r="W563">
        <f t="shared" si="53"/>
        <v>2015</v>
      </c>
    </row>
    <row r="564" spans="1:23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8"/>
        <v>0</v>
      </c>
      <c r="P564">
        <f t="shared" si="49"/>
        <v>0</v>
      </c>
      <c r="Q564">
        <v>0</v>
      </c>
      <c r="R564" s="9" t="s">
        <v>8317</v>
      </c>
      <c r="S564" t="s">
        <v>8318</v>
      </c>
      <c r="T564" s="13">
        <f t="shared" si="50"/>
        <v>42692.389062500006</v>
      </c>
      <c r="U564" s="13">
        <f t="shared" si="51"/>
        <v>42722.389062500006</v>
      </c>
      <c r="W564">
        <f t="shared" si="53"/>
        <v>2016</v>
      </c>
    </row>
    <row r="565" spans="1:23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8"/>
        <v>0</v>
      </c>
      <c r="P565">
        <f t="shared" si="49"/>
        <v>34</v>
      </c>
      <c r="Q565">
        <v>0</v>
      </c>
      <c r="R565" s="9" t="s">
        <v>8317</v>
      </c>
      <c r="S565" t="s">
        <v>8318</v>
      </c>
      <c r="T565" s="13">
        <f t="shared" si="50"/>
        <v>42022.069988425923</v>
      </c>
      <c r="U565" s="13">
        <f t="shared" si="51"/>
        <v>42052.069988425923</v>
      </c>
      <c r="W565">
        <f t="shared" si="53"/>
        <v>2015</v>
      </c>
    </row>
    <row r="566" spans="1:23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8"/>
        <v>0</v>
      </c>
      <c r="P566">
        <f t="shared" si="49"/>
        <v>1</v>
      </c>
      <c r="Q566">
        <v>0</v>
      </c>
      <c r="R566" s="9" t="s">
        <v>8317</v>
      </c>
      <c r="S566" t="s">
        <v>8318</v>
      </c>
      <c r="T566" s="13">
        <f t="shared" si="50"/>
        <v>42411.942997685182</v>
      </c>
      <c r="U566" s="13">
        <f t="shared" si="51"/>
        <v>42441.942997685182</v>
      </c>
      <c r="W566">
        <f t="shared" si="53"/>
        <v>2016</v>
      </c>
    </row>
    <row r="567" spans="1:23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8"/>
        <v>0</v>
      </c>
      <c r="P567">
        <f t="shared" si="49"/>
        <v>0</v>
      </c>
      <c r="Q567">
        <v>0</v>
      </c>
      <c r="R567" s="9" t="s">
        <v>8317</v>
      </c>
      <c r="S567" t="s">
        <v>8318</v>
      </c>
      <c r="T567" s="13">
        <f t="shared" si="50"/>
        <v>42165.785289351858</v>
      </c>
      <c r="U567" s="13">
        <f t="shared" si="51"/>
        <v>42195.785289351858</v>
      </c>
      <c r="W567">
        <f t="shared" si="53"/>
        <v>2015</v>
      </c>
    </row>
    <row r="568" spans="1:23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8"/>
        <v>0</v>
      </c>
      <c r="P568">
        <f t="shared" si="49"/>
        <v>1</v>
      </c>
      <c r="Q568">
        <v>0</v>
      </c>
      <c r="R568" s="9" t="s">
        <v>8317</v>
      </c>
      <c r="S568" t="s">
        <v>8318</v>
      </c>
      <c r="T568" s="13">
        <f t="shared" si="50"/>
        <v>42535.68440972222</v>
      </c>
      <c r="U568" s="13">
        <f t="shared" si="51"/>
        <v>42565.68440972222</v>
      </c>
      <c r="W568">
        <f t="shared" si="53"/>
        <v>2016</v>
      </c>
    </row>
    <row r="569" spans="1:23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8"/>
        <v>0</v>
      </c>
      <c r="P569">
        <f t="shared" si="49"/>
        <v>0</v>
      </c>
      <c r="Q569">
        <v>0</v>
      </c>
      <c r="R569" s="9" t="s">
        <v>8317</v>
      </c>
      <c r="S569" t="s">
        <v>8318</v>
      </c>
      <c r="T569" s="13">
        <f t="shared" si="50"/>
        <v>41975.842523148152</v>
      </c>
      <c r="U569" s="13">
        <f t="shared" si="51"/>
        <v>42005.842523148152</v>
      </c>
      <c r="W569">
        <f t="shared" si="53"/>
        <v>2014</v>
      </c>
    </row>
    <row r="570" spans="1:23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8"/>
        <v>1</v>
      </c>
      <c r="P570">
        <f t="shared" si="49"/>
        <v>49</v>
      </c>
      <c r="Q570">
        <v>1</v>
      </c>
      <c r="R570" s="9" t="s">
        <v>8317</v>
      </c>
      <c r="S570" t="s">
        <v>8318</v>
      </c>
      <c r="T570" s="13">
        <f t="shared" si="50"/>
        <v>42348.9215625</v>
      </c>
      <c r="U570" s="13">
        <f t="shared" si="51"/>
        <v>42385.458333333328</v>
      </c>
      <c r="W570">
        <f t="shared" si="53"/>
        <v>2015</v>
      </c>
    </row>
    <row r="571" spans="1:23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8"/>
        <v>1</v>
      </c>
      <c r="P571">
        <f t="shared" si="49"/>
        <v>20</v>
      </c>
      <c r="Q571">
        <v>1</v>
      </c>
      <c r="R571" s="9" t="s">
        <v>8317</v>
      </c>
      <c r="S571" t="s">
        <v>8318</v>
      </c>
      <c r="T571" s="13">
        <f t="shared" si="50"/>
        <v>42340.847361111111</v>
      </c>
      <c r="U571" s="13">
        <f t="shared" si="51"/>
        <v>42370.847361111111</v>
      </c>
      <c r="W571">
        <f t="shared" si="53"/>
        <v>2015</v>
      </c>
    </row>
    <row r="572" spans="1:23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8"/>
        <v>0</v>
      </c>
      <c r="P572">
        <f t="shared" si="49"/>
        <v>142</v>
      </c>
      <c r="Q572">
        <v>0</v>
      </c>
      <c r="R572" s="9" t="s">
        <v>8317</v>
      </c>
      <c r="S572" t="s">
        <v>8318</v>
      </c>
      <c r="T572" s="13">
        <f t="shared" si="50"/>
        <v>42388.798252314817</v>
      </c>
      <c r="U572" s="13">
        <f t="shared" si="51"/>
        <v>42418.798252314817</v>
      </c>
      <c r="W572">
        <f t="shared" si="53"/>
        <v>2016</v>
      </c>
    </row>
    <row r="573" spans="1:23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8"/>
        <v>0</v>
      </c>
      <c r="P573">
        <f t="shared" si="49"/>
        <v>53</v>
      </c>
      <c r="Q573">
        <v>0</v>
      </c>
      <c r="R573" s="9" t="s">
        <v>8317</v>
      </c>
      <c r="S573" t="s">
        <v>8318</v>
      </c>
      <c r="T573" s="13">
        <f t="shared" si="50"/>
        <v>42192.816238425927</v>
      </c>
      <c r="U573" s="13">
        <f t="shared" si="51"/>
        <v>42212.165972222225</v>
      </c>
      <c r="W573">
        <f t="shared" si="53"/>
        <v>2015</v>
      </c>
    </row>
    <row r="574" spans="1:23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8"/>
        <v>0</v>
      </c>
      <c r="P574">
        <f t="shared" si="49"/>
        <v>0</v>
      </c>
      <c r="Q574">
        <v>0</v>
      </c>
      <c r="R574" s="9" t="s">
        <v>8317</v>
      </c>
      <c r="S574" t="s">
        <v>8318</v>
      </c>
      <c r="T574" s="13">
        <f t="shared" si="50"/>
        <v>42282.71629629629</v>
      </c>
      <c r="U574" s="13">
        <f t="shared" si="51"/>
        <v>42312.757962962962</v>
      </c>
      <c r="W574">
        <f t="shared" si="53"/>
        <v>2015</v>
      </c>
    </row>
    <row r="575" spans="1:23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8"/>
        <v>0</v>
      </c>
      <c r="P575">
        <f t="shared" si="49"/>
        <v>38.44</v>
      </c>
      <c r="Q575">
        <v>0</v>
      </c>
      <c r="R575" s="9" t="s">
        <v>8317</v>
      </c>
      <c r="S575" t="s">
        <v>8318</v>
      </c>
      <c r="T575" s="13">
        <f t="shared" si="50"/>
        <v>41963.050127314811</v>
      </c>
      <c r="U575" s="13">
        <f t="shared" si="51"/>
        <v>42022.05</v>
      </c>
      <c r="W575">
        <f t="shared" si="53"/>
        <v>2014</v>
      </c>
    </row>
    <row r="576" spans="1:23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8"/>
        <v>1</v>
      </c>
      <c r="P576">
        <f t="shared" si="49"/>
        <v>20</v>
      </c>
      <c r="Q576">
        <v>1</v>
      </c>
      <c r="R576" s="9" t="s">
        <v>8317</v>
      </c>
      <c r="S576" t="s">
        <v>8318</v>
      </c>
      <c r="T576" s="13">
        <f t="shared" si="50"/>
        <v>42632.443368055552</v>
      </c>
      <c r="U576" s="13">
        <f t="shared" si="51"/>
        <v>42662.443368055552</v>
      </c>
      <c r="W576">
        <f t="shared" si="53"/>
        <v>2016</v>
      </c>
    </row>
    <row r="577" spans="1:23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8"/>
        <v>0</v>
      </c>
      <c r="P577">
        <f t="shared" si="49"/>
        <v>64.75</v>
      </c>
      <c r="Q577">
        <v>0</v>
      </c>
      <c r="R577" s="9" t="s">
        <v>8317</v>
      </c>
      <c r="S577" t="s">
        <v>8318</v>
      </c>
      <c r="T577" s="13">
        <f t="shared" si="50"/>
        <v>42138.692627314813</v>
      </c>
      <c r="U577" s="13">
        <f t="shared" si="51"/>
        <v>42168.692627314813</v>
      </c>
      <c r="W577">
        <f t="shared" si="53"/>
        <v>2015</v>
      </c>
    </row>
    <row r="578" spans="1:23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8"/>
        <v>0</v>
      </c>
      <c r="P578">
        <f t="shared" si="49"/>
        <v>1</v>
      </c>
      <c r="Q578">
        <v>0</v>
      </c>
      <c r="R578" s="9" t="s">
        <v>8317</v>
      </c>
      <c r="S578" t="s">
        <v>8318</v>
      </c>
      <c r="T578" s="13">
        <f t="shared" si="50"/>
        <v>42031.471666666665</v>
      </c>
      <c r="U578" s="13">
        <f t="shared" si="51"/>
        <v>42091.43</v>
      </c>
      <c r="W578">
        <f t="shared" si="53"/>
        <v>2015</v>
      </c>
    </row>
    <row r="579" spans="1:23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54">ROUND(E579/D579*100,0)</f>
        <v>0</v>
      </c>
      <c r="P579">
        <f t="shared" ref="P579:P642" si="55">IFERROR(ROUND(E579/L579,2),0)</f>
        <v>10</v>
      </c>
      <c r="Q579">
        <v>0</v>
      </c>
      <c r="R579" s="9" t="s">
        <v>8317</v>
      </c>
      <c r="S579" t="s">
        <v>8318</v>
      </c>
      <c r="T579" s="13">
        <f t="shared" ref="T579:T642" si="56">(((J579/60)/60)/24)+DATE(1970,1,1)</f>
        <v>42450.589143518519</v>
      </c>
      <c r="U579" s="13">
        <f t="shared" ref="U579:U642" si="57">(((I579/60)/60)/24)+DATE(1970,1,1)</f>
        <v>42510.589143518519</v>
      </c>
      <c r="W579">
        <f t="shared" ref="W579:W642" si="58">YEAR(T579)</f>
        <v>2016</v>
      </c>
    </row>
    <row r="580" spans="1:23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54"/>
        <v>0</v>
      </c>
      <c r="P580">
        <f t="shared" si="55"/>
        <v>2</v>
      </c>
      <c r="Q580">
        <v>0</v>
      </c>
      <c r="R580" s="9" t="s">
        <v>8317</v>
      </c>
      <c r="S580" t="s">
        <v>8318</v>
      </c>
      <c r="T580" s="13">
        <f t="shared" si="56"/>
        <v>42230.578622685185</v>
      </c>
      <c r="U580" s="13">
        <f t="shared" si="57"/>
        <v>42254.578622685185</v>
      </c>
      <c r="W580">
        <f t="shared" si="58"/>
        <v>2015</v>
      </c>
    </row>
    <row r="581" spans="1:23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54"/>
        <v>1</v>
      </c>
      <c r="P581">
        <f t="shared" si="55"/>
        <v>35</v>
      </c>
      <c r="Q581">
        <v>1</v>
      </c>
      <c r="R581" s="9" t="s">
        <v>8317</v>
      </c>
      <c r="S581" t="s">
        <v>8318</v>
      </c>
      <c r="T581" s="13">
        <f t="shared" si="56"/>
        <v>41968.852118055554</v>
      </c>
      <c r="U581" s="13">
        <f t="shared" si="57"/>
        <v>41998.852118055554</v>
      </c>
      <c r="W581">
        <f t="shared" si="58"/>
        <v>2014</v>
      </c>
    </row>
    <row r="582" spans="1:23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54"/>
        <v>0</v>
      </c>
      <c r="P582">
        <f t="shared" si="55"/>
        <v>1</v>
      </c>
      <c r="Q582">
        <v>0</v>
      </c>
      <c r="R582" s="9" t="s">
        <v>8317</v>
      </c>
      <c r="S582" t="s">
        <v>8318</v>
      </c>
      <c r="T582" s="13">
        <f t="shared" si="56"/>
        <v>42605.908182870371</v>
      </c>
      <c r="U582" s="13">
        <f t="shared" si="57"/>
        <v>42635.908182870371</v>
      </c>
      <c r="W582">
        <f t="shared" si="58"/>
        <v>2016</v>
      </c>
    </row>
    <row r="583" spans="1:23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54"/>
        <v>0</v>
      </c>
      <c r="P583">
        <f t="shared" si="55"/>
        <v>0</v>
      </c>
      <c r="Q583">
        <v>0</v>
      </c>
      <c r="R583" s="9" t="s">
        <v>8317</v>
      </c>
      <c r="S583" t="s">
        <v>8318</v>
      </c>
      <c r="T583" s="13">
        <f t="shared" si="56"/>
        <v>42188.012777777782</v>
      </c>
      <c r="U583" s="13">
        <f t="shared" si="57"/>
        <v>42218.012777777782</v>
      </c>
      <c r="W583">
        <f t="shared" si="58"/>
        <v>2015</v>
      </c>
    </row>
    <row r="584" spans="1:23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54"/>
        <v>0</v>
      </c>
      <c r="P584">
        <f t="shared" si="55"/>
        <v>0</v>
      </c>
      <c r="Q584">
        <v>0</v>
      </c>
      <c r="R584" s="9" t="s">
        <v>8317</v>
      </c>
      <c r="S584" t="s">
        <v>8318</v>
      </c>
      <c r="T584" s="13">
        <f t="shared" si="56"/>
        <v>42055.739803240736</v>
      </c>
      <c r="U584" s="13">
        <f t="shared" si="57"/>
        <v>42078.75</v>
      </c>
      <c r="W584">
        <f t="shared" si="58"/>
        <v>2015</v>
      </c>
    </row>
    <row r="585" spans="1:23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54"/>
        <v>0</v>
      </c>
      <c r="P585">
        <f t="shared" si="55"/>
        <v>1</v>
      </c>
      <c r="Q585">
        <v>0</v>
      </c>
      <c r="R585" s="9" t="s">
        <v>8317</v>
      </c>
      <c r="S585" t="s">
        <v>8318</v>
      </c>
      <c r="T585" s="13">
        <f t="shared" si="56"/>
        <v>42052.93850694444</v>
      </c>
      <c r="U585" s="13">
        <f t="shared" si="57"/>
        <v>42082.896840277783</v>
      </c>
      <c r="W585">
        <f t="shared" si="58"/>
        <v>2015</v>
      </c>
    </row>
    <row r="586" spans="1:23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54"/>
        <v>1</v>
      </c>
      <c r="P586">
        <f t="shared" si="55"/>
        <v>5</v>
      </c>
      <c r="Q586">
        <v>1</v>
      </c>
      <c r="R586" s="9" t="s">
        <v>8317</v>
      </c>
      <c r="S586" t="s">
        <v>8318</v>
      </c>
      <c r="T586" s="13">
        <f t="shared" si="56"/>
        <v>42049.716620370367</v>
      </c>
      <c r="U586" s="13">
        <f t="shared" si="57"/>
        <v>42079.674953703703</v>
      </c>
      <c r="W586">
        <f t="shared" si="58"/>
        <v>2015</v>
      </c>
    </row>
    <row r="587" spans="1:23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4"/>
        <v>0</v>
      </c>
      <c r="P587">
        <f t="shared" si="55"/>
        <v>0</v>
      </c>
      <c r="Q587">
        <v>0</v>
      </c>
      <c r="R587" s="9" t="s">
        <v>8317</v>
      </c>
      <c r="S587" t="s">
        <v>8318</v>
      </c>
      <c r="T587" s="13">
        <f t="shared" si="56"/>
        <v>42283.3909375</v>
      </c>
      <c r="U587" s="13">
        <f t="shared" si="57"/>
        <v>42339</v>
      </c>
      <c r="W587">
        <f t="shared" si="58"/>
        <v>2015</v>
      </c>
    </row>
    <row r="588" spans="1:23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4"/>
        <v>1</v>
      </c>
      <c r="P588">
        <f t="shared" si="55"/>
        <v>14</v>
      </c>
      <c r="Q588">
        <v>1</v>
      </c>
      <c r="R588" s="9" t="s">
        <v>8317</v>
      </c>
      <c r="S588" t="s">
        <v>8318</v>
      </c>
      <c r="T588" s="13">
        <f t="shared" si="56"/>
        <v>42020.854247685187</v>
      </c>
      <c r="U588" s="13">
        <f t="shared" si="57"/>
        <v>42050.854247685187</v>
      </c>
      <c r="W588">
        <f t="shared" si="58"/>
        <v>2015</v>
      </c>
    </row>
    <row r="589" spans="1:23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4"/>
        <v>9</v>
      </c>
      <c r="P589">
        <f t="shared" si="55"/>
        <v>389.29</v>
      </c>
      <c r="Q589">
        <v>9</v>
      </c>
      <c r="R589" s="9" t="s">
        <v>8317</v>
      </c>
      <c r="S589" t="s">
        <v>8318</v>
      </c>
      <c r="T589" s="13">
        <f t="shared" si="56"/>
        <v>42080.757326388892</v>
      </c>
      <c r="U589" s="13">
        <f t="shared" si="57"/>
        <v>42110.757326388892</v>
      </c>
      <c r="W589">
        <f t="shared" si="58"/>
        <v>2015</v>
      </c>
    </row>
    <row r="590" spans="1:23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4"/>
        <v>3</v>
      </c>
      <c r="P590">
        <f t="shared" si="55"/>
        <v>150.5</v>
      </c>
      <c r="Q590">
        <v>3</v>
      </c>
      <c r="R590" s="9" t="s">
        <v>8317</v>
      </c>
      <c r="S590" t="s">
        <v>8318</v>
      </c>
      <c r="T590" s="13">
        <f t="shared" si="56"/>
        <v>42631.769513888896</v>
      </c>
      <c r="U590" s="13">
        <f t="shared" si="57"/>
        <v>42691.811180555553</v>
      </c>
      <c r="W590">
        <f t="shared" si="58"/>
        <v>2016</v>
      </c>
    </row>
    <row r="591" spans="1:23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4"/>
        <v>0</v>
      </c>
      <c r="P591">
        <f t="shared" si="55"/>
        <v>1</v>
      </c>
      <c r="Q591">
        <v>0</v>
      </c>
      <c r="R591" s="9" t="s">
        <v>8317</v>
      </c>
      <c r="S591" t="s">
        <v>8318</v>
      </c>
      <c r="T591" s="13">
        <f t="shared" si="56"/>
        <v>42178.614571759259</v>
      </c>
      <c r="U591" s="13">
        <f t="shared" si="57"/>
        <v>42193.614571759259</v>
      </c>
      <c r="W591">
        <f t="shared" si="58"/>
        <v>2015</v>
      </c>
    </row>
    <row r="592" spans="1:23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4"/>
        <v>4</v>
      </c>
      <c r="P592">
        <f t="shared" si="55"/>
        <v>24.78</v>
      </c>
      <c r="Q592">
        <v>4</v>
      </c>
      <c r="R592" s="9" t="s">
        <v>8317</v>
      </c>
      <c r="S592" t="s">
        <v>8318</v>
      </c>
      <c r="T592" s="13">
        <f t="shared" si="56"/>
        <v>42377.554756944446</v>
      </c>
      <c r="U592" s="13">
        <f t="shared" si="57"/>
        <v>42408.542361111111</v>
      </c>
      <c r="W592">
        <f t="shared" si="58"/>
        <v>2016</v>
      </c>
    </row>
    <row r="593" spans="1:23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4"/>
        <v>0</v>
      </c>
      <c r="P593">
        <f t="shared" si="55"/>
        <v>30.5</v>
      </c>
      <c r="Q593">
        <v>0</v>
      </c>
      <c r="R593" s="9" t="s">
        <v>8317</v>
      </c>
      <c r="S593" t="s">
        <v>8318</v>
      </c>
      <c r="T593" s="13">
        <f t="shared" si="56"/>
        <v>42177.543171296296</v>
      </c>
      <c r="U593" s="13">
        <f t="shared" si="57"/>
        <v>42207.543171296296</v>
      </c>
      <c r="W593">
        <f t="shared" si="58"/>
        <v>2015</v>
      </c>
    </row>
    <row r="594" spans="1:23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4"/>
        <v>3</v>
      </c>
      <c r="P594">
        <f t="shared" si="55"/>
        <v>250</v>
      </c>
      <c r="Q594">
        <v>3</v>
      </c>
      <c r="R594" s="9" t="s">
        <v>8317</v>
      </c>
      <c r="S594" t="s">
        <v>8318</v>
      </c>
      <c r="T594" s="13">
        <f t="shared" si="56"/>
        <v>41946.232175925928</v>
      </c>
      <c r="U594" s="13">
        <f t="shared" si="57"/>
        <v>41976.232175925921</v>
      </c>
      <c r="W594">
        <f t="shared" si="58"/>
        <v>2014</v>
      </c>
    </row>
    <row r="595" spans="1:23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4"/>
        <v>23</v>
      </c>
      <c r="P595">
        <f t="shared" si="55"/>
        <v>16.43</v>
      </c>
      <c r="Q595">
        <v>23</v>
      </c>
      <c r="R595" s="9" t="s">
        <v>8317</v>
      </c>
      <c r="S595" t="s">
        <v>8318</v>
      </c>
      <c r="T595" s="13">
        <f t="shared" si="56"/>
        <v>42070.677604166667</v>
      </c>
      <c r="U595" s="13">
        <f t="shared" si="57"/>
        <v>42100.635937500003</v>
      </c>
      <c r="W595">
        <f t="shared" si="58"/>
        <v>2015</v>
      </c>
    </row>
    <row r="596" spans="1:23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4"/>
        <v>0</v>
      </c>
      <c r="P596">
        <f t="shared" si="55"/>
        <v>13</v>
      </c>
      <c r="Q596">
        <v>0</v>
      </c>
      <c r="R596" s="9" t="s">
        <v>8317</v>
      </c>
      <c r="S596" t="s">
        <v>8318</v>
      </c>
      <c r="T596" s="13">
        <f t="shared" si="56"/>
        <v>42446.780162037037</v>
      </c>
      <c r="U596" s="13">
        <f t="shared" si="57"/>
        <v>42476.780162037037</v>
      </c>
      <c r="W596">
        <f t="shared" si="58"/>
        <v>2016</v>
      </c>
    </row>
    <row r="597" spans="1:23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4"/>
        <v>0</v>
      </c>
      <c r="P597">
        <f t="shared" si="55"/>
        <v>53.25</v>
      </c>
      <c r="Q597">
        <v>0</v>
      </c>
      <c r="R597" s="9" t="s">
        <v>8317</v>
      </c>
      <c r="S597" t="s">
        <v>8318</v>
      </c>
      <c r="T597" s="13">
        <f t="shared" si="56"/>
        <v>42083.069884259254</v>
      </c>
      <c r="U597" s="13">
        <f t="shared" si="57"/>
        <v>42128.069884259254</v>
      </c>
      <c r="W597">
        <f t="shared" si="58"/>
        <v>2015</v>
      </c>
    </row>
    <row r="598" spans="1:23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4"/>
        <v>0</v>
      </c>
      <c r="P598">
        <f t="shared" si="55"/>
        <v>3</v>
      </c>
      <c r="Q598">
        <v>0</v>
      </c>
      <c r="R598" s="9" t="s">
        <v>8317</v>
      </c>
      <c r="S598" t="s">
        <v>8318</v>
      </c>
      <c r="T598" s="13">
        <f t="shared" si="56"/>
        <v>42646.896898148145</v>
      </c>
      <c r="U598" s="13">
        <f t="shared" si="57"/>
        <v>42676.896898148145</v>
      </c>
      <c r="W598">
        <f t="shared" si="58"/>
        <v>2016</v>
      </c>
    </row>
    <row r="599" spans="1:23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4"/>
        <v>0</v>
      </c>
      <c r="P599">
        <f t="shared" si="55"/>
        <v>10</v>
      </c>
      <c r="Q599">
        <v>0</v>
      </c>
      <c r="R599" s="9" t="s">
        <v>8317</v>
      </c>
      <c r="S599" t="s">
        <v>8318</v>
      </c>
      <c r="T599" s="13">
        <f t="shared" si="56"/>
        <v>42545.705266203702</v>
      </c>
      <c r="U599" s="13">
        <f t="shared" si="57"/>
        <v>42582.666666666672</v>
      </c>
      <c r="W599">
        <f t="shared" si="58"/>
        <v>2016</v>
      </c>
    </row>
    <row r="600" spans="1:23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4"/>
        <v>34</v>
      </c>
      <c r="P600">
        <f t="shared" si="55"/>
        <v>121.43</v>
      </c>
      <c r="Q600">
        <v>34</v>
      </c>
      <c r="R600" s="9" t="s">
        <v>8317</v>
      </c>
      <c r="S600" t="s">
        <v>8318</v>
      </c>
      <c r="T600" s="13">
        <f t="shared" si="56"/>
        <v>41948.00209490741</v>
      </c>
      <c r="U600" s="13">
        <f t="shared" si="57"/>
        <v>41978.00209490741</v>
      </c>
      <c r="W600">
        <f t="shared" si="58"/>
        <v>2014</v>
      </c>
    </row>
    <row r="601" spans="1:23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4"/>
        <v>0</v>
      </c>
      <c r="P601">
        <f t="shared" si="55"/>
        <v>15.5</v>
      </c>
      <c r="Q601">
        <v>0</v>
      </c>
      <c r="R601" s="9" t="s">
        <v>8317</v>
      </c>
      <c r="S601" t="s">
        <v>8318</v>
      </c>
      <c r="T601" s="13">
        <f t="shared" si="56"/>
        <v>42047.812523148154</v>
      </c>
      <c r="U601" s="13">
        <f t="shared" si="57"/>
        <v>42071.636111111111</v>
      </c>
      <c r="W601">
        <f t="shared" si="58"/>
        <v>2015</v>
      </c>
    </row>
    <row r="602" spans="1:23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4"/>
        <v>2</v>
      </c>
      <c r="P602">
        <f t="shared" si="55"/>
        <v>100</v>
      </c>
      <c r="Q602">
        <v>2</v>
      </c>
      <c r="R602" s="9" t="s">
        <v>8317</v>
      </c>
      <c r="S602" t="s">
        <v>8318</v>
      </c>
      <c r="T602" s="13">
        <f t="shared" si="56"/>
        <v>42073.798171296294</v>
      </c>
      <c r="U602" s="13">
        <f t="shared" si="57"/>
        <v>42133.798171296294</v>
      </c>
      <c r="W602">
        <f t="shared" si="58"/>
        <v>2015</v>
      </c>
    </row>
    <row r="603" spans="1:23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4"/>
        <v>1</v>
      </c>
      <c r="P603">
        <f t="shared" si="55"/>
        <v>23.33</v>
      </c>
      <c r="Q603">
        <v>1</v>
      </c>
      <c r="R603" s="9" t="s">
        <v>8317</v>
      </c>
      <c r="S603" t="s">
        <v>8318</v>
      </c>
      <c r="T603" s="13">
        <f t="shared" si="56"/>
        <v>41969.858090277776</v>
      </c>
      <c r="U603" s="13">
        <f t="shared" si="57"/>
        <v>41999.858090277776</v>
      </c>
      <c r="W603">
        <f t="shared" si="58"/>
        <v>2014</v>
      </c>
    </row>
    <row r="604" spans="1:23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4"/>
        <v>0</v>
      </c>
      <c r="P604">
        <f t="shared" si="55"/>
        <v>0</v>
      </c>
      <c r="Q604">
        <v>0</v>
      </c>
      <c r="R604" s="9" t="s">
        <v>8317</v>
      </c>
      <c r="S604" t="s">
        <v>8318</v>
      </c>
      <c r="T604" s="13">
        <f t="shared" si="56"/>
        <v>42143.79415509259</v>
      </c>
      <c r="U604" s="13">
        <f t="shared" si="57"/>
        <v>42173.79415509259</v>
      </c>
      <c r="W604">
        <f t="shared" si="58"/>
        <v>2015</v>
      </c>
    </row>
    <row r="605" spans="1:23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4"/>
        <v>4</v>
      </c>
      <c r="P605">
        <f t="shared" si="55"/>
        <v>45.39</v>
      </c>
      <c r="Q605">
        <v>4</v>
      </c>
      <c r="R605" s="9" t="s">
        <v>8317</v>
      </c>
      <c r="S605" t="s">
        <v>8318</v>
      </c>
      <c r="T605" s="13">
        <f t="shared" si="56"/>
        <v>41835.639155092591</v>
      </c>
      <c r="U605" s="13">
        <f t="shared" si="57"/>
        <v>41865.639155092591</v>
      </c>
      <c r="W605">
        <f t="shared" si="58"/>
        <v>2014</v>
      </c>
    </row>
    <row r="606" spans="1:23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4"/>
        <v>0</v>
      </c>
      <c r="P606">
        <f t="shared" si="55"/>
        <v>0</v>
      </c>
      <c r="Q606">
        <v>0</v>
      </c>
      <c r="R606" s="9" t="s">
        <v>8317</v>
      </c>
      <c r="S606" t="s">
        <v>8318</v>
      </c>
      <c r="T606" s="13">
        <f t="shared" si="56"/>
        <v>41849.035370370373</v>
      </c>
      <c r="U606" s="13">
        <f t="shared" si="57"/>
        <v>41879.035370370373</v>
      </c>
      <c r="W606">
        <f t="shared" si="58"/>
        <v>2014</v>
      </c>
    </row>
    <row r="607" spans="1:23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4"/>
        <v>3</v>
      </c>
      <c r="P607">
        <f t="shared" si="55"/>
        <v>16.38</v>
      </c>
      <c r="Q607">
        <v>3</v>
      </c>
      <c r="R607" s="9" t="s">
        <v>8317</v>
      </c>
      <c r="S607" t="s">
        <v>8318</v>
      </c>
      <c r="T607" s="13">
        <f t="shared" si="56"/>
        <v>42194.357731481476</v>
      </c>
      <c r="U607" s="13">
        <f t="shared" si="57"/>
        <v>42239.357731481476</v>
      </c>
      <c r="W607">
        <f t="shared" si="58"/>
        <v>2015</v>
      </c>
    </row>
    <row r="608" spans="1:23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4"/>
        <v>0</v>
      </c>
      <c r="P608">
        <f t="shared" si="55"/>
        <v>10</v>
      </c>
      <c r="Q608">
        <v>0</v>
      </c>
      <c r="R608" s="9" t="s">
        <v>8317</v>
      </c>
      <c r="S608" t="s">
        <v>8318</v>
      </c>
      <c r="T608" s="13">
        <f t="shared" si="56"/>
        <v>42102.650567129633</v>
      </c>
      <c r="U608" s="13">
        <f t="shared" si="57"/>
        <v>42148.625</v>
      </c>
      <c r="W608">
        <f t="shared" si="58"/>
        <v>2015</v>
      </c>
    </row>
    <row r="609" spans="1:23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4"/>
        <v>0</v>
      </c>
      <c r="P609">
        <f t="shared" si="55"/>
        <v>0</v>
      </c>
      <c r="Q609">
        <v>0</v>
      </c>
      <c r="R609" s="9" t="s">
        <v>8317</v>
      </c>
      <c r="S609" t="s">
        <v>8318</v>
      </c>
      <c r="T609" s="13">
        <f t="shared" si="56"/>
        <v>42300.825648148151</v>
      </c>
      <c r="U609" s="13">
        <f t="shared" si="57"/>
        <v>42330.867314814815</v>
      </c>
      <c r="W609">
        <f t="shared" si="58"/>
        <v>2015</v>
      </c>
    </row>
    <row r="610" spans="1:23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4"/>
        <v>1</v>
      </c>
      <c r="P610">
        <f t="shared" si="55"/>
        <v>292.2</v>
      </c>
      <c r="Q610">
        <v>1</v>
      </c>
      <c r="R610" s="9" t="s">
        <v>8317</v>
      </c>
      <c r="S610" t="s">
        <v>8318</v>
      </c>
      <c r="T610" s="13">
        <f t="shared" si="56"/>
        <v>42140.921064814815</v>
      </c>
      <c r="U610" s="13">
        <f t="shared" si="57"/>
        <v>42170.921064814815</v>
      </c>
      <c r="W610">
        <f t="shared" si="58"/>
        <v>2015</v>
      </c>
    </row>
    <row r="611" spans="1:23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4"/>
        <v>1</v>
      </c>
      <c r="P611">
        <f t="shared" si="55"/>
        <v>5</v>
      </c>
      <c r="Q611">
        <v>1</v>
      </c>
      <c r="R611" s="9" t="s">
        <v>8317</v>
      </c>
      <c r="S611" t="s">
        <v>8318</v>
      </c>
      <c r="T611" s="13">
        <f t="shared" si="56"/>
        <v>42307.034074074079</v>
      </c>
      <c r="U611" s="13">
        <f t="shared" si="57"/>
        <v>42337.075740740736</v>
      </c>
      <c r="W611">
        <f t="shared" si="58"/>
        <v>2015</v>
      </c>
    </row>
    <row r="612" spans="1:23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4"/>
        <v>0</v>
      </c>
      <c r="P612">
        <f t="shared" si="55"/>
        <v>0</v>
      </c>
      <c r="Q612">
        <v>0</v>
      </c>
      <c r="R612" s="9" t="s">
        <v>8317</v>
      </c>
      <c r="S612" t="s">
        <v>8318</v>
      </c>
      <c r="T612" s="13">
        <f t="shared" si="56"/>
        <v>42086.83085648148</v>
      </c>
      <c r="U612" s="13">
        <f t="shared" si="57"/>
        <v>42116.83085648148</v>
      </c>
      <c r="W612">
        <f t="shared" si="58"/>
        <v>2015</v>
      </c>
    </row>
    <row r="613" spans="1:23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4"/>
        <v>0</v>
      </c>
      <c r="P613">
        <f t="shared" si="55"/>
        <v>0</v>
      </c>
      <c r="Q613">
        <v>0</v>
      </c>
      <c r="R613" s="9" t="s">
        <v>8317</v>
      </c>
      <c r="S613" t="s">
        <v>8318</v>
      </c>
      <c r="T613" s="13">
        <f t="shared" si="56"/>
        <v>42328.560613425929</v>
      </c>
      <c r="U613" s="13">
        <f t="shared" si="57"/>
        <v>42388.560613425929</v>
      </c>
      <c r="W613">
        <f t="shared" si="58"/>
        <v>2015</v>
      </c>
    </row>
    <row r="614" spans="1:23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4"/>
        <v>0</v>
      </c>
      <c r="P614">
        <f t="shared" si="55"/>
        <v>0</v>
      </c>
      <c r="Q614">
        <v>0</v>
      </c>
      <c r="R614" s="9" t="s">
        <v>8317</v>
      </c>
      <c r="S614" t="s">
        <v>8318</v>
      </c>
      <c r="T614" s="13">
        <f t="shared" si="56"/>
        <v>42585.031782407401</v>
      </c>
      <c r="U614" s="13">
        <f t="shared" si="57"/>
        <v>42615.031782407401</v>
      </c>
      <c r="W614">
        <f t="shared" si="58"/>
        <v>2016</v>
      </c>
    </row>
    <row r="615" spans="1:23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4"/>
        <v>21</v>
      </c>
      <c r="P615">
        <f t="shared" si="55"/>
        <v>105.93</v>
      </c>
      <c r="Q615">
        <v>21</v>
      </c>
      <c r="R615" s="9" t="s">
        <v>8317</v>
      </c>
      <c r="S615" t="s">
        <v>8318</v>
      </c>
      <c r="T615" s="13">
        <f t="shared" si="56"/>
        <v>42247.496759259258</v>
      </c>
      <c r="U615" s="13">
        <f t="shared" si="57"/>
        <v>42278.207638888889</v>
      </c>
      <c r="W615">
        <f t="shared" si="58"/>
        <v>2015</v>
      </c>
    </row>
    <row r="616" spans="1:23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4"/>
        <v>0</v>
      </c>
      <c r="P616">
        <f t="shared" si="55"/>
        <v>0</v>
      </c>
      <c r="Q616">
        <v>0</v>
      </c>
      <c r="R616" s="9" t="s">
        <v>8317</v>
      </c>
      <c r="S616" t="s">
        <v>8318</v>
      </c>
      <c r="T616" s="13">
        <f t="shared" si="56"/>
        <v>42515.061805555553</v>
      </c>
      <c r="U616" s="13">
        <f t="shared" si="57"/>
        <v>42545.061805555553</v>
      </c>
      <c r="W616">
        <f t="shared" si="58"/>
        <v>2016</v>
      </c>
    </row>
    <row r="617" spans="1:23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4"/>
        <v>0</v>
      </c>
      <c r="P617">
        <f t="shared" si="55"/>
        <v>0</v>
      </c>
      <c r="Q617">
        <v>0</v>
      </c>
      <c r="R617" s="9" t="s">
        <v>8317</v>
      </c>
      <c r="S617" t="s">
        <v>8318</v>
      </c>
      <c r="T617" s="13">
        <f t="shared" si="56"/>
        <v>42242.122210648144</v>
      </c>
      <c r="U617" s="13">
        <f t="shared" si="57"/>
        <v>42272.122210648144</v>
      </c>
      <c r="W617">
        <f t="shared" si="58"/>
        <v>2015</v>
      </c>
    </row>
    <row r="618" spans="1:23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4"/>
        <v>0</v>
      </c>
      <c r="P618">
        <f t="shared" si="55"/>
        <v>0</v>
      </c>
      <c r="Q618">
        <v>0</v>
      </c>
      <c r="R618" s="9" t="s">
        <v>8317</v>
      </c>
      <c r="S618" t="s">
        <v>8318</v>
      </c>
      <c r="T618" s="13">
        <f t="shared" si="56"/>
        <v>42761.376238425932</v>
      </c>
      <c r="U618" s="13">
        <f t="shared" si="57"/>
        <v>42791.376238425932</v>
      </c>
      <c r="W618">
        <f t="shared" si="58"/>
        <v>2017</v>
      </c>
    </row>
    <row r="619" spans="1:23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4"/>
        <v>3</v>
      </c>
      <c r="P619">
        <f t="shared" si="55"/>
        <v>20</v>
      </c>
      <c r="Q619">
        <v>3</v>
      </c>
      <c r="R619" s="9" t="s">
        <v>8317</v>
      </c>
      <c r="S619" t="s">
        <v>8318</v>
      </c>
      <c r="T619" s="13">
        <f t="shared" si="56"/>
        <v>42087.343090277776</v>
      </c>
      <c r="U619" s="13">
        <f t="shared" si="57"/>
        <v>42132.343090277776</v>
      </c>
      <c r="W619">
        <f t="shared" si="58"/>
        <v>2015</v>
      </c>
    </row>
    <row r="620" spans="1:23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4"/>
        <v>0</v>
      </c>
      <c r="P620">
        <f t="shared" si="55"/>
        <v>0</v>
      </c>
      <c r="Q620">
        <v>0</v>
      </c>
      <c r="R620" s="9" t="s">
        <v>8317</v>
      </c>
      <c r="S620" t="s">
        <v>8318</v>
      </c>
      <c r="T620" s="13">
        <f t="shared" si="56"/>
        <v>42317.810219907406</v>
      </c>
      <c r="U620" s="13">
        <f t="shared" si="57"/>
        <v>42347.810219907406</v>
      </c>
      <c r="W620">
        <f t="shared" si="58"/>
        <v>2015</v>
      </c>
    </row>
    <row r="621" spans="1:23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4"/>
        <v>0</v>
      </c>
      <c r="P621">
        <f t="shared" si="55"/>
        <v>1</v>
      </c>
      <c r="Q621">
        <v>0</v>
      </c>
      <c r="R621" s="9" t="s">
        <v>8317</v>
      </c>
      <c r="S621" t="s">
        <v>8318</v>
      </c>
      <c r="T621" s="13">
        <f t="shared" si="56"/>
        <v>41908.650347222225</v>
      </c>
      <c r="U621" s="13">
        <f t="shared" si="57"/>
        <v>41968.692013888889</v>
      </c>
      <c r="W621">
        <f t="shared" si="58"/>
        <v>2014</v>
      </c>
    </row>
    <row r="622" spans="1:23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4"/>
        <v>1</v>
      </c>
      <c r="P622">
        <f t="shared" si="55"/>
        <v>300</v>
      </c>
      <c r="Q622">
        <v>1</v>
      </c>
      <c r="R622" s="9" t="s">
        <v>8317</v>
      </c>
      <c r="S622" t="s">
        <v>8318</v>
      </c>
      <c r="T622" s="13">
        <f t="shared" si="56"/>
        <v>41831.716874999998</v>
      </c>
      <c r="U622" s="13">
        <f t="shared" si="57"/>
        <v>41876.716874999998</v>
      </c>
      <c r="W622">
        <f t="shared" si="58"/>
        <v>2014</v>
      </c>
    </row>
    <row r="623" spans="1:23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4"/>
        <v>1</v>
      </c>
      <c r="P623">
        <f t="shared" si="55"/>
        <v>87</v>
      </c>
      <c r="Q623">
        <v>1</v>
      </c>
      <c r="R623" s="9" t="s">
        <v>8317</v>
      </c>
      <c r="S623" t="s">
        <v>8318</v>
      </c>
      <c r="T623" s="13">
        <f t="shared" si="56"/>
        <v>42528.987696759257</v>
      </c>
      <c r="U623" s="13">
        <f t="shared" si="57"/>
        <v>42558.987696759257</v>
      </c>
      <c r="W623">
        <f t="shared" si="58"/>
        <v>2016</v>
      </c>
    </row>
    <row r="624" spans="1:23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4"/>
        <v>6</v>
      </c>
      <c r="P624">
        <f t="shared" si="55"/>
        <v>37.89</v>
      </c>
      <c r="Q624">
        <v>6</v>
      </c>
      <c r="R624" s="9" t="s">
        <v>8317</v>
      </c>
      <c r="S624" t="s">
        <v>8318</v>
      </c>
      <c r="T624" s="13">
        <f t="shared" si="56"/>
        <v>42532.774745370371</v>
      </c>
      <c r="U624" s="13">
        <f t="shared" si="57"/>
        <v>42552.774745370371</v>
      </c>
      <c r="W624">
        <f t="shared" si="58"/>
        <v>2016</v>
      </c>
    </row>
    <row r="625" spans="1:23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4"/>
        <v>0</v>
      </c>
      <c r="P625">
        <f t="shared" si="55"/>
        <v>0</v>
      </c>
      <c r="Q625">
        <v>0</v>
      </c>
      <c r="R625" s="9" t="s">
        <v>8317</v>
      </c>
      <c r="S625" t="s">
        <v>8318</v>
      </c>
      <c r="T625" s="13">
        <f t="shared" si="56"/>
        <v>42122.009224537032</v>
      </c>
      <c r="U625" s="13">
        <f t="shared" si="57"/>
        <v>42152.009224537032</v>
      </c>
      <c r="W625">
        <f t="shared" si="58"/>
        <v>2015</v>
      </c>
    </row>
    <row r="626" spans="1:23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4"/>
        <v>0</v>
      </c>
      <c r="P626">
        <f t="shared" si="55"/>
        <v>0</v>
      </c>
      <c r="Q626">
        <v>0</v>
      </c>
      <c r="R626" s="9" t="s">
        <v>8317</v>
      </c>
      <c r="S626" t="s">
        <v>8318</v>
      </c>
      <c r="T626" s="13">
        <f t="shared" si="56"/>
        <v>42108.988900462966</v>
      </c>
      <c r="U626" s="13">
        <f t="shared" si="57"/>
        <v>42138.988900462966</v>
      </c>
      <c r="W626">
        <f t="shared" si="58"/>
        <v>2015</v>
      </c>
    </row>
    <row r="627" spans="1:23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4"/>
        <v>0</v>
      </c>
      <c r="P627">
        <f t="shared" si="55"/>
        <v>0</v>
      </c>
      <c r="Q627">
        <v>0</v>
      </c>
      <c r="R627" s="9" t="s">
        <v>8317</v>
      </c>
      <c r="S627" t="s">
        <v>8318</v>
      </c>
      <c r="T627" s="13">
        <f t="shared" si="56"/>
        <v>42790.895567129628</v>
      </c>
      <c r="U627" s="13">
        <f t="shared" si="57"/>
        <v>42820.853900462964</v>
      </c>
      <c r="W627">
        <f t="shared" si="58"/>
        <v>2017</v>
      </c>
    </row>
    <row r="628" spans="1:23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4"/>
        <v>17</v>
      </c>
      <c r="P628">
        <f t="shared" si="55"/>
        <v>111.41</v>
      </c>
      <c r="Q628">
        <v>17</v>
      </c>
      <c r="R628" s="9" t="s">
        <v>8317</v>
      </c>
      <c r="S628" t="s">
        <v>8318</v>
      </c>
      <c r="T628" s="13">
        <f t="shared" si="56"/>
        <v>42198.559479166666</v>
      </c>
      <c r="U628" s="13">
        <f t="shared" si="57"/>
        <v>42231.556944444441</v>
      </c>
      <c r="W628">
        <f t="shared" si="58"/>
        <v>2015</v>
      </c>
    </row>
    <row r="629" spans="1:23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4"/>
        <v>0</v>
      </c>
      <c r="P629">
        <f t="shared" si="55"/>
        <v>90</v>
      </c>
      <c r="Q629">
        <v>0</v>
      </c>
      <c r="R629" s="9" t="s">
        <v>8317</v>
      </c>
      <c r="S629" t="s">
        <v>8318</v>
      </c>
      <c r="T629" s="13">
        <f t="shared" si="56"/>
        <v>42384.306840277779</v>
      </c>
      <c r="U629" s="13">
        <f t="shared" si="57"/>
        <v>42443.958333333328</v>
      </c>
      <c r="W629">
        <f t="shared" si="58"/>
        <v>2016</v>
      </c>
    </row>
    <row r="630" spans="1:23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4"/>
        <v>0</v>
      </c>
      <c r="P630">
        <f t="shared" si="55"/>
        <v>0</v>
      </c>
      <c r="Q630">
        <v>0</v>
      </c>
      <c r="R630" s="9" t="s">
        <v>8317</v>
      </c>
      <c r="S630" t="s">
        <v>8318</v>
      </c>
      <c r="T630" s="13">
        <f t="shared" si="56"/>
        <v>41803.692789351851</v>
      </c>
      <c r="U630" s="13">
        <f t="shared" si="57"/>
        <v>41833.692789351851</v>
      </c>
      <c r="W630">
        <f t="shared" si="58"/>
        <v>2014</v>
      </c>
    </row>
    <row r="631" spans="1:23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4"/>
        <v>0</v>
      </c>
      <c r="P631">
        <f t="shared" si="55"/>
        <v>116.67</v>
      </c>
      <c r="Q631">
        <v>0</v>
      </c>
      <c r="R631" s="9" t="s">
        <v>8317</v>
      </c>
      <c r="S631" t="s">
        <v>8318</v>
      </c>
      <c r="T631" s="13">
        <f t="shared" si="56"/>
        <v>42474.637824074074</v>
      </c>
      <c r="U631" s="13">
        <f t="shared" si="57"/>
        <v>42504.637824074074</v>
      </c>
      <c r="W631">
        <f t="shared" si="58"/>
        <v>2016</v>
      </c>
    </row>
    <row r="632" spans="1:23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4"/>
        <v>0</v>
      </c>
      <c r="P632">
        <f t="shared" si="55"/>
        <v>10</v>
      </c>
      <c r="Q632">
        <v>0</v>
      </c>
      <c r="R632" s="9" t="s">
        <v>8317</v>
      </c>
      <c r="S632" t="s">
        <v>8318</v>
      </c>
      <c r="T632" s="13">
        <f t="shared" si="56"/>
        <v>42223.619456018518</v>
      </c>
      <c r="U632" s="13">
        <f t="shared" si="57"/>
        <v>42253.215277777781</v>
      </c>
      <c r="W632">
        <f t="shared" si="58"/>
        <v>2015</v>
      </c>
    </row>
    <row r="633" spans="1:23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4"/>
        <v>1</v>
      </c>
      <c r="P633">
        <f t="shared" si="55"/>
        <v>76.67</v>
      </c>
      <c r="Q633">
        <v>1</v>
      </c>
      <c r="R633" s="9" t="s">
        <v>8317</v>
      </c>
      <c r="S633" t="s">
        <v>8318</v>
      </c>
      <c r="T633" s="13">
        <f t="shared" si="56"/>
        <v>42489.772326388891</v>
      </c>
      <c r="U633" s="13">
        <f t="shared" si="57"/>
        <v>42518.772326388891</v>
      </c>
      <c r="W633">
        <f t="shared" si="58"/>
        <v>2016</v>
      </c>
    </row>
    <row r="634" spans="1:23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4"/>
        <v>0</v>
      </c>
      <c r="P634">
        <f t="shared" si="55"/>
        <v>0</v>
      </c>
      <c r="Q634">
        <v>0</v>
      </c>
      <c r="R634" s="9" t="s">
        <v>8317</v>
      </c>
      <c r="S634" t="s">
        <v>8318</v>
      </c>
      <c r="T634" s="13">
        <f t="shared" si="56"/>
        <v>42303.659317129626</v>
      </c>
      <c r="U634" s="13">
        <f t="shared" si="57"/>
        <v>42333.700983796298</v>
      </c>
      <c r="W634">
        <f t="shared" si="58"/>
        <v>2015</v>
      </c>
    </row>
    <row r="635" spans="1:23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4"/>
        <v>12</v>
      </c>
      <c r="P635">
        <f t="shared" si="55"/>
        <v>49.8</v>
      </c>
      <c r="Q635">
        <v>12</v>
      </c>
      <c r="R635" s="9" t="s">
        <v>8317</v>
      </c>
      <c r="S635" t="s">
        <v>8318</v>
      </c>
      <c r="T635" s="13">
        <f t="shared" si="56"/>
        <v>42507.29932870371</v>
      </c>
      <c r="U635" s="13">
        <f t="shared" si="57"/>
        <v>42538.958333333328</v>
      </c>
      <c r="W635">
        <f t="shared" si="58"/>
        <v>2016</v>
      </c>
    </row>
    <row r="636" spans="1:23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4"/>
        <v>0</v>
      </c>
      <c r="P636">
        <f t="shared" si="55"/>
        <v>1</v>
      </c>
      <c r="Q636">
        <v>0</v>
      </c>
      <c r="R636" s="9" t="s">
        <v>8317</v>
      </c>
      <c r="S636" t="s">
        <v>8318</v>
      </c>
      <c r="T636" s="13">
        <f t="shared" si="56"/>
        <v>42031.928576388891</v>
      </c>
      <c r="U636" s="13">
        <f t="shared" si="57"/>
        <v>42061.928576388891</v>
      </c>
      <c r="W636">
        <f t="shared" si="58"/>
        <v>2015</v>
      </c>
    </row>
    <row r="637" spans="1:23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4"/>
        <v>0</v>
      </c>
      <c r="P637">
        <f t="shared" si="55"/>
        <v>2</v>
      </c>
      <c r="Q637">
        <v>0</v>
      </c>
      <c r="R637" s="9" t="s">
        <v>8317</v>
      </c>
      <c r="S637" t="s">
        <v>8318</v>
      </c>
      <c r="T637" s="13">
        <f t="shared" si="56"/>
        <v>42076.092152777783</v>
      </c>
      <c r="U637" s="13">
        <f t="shared" si="57"/>
        <v>42106.092152777783</v>
      </c>
      <c r="W637">
        <f t="shared" si="58"/>
        <v>2015</v>
      </c>
    </row>
    <row r="638" spans="1:23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4"/>
        <v>0</v>
      </c>
      <c r="P638">
        <f t="shared" si="55"/>
        <v>4</v>
      </c>
      <c r="Q638">
        <v>0</v>
      </c>
      <c r="R638" s="9" t="s">
        <v>8317</v>
      </c>
      <c r="S638" t="s">
        <v>8318</v>
      </c>
      <c r="T638" s="13">
        <f t="shared" si="56"/>
        <v>42131.455439814818</v>
      </c>
      <c r="U638" s="13">
        <f t="shared" si="57"/>
        <v>42161.44930555555</v>
      </c>
      <c r="W638">
        <f t="shared" si="58"/>
        <v>2015</v>
      </c>
    </row>
    <row r="639" spans="1:23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4"/>
        <v>0</v>
      </c>
      <c r="P639">
        <f t="shared" si="55"/>
        <v>0</v>
      </c>
      <c r="Q639">
        <v>0</v>
      </c>
      <c r="R639" s="9" t="s">
        <v>8317</v>
      </c>
      <c r="S639" t="s">
        <v>8318</v>
      </c>
      <c r="T639" s="13">
        <f t="shared" si="56"/>
        <v>42762.962013888886</v>
      </c>
      <c r="U639" s="13">
        <f t="shared" si="57"/>
        <v>42791.961111111115</v>
      </c>
      <c r="W639">
        <f t="shared" si="58"/>
        <v>2017</v>
      </c>
    </row>
    <row r="640" spans="1:23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4"/>
        <v>0</v>
      </c>
      <c r="P640">
        <f t="shared" si="55"/>
        <v>3</v>
      </c>
      <c r="Q640">
        <v>0</v>
      </c>
      <c r="R640" s="9" t="s">
        <v>8317</v>
      </c>
      <c r="S640" t="s">
        <v>8318</v>
      </c>
      <c r="T640" s="13">
        <f t="shared" si="56"/>
        <v>42759.593310185184</v>
      </c>
      <c r="U640" s="13">
        <f t="shared" si="57"/>
        <v>42819.55164351852</v>
      </c>
      <c r="W640">
        <f t="shared" si="58"/>
        <v>2017</v>
      </c>
    </row>
    <row r="641" spans="1:23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4"/>
        <v>0</v>
      </c>
      <c r="P641">
        <f t="shared" si="55"/>
        <v>1</v>
      </c>
      <c r="Q641">
        <v>0</v>
      </c>
      <c r="R641" s="9" t="s">
        <v>8317</v>
      </c>
      <c r="S641" t="s">
        <v>8318</v>
      </c>
      <c r="T641" s="13">
        <f t="shared" si="56"/>
        <v>41865.583275462966</v>
      </c>
      <c r="U641" s="13">
        <f t="shared" si="57"/>
        <v>41925.583275462966</v>
      </c>
      <c r="W641">
        <f t="shared" si="58"/>
        <v>2014</v>
      </c>
    </row>
    <row r="642" spans="1:23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4"/>
        <v>144</v>
      </c>
      <c r="P642">
        <f t="shared" si="55"/>
        <v>50.5</v>
      </c>
      <c r="Q642">
        <v>144</v>
      </c>
      <c r="R642" s="9" t="s">
        <v>8317</v>
      </c>
      <c r="S642" t="s">
        <v>8319</v>
      </c>
      <c r="T642" s="13">
        <f t="shared" si="56"/>
        <v>42683.420312500006</v>
      </c>
      <c r="U642" s="13">
        <f t="shared" si="57"/>
        <v>42698.958333333328</v>
      </c>
      <c r="W642">
        <f t="shared" si="58"/>
        <v>2016</v>
      </c>
    </row>
    <row r="643" spans="1:23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9">ROUND(E643/D643*100,0)</f>
        <v>119</v>
      </c>
      <c r="P643">
        <f t="shared" ref="P643:P706" si="60">IFERROR(ROUND(E643/L643,2),0)</f>
        <v>151.32</v>
      </c>
      <c r="Q643">
        <v>119</v>
      </c>
      <c r="R643" s="9" t="s">
        <v>8317</v>
      </c>
      <c r="S643" t="s">
        <v>8319</v>
      </c>
      <c r="T643" s="13">
        <f t="shared" ref="T643:T706" si="61">(((J643/60)/60)/24)+DATE(1970,1,1)</f>
        <v>42199.57</v>
      </c>
      <c r="U643" s="13">
        <f t="shared" ref="U643:U706" si="62">(((I643/60)/60)/24)+DATE(1970,1,1)</f>
        <v>42229.57</v>
      </c>
      <c r="W643">
        <f t="shared" ref="W643:W706" si="63">YEAR(T643)</f>
        <v>2015</v>
      </c>
    </row>
    <row r="644" spans="1:23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9"/>
        <v>1460</v>
      </c>
      <c r="P644">
        <f t="shared" si="60"/>
        <v>134.36000000000001</v>
      </c>
      <c r="Q644">
        <v>1460</v>
      </c>
      <c r="R644" s="9" t="s">
        <v>8317</v>
      </c>
      <c r="S644" t="s">
        <v>8319</v>
      </c>
      <c r="T644" s="13">
        <f t="shared" si="61"/>
        <v>42199.651319444441</v>
      </c>
      <c r="U644" s="13">
        <f t="shared" si="62"/>
        <v>42235.651319444441</v>
      </c>
      <c r="W644">
        <f t="shared" si="63"/>
        <v>2015</v>
      </c>
    </row>
    <row r="645" spans="1:23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9"/>
        <v>106</v>
      </c>
      <c r="P645">
        <f t="shared" si="60"/>
        <v>174.03</v>
      </c>
      <c r="Q645">
        <v>106</v>
      </c>
      <c r="R645" s="9" t="s">
        <v>8317</v>
      </c>
      <c r="S645" t="s">
        <v>8319</v>
      </c>
      <c r="T645" s="13">
        <f t="shared" si="61"/>
        <v>42100.642071759255</v>
      </c>
      <c r="U645" s="13">
        <f t="shared" si="62"/>
        <v>42155.642071759255</v>
      </c>
      <c r="W645">
        <f t="shared" si="63"/>
        <v>2015</v>
      </c>
    </row>
    <row r="646" spans="1:23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9"/>
        <v>300</v>
      </c>
      <c r="P646">
        <f t="shared" si="60"/>
        <v>73.489999999999995</v>
      </c>
      <c r="Q646">
        <v>300</v>
      </c>
      <c r="R646" s="9" t="s">
        <v>8317</v>
      </c>
      <c r="S646" t="s">
        <v>8319</v>
      </c>
      <c r="T646" s="13">
        <f t="shared" si="61"/>
        <v>41898.665960648148</v>
      </c>
      <c r="U646" s="13">
        <f t="shared" si="62"/>
        <v>41941.041666666664</v>
      </c>
      <c r="W646">
        <f t="shared" si="63"/>
        <v>2014</v>
      </c>
    </row>
    <row r="647" spans="1:23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9"/>
        <v>279</v>
      </c>
      <c r="P647">
        <f t="shared" si="60"/>
        <v>23.52</v>
      </c>
      <c r="Q647">
        <v>279</v>
      </c>
      <c r="R647" s="9" t="s">
        <v>8317</v>
      </c>
      <c r="S647" t="s">
        <v>8319</v>
      </c>
      <c r="T647" s="13">
        <f t="shared" si="61"/>
        <v>42564.026319444441</v>
      </c>
      <c r="U647" s="13">
        <f t="shared" si="62"/>
        <v>42594.026319444441</v>
      </c>
      <c r="W647">
        <f t="shared" si="63"/>
        <v>2016</v>
      </c>
    </row>
    <row r="648" spans="1:23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9"/>
        <v>132</v>
      </c>
      <c r="P648">
        <f t="shared" si="60"/>
        <v>39.07</v>
      </c>
      <c r="Q648">
        <v>132</v>
      </c>
      <c r="R648" s="9" t="s">
        <v>8317</v>
      </c>
      <c r="S648" t="s">
        <v>8319</v>
      </c>
      <c r="T648" s="13">
        <f t="shared" si="61"/>
        <v>41832.852627314816</v>
      </c>
      <c r="U648" s="13">
        <f t="shared" si="62"/>
        <v>41862.852627314816</v>
      </c>
      <c r="W648">
        <f t="shared" si="63"/>
        <v>2014</v>
      </c>
    </row>
    <row r="649" spans="1:23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9"/>
        <v>107</v>
      </c>
      <c r="P649">
        <f t="shared" si="60"/>
        <v>125.94</v>
      </c>
      <c r="Q649">
        <v>107</v>
      </c>
      <c r="R649" s="9" t="s">
        <v>8317</v>
      </c>
      <c r="S649" t="s">
        <v>8319</v>
      </c>
      <c r="T649" s="13">
        <f t="shared" si="61"/>
        <v>42416.767928240741</v>
      </c>
      <c r="U649" s="13">
        <f t="shared" si="62"/>
        <v>42446.726261574076</v>
      </c>
      <c r="W649">
        <f t="shared" si="63"/>
        <v>2016</v>
      </c>
    </row>
    <row r="650" spans="1:23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9"/>
        <v>127</v>
      </c>
      <c r="P650">
        <f t="shared" si="60"/>
        <v>1644</v>
      </c>
      <c r="Q650">
        <v>127</v>
      </c>
      <c r="R650" s="9" t="s">
        <v>8317</v>
      </c>
      <c r="S650" t="s">
        <v>8319</v>
      </c>
      <c r="T650" s="13">
        <f t="shared" si="61"/>
        <v>41891.693379629629</v>
      </c>
      <c r="U650" s="13">
        <f t="shared" si="62"/>
        <v>41926.693379629629</v>
      </c>
      <c r="W650">
        <f t="shared" si="63"/>
        <v>2014</v>
      </c>
    </row>
    <row r="651" spans="1:23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9"/>
        <v>140</v>
      </c>
      <c r="P651">
        <f t="shared" si="60"/>
        <v>42.67</v>
      </c>
      <c r="Q651">
        <v>140</v>
      </c>
      <c r="R651" s="9" t="s">
        <v>8317</v>
      </c>
      <c r="S651" t="s">
        <v>8319</v>
      </c>
      <c r="T651" s="13">
        <f t="shared" si="61"/>
        <v>41877.912187499998</v>
      </c>
      <c r="U651" s="13">
        <f t="shared" si="62"/>
        <v>41898.912187499998</v>
      </c>
      <c r="W651">
        <f t="shared" si="63"/>
        <v>2014</v>
      </c>
    </row>
    <row r="652" spans="1:23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9"/>
        <v>112</v>
      </c>
      <c r="P652">
        <f t="shared" si="60"/>
        <v>35.130000000000003</v>
      </c>
      <c r="Q652">
        <v>112</v>
      </c>
      <c r="R652" s="9" t="s">
        <v>8317</v>
      </c>
      <c r="S652" t="s">
        <v>8319</v>
      </c>
      <c r="T652" s="13">
        <f t="shared" si="61"/>
        <v>41932.036851851852</v>
      </c>
      <c r="U652" s="13">
        <f t="shared" si="62"/>
        <v>41992.078518518523</v>
      </c>
      <c r="W652">
        <f t="shared" si="63"/>
        <v>2014</v>
      </c>
    </row>
    <row r="653" spans="1:23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9"/>
        <v>101</v>
      </c>
      <c r="P653">
        <f t="shared" si="60"/>
        <v>239.35</v>
      </c>
      <c r="Q653">
        <v>101</v>
      </c>
      <c r="R653" s="9" t="s">
        <v>8317</v>
      </c>
      <c r="S653" t="s">
        <v>8319</v>
      </c>
      <c r="T653" s="13">
        <f t="shared" si="61"/>
        <v>41956.017488425925</v>
      </c>
      <c r="U653" s="13">
        <f t="shared" si="62"/>
        <v>41986.017488425925</v>
      </c>
      <c r="W653">
        <f t="shared" si="63"/>
        <v>2014</v>
      </c>
    </row>
    <row r="654" spans="1:23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9"/>
        <v>100</v>
      </c>
      <c r="P654">
        <f t="shared" si="60"/>
        <v>107.64</v>
      </c>
      <c r="Q654">
        <v>100</v>
      </c>
      <c r="R654" s="9" t="s">
        <v>8317</v>
      </c>
      <c r="S654" t="s">
        <v>8319</v>
      </c>
      <c r="T654" s="13">
        <f t="shared" si="61"/>
        <v>42675.690393518518</v>
      </c>
      <c r="U654" s="13">
        <f t="shared" si="62"/>
        <v>42705.732060185182</v>
      </c>
      <c r="W654">
        <f t="shared" si="63"/>
        <v>2016</v>
      </c>
    </row>
    <row r="655" spans="1:23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9"/>
        <v>141</v>
      </c>
      <c r="P655">
        <f t="shared" si="60"/>
        <v>95.83</v>
      </c>
      <c r="Q655">
        <v>141</v>
      </c>
      <c r="R655" s="9" t="s">
        <v>8317</v>
      </c>
      <c r="S655" t="s">
        <v>8319</v>
      </c>
      <c r="T655" s="13">
        <f t="shared" si="61"/>
        <v>42199.618518518517</v>
      </c>
      <c r="U655" s="13">
        <f t="shared" si="62"/>
        <v>42236.618518518517</v>
      </c>
      <c r="W655">
        <f t="shared" si="63"/>
        <v>2015</v>
      </c>
    </row>
    <row r="656" spans="1:23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9"/>
        <v>267</v>
      </c>
      <c r="P656">
        <f t="shared" si="60"/>
        <v>31.66</v>
      </c>
      <c r="Q656">
        <v>267</v>
      </c>
      <c r="R656" s="9" t="s">
        <v>8317</v>
      </c>
      <c r="S656" t="s">
        <v>8319</v>
      </c>
      <c r="T656" s="13">
        <f t="shared" si="61"/>
        <v>42163.957326388889</v>
      </c>
      <c r="U656" s="13">
        <f t="shared" si="62"/>
        <v>42193.957326388889</v>
      </c>
      <c r="W656">
        <f t="shared" si="63"/>
        <v>2015</v>
      </c>
    </row>
    <row r="657" spans="1:23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9"/>
        <v>147</v>
      </c>
      <c r="P657">
        <f t="shared" si="60"/>
        <v>42.89</v>
      </c>
      <c r="Q657">
        <v>147</v>
      </c>
      <c r="R657" s="9" t="s">
        <v>8317</v>
      </c>
      <c r="S657" t="s">
        <v>8319</v>
      </c>
      <c r="T657" s="13">
        <f t="shared" si="61"/>
        <v>42045.957314814819</v>
      </c>
      <c r="U657" s="13">
        <f t="shared" si="62"/>
        <v>42075.915648148148</v>
      </c>
      <c r="W657">
        <f t="shared" si="63"/>
        <v>2015</v>
      </c>
    </row>
    <row r="658" spans="1:23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9"/>
        <v>214</v>
      </c>
      <c r="P658">
        <f t="shared" si="60"/>
        <v>122.74</v>
      </c>
      <c r="Q658">
        <v>214</v>
      </c>
      <c r="R658" s="9" t="s">
        <v>8317</v>
      </c>
      <c r="S658" t="s">
        <v>8319</v>
      </c>
      <c r="T658" s="13">
        <f t="shared" si="61"/>
        <v>42417.804618055554</v>
      </c>
      <c r="U658" s="13">
        <f t="shared" si="62"/>
        <v>42477.762951388882</v>
      </c>
      <c r="W658">
        <f t="shared" si="63"/>
        <v>2016</v>
      </c>
    </row>
    <row r="659" spans="1:23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9"/>
        <v>126</v>
      </c>
      <c r="P659">
        <f t="shared" si="60"/>
        <v>190.45</v>
      </c>
      <c r="Q659">
        <v>126</v>
      </c>
      <c r="R659" s="9" t="s">
        <v>8317</v>
      </c>
      <c r="S659" t="s">
        <v>8319</v>
      </c>
      <c r="T659" s="13">
        <f t="shared" si="61"/>
        <v>42331.84574074074</v>
      </c>
      <c r="U659" s="13">
        <f t="shared" si="62"/>
        <v>42361.84574074074</v>
      </c>
      <c r="W659">
        <f t="shared" si="63"/>
        <v>2015</v>
      </c>
    </row>
    <row r="660" spans="1:23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9"/>
        <v>104</v>
      </c>
      <c r="P660">
        <f t="shared" si="60"/>
        <v>109.34</v>
      </c>
      <c r="Q660">
        <v>104</v>
      </c>
      <c r="R660" s="9" t="s">
        <v>8317</v>
      </c>
      <c r="S660" t="s">
        <v>8319</v>
      </c>
      <c r="T660" s="13">
        <f t="shared" si="61"/>
        <v>42179.160752314812</v>
      </c>
      <c r="U660" s="13">
        <f t="shared" si="62"/>
        <v>42211.75</v>
      </c>
      <c r="W660">
        <f t="shared" si="63"/>
        <v>2015</v>
      </c>
    </row>
    <row r="661" spans="1:23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9"/>
        <v>101</v>
      </c>
      <c r="P661">
        <f t="shared" si="60"/>
        <v>143.66999999999999</v>
      </c>
      <c r="Q661">
        <v>101</v>
      </c>
      <c r="R661" s="9" t="s">
        <v>8317</v>
      </c>
      <c r="S661" t="s">
        <v>8319</v>
      </c>
      <c r="T661" s="13">
        <f t="shared" si="61"/>
        <v>42209.593692129631</v>
      </c>
      <c r="U661" s="13">
        <f t="shared" si="62"/>
        <v>42239.593692129631</v>
      </c>
      <c r="W661">
        <f t="shared" si="63"/>
        <v>2015</v>
      </c>
    </row>
    <row r="662" spans="1:23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9"/>
        <v>3</v>
      </c>
      <c r="P662">
        <f t="shared" si="60"/>
        <v>84.94</v>
      </c>
      <c r="Q662">
        <v>3</v>
      </c>
      <c r="R662" s="9" t="s">
        <v>8317</v>
      </c>
      <c r="S662" t="s">
        <v>8319</v>
      </c>
      <c r="T662" s="13">
        <f t="shared" si="61"/>
        <v>41922.741655092592</v>
      </c>
      <c r="U662" s="13">
        <f t="shared" si="62"/>
        <v>41952.783321759263</v>
      </c>
      <c r="W662">
        <f t="shared" si="63"/>
        <v>2014</v>
      </c>
    </row>
    <row r="663" spans="1:23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9"/>
        <v>1</v>
      </c>
      <c r="P663">
        <f t="shared" si="60"/>
        <v>10.56</v>
      </c>
      <c r="Q663">
        <v>1</v>
      </c>
      <c r="R663" s="9" t="s">
        <v>8317</v>
      </c>
      <c r="S663" t="s">
        <v>8319</v>
      </c>
      <c r="T663" s="13">
        <f t="shared" si="61"/>
        <v>42636.645358796297</v>
      </c>
      <c r="U663" s="13">
        <f t="shared" si="62"/>
        <v>42666.645358796297</v>
      </c>
      <c r="W663">
        <f t="shared" si="63"/>
        <v>2016</v>
      </c>
    </row>
    <row r="664" spans="1:23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9"/>
        <v>0</v>
      </c>
      <c r="P664">
        <f t="shared" si="60"/>
        <v>39</v>
      </c>
      <c r="Q664">
        <v>0</v>
      </c>
      <c r="R664" s="9" t="s">
        <v>8317</v>
      </c>
      <c r="S664" t="s">
        <v>8319</v>
      </c>
      <c r="T664" s="13">
        <f t="shared" si="61"/>
        <v>41990.438043981485</v>
      </c>
      <c r="U664" s="13">
        <f t="shared" si="62"/>
        <v>42020.438043981485</v>
      </c>
      <c r="W664">
        <f t="shared" si="63"/>
        <v>2014</v>
      </c>
    </row>
    <row r="665" spans="1:23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9"/>
        <v>0</v>
      </c>
      <c r="P665">
        <f t="shared" si="60"/>
        <v>100</v>
      </c>
      <c r="Q665">
        <v>0</v>
      </c>
      <c r="R665" s="9" t="s">
        <v>8317</v>
      </c>
      <c r="S665" t="s">
        <v>8319</v>
      </c>
      <c r="T665" s="13">
        <f t="shared" si="61"/>
        <v>42173.843240740738</v>
      </c>
      <c r="U665" s="13">
        <f t="shared" si="62"/>
        <v>42203.843240740738</v>
      </c>
      <c r="W665">
        <f t="shared" si="63"/>
        <v>2015</v>
      </c>
    </row>
    <row r="666" spans="1:23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9"/>
        <v>8</v>
      </c>
      <c r="P666">
        <f t="shared" si="60"/>
        <v>31.17</v>
      </c>
      <c r="Q666">
        <v>8</v>
      </c>
      <c r="R666" s="9" t="s">
        <v>8317</v>
      </c>
      <c r="S666" t="s">
        <v>8319</v>
      </c>
      <c r="T666" s="13">
        <f t="shared" si="61"/>
        <v>42077.666377314818</v>
      </c>
      <c r="U666" s="13">
        <f t="shared" si="62"/>
        <v>42107.666377314818</v>
      </c>
      <c r="W666">
        <f t="shared" si="63"/>
        <v>2015</v>
      </c>
    </row>
    <row r="667" spans="1:23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9"/>
        <v>19</v>
      </c>
      <c r="P667">
        <f t="shared" si="60"/>
        <v>155.33000000000001</v>
      </c>
      <c r="Q667">
        <v>19</v>
      </c>
      <c r="R667" s="9" t="s">
        <v>8317</v>
      </c>
      <c r="S667" t="s">
        <v>8319</v>
      </c>
      <c r="T667" s="13">
        <f t="shared" si="61"/>
        <v>42688.711354166662</v>
      </c>
      <c r="U667" s="13">
        <f t="shared" si="62"/>
        <v>42748.711354166662</v>
      </c>
      <c r="W667">
        <f t="shared" si="63"/>
        <v>2016</v>
      </c>
    </row>
    <row r="668" spans="1:23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9"/>
        <v>0</v>
      </c>
      <c r="P668">
        <f t="shared" si="60"/>
        <v>2</v>
      </c>
      <c r="Q668">
        <v>0</v>
      </c>
      <c r="R668" s="9" t="s">
        <v>8317</v>
      </c>
      <c r="S668" t="s">
        <v>8319</v>
      </c>
      <c r="T668" s="13">
        <f t="shared" si="61"/>
        <v>41838.832152777781</v>
      </c>
      <c r="U668" s="13">
        <f t="shared" si="62"/>
        <v>41868.832152777781</v>
      </c>
      <c r="W668">
        <f t="shared" si="63"/>
        <v>2014</v>
      </c>
    </row>
    <row r="669" spans="1:23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9"/>
        <v>10</v>
      </c>
      <c r="P669">
        <f t="shared" si="60"/>
        <v>178.93</v>
      </c>
      <c r="Q669">
        <v>10</v>
      </c>
      <c r="R669" s="9" t="s">
        <v>8317</v>
      </c>
      <c r="S669" t="s">
        <v>8319</v>
      </c>
      <c r="T669" s="13">
        <f t="shared" si="61"/>
        <v>42632.373414351852</v>
      </c>
      <c r="U669" s="13">
        <f t="shared" si="62"/>
        <v>42672.373414351852</v>
      </c>
      <c r="W669">
        <f t="shared" si="63"/>
        <v>2016</v>
      </c>
    </row>
    <row r="670" spans="1:23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9"/>
        <v>5</v>
      </c>
      <c r="P670">
        <f t="shared" si="60"/>
        <v>27.36</v>
      </c>
      <c r="Q670">
        <v>5</v>
      </c>
      <c r="R670" s="9" t="s">
        <v>8317</v>
      </c>
      <c r="S670" t="s">
        <v>8319</v>
      </c>
      <c r="T670" s="13">
        <f t="shared" si="61"/>
        <v>42090.831273148149</v>
      </c>
      <c r="U670" s="13">
        <f t="shared" si="62"/>
        <v>42135.831273148149</v>
      </c>
      <c r="W670">
        <f t="shared" si="63"/>
        <v>2015</v>
      </c>
    </row>
    <row r="671" spans="1:23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9"/>
        <v>22</v>
      </c>
      <c r="P671">
        <f t="shared" si="60"/>
        <v>1536.25</v>
      </c>
      <c r="Q671">
        <v>22</v>
      </c>
      <c r="R671" s="9" t="s">
        <v>8317</v>
      </c>
      <c r="S671" t="s">
        <v>8319</v>
      </c>
      <c r="T671" s="13">
        <f t="shared" si="61"/>
        <v>42527.625671296293</v>
      </c>
      <c r="U671" s="13">
        <f t="shared" si="62"/>
        <v>42557.625671296293</v>
      </c>
      <c r="W671">
        <f t="shared" si="63"/>
        <v>2016</v>
      </c>
    </row>
    <row r="672" spans="1:23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9"/>
        <v>29</v>
      </c>
      <c r="P672">
        <f t="shared" si="60"/>
        <v>85</v>
      </c>
      <c r="Q672">
        <v>29</v>
      </c>
      <c r="R672" s="9" t="s">
        <v>8317</v>
      </c>
      <c r="S672" t="s">
        <v>8319</v>
      </c>
      <c r="T672" s="13">
        <f t="shared" si="61"/>
        <v>42506.709722222222</v>
      </c>
      <c r="U672" s="13">
        <f t="shared" si="62"/>
        <v>42540.340277777781</v>
      </c>
      <c r="W672">
        <f t="shared" si="63"/>
        <v>2016</v>
      </c>
    </row>
    <row r="673" spans="1:23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9"/>
        <v>39</v>
      </c>
      <c r="P673">
        <f t="shared" si="60"/>
        <v>788.53</v>
      </c>
      <c r="Q673">
        <v>39</v>
      </c>
      <c r="R673" s="9" t="s">
        <v>8317</v>
      </c>
      <c r="S673" t="s">
        <v>8319</v>
      </c>
      <c r="T673" s="13">
        <f t="shared" si="61"/>
        <v>41984.692731481482</v>
      </c>
      <c r="U673" s="13">
        <f t="shared" si="62"/>
        <v>42018.166666666672</v>
      </c>
      <c r="W673">
        <f t="shared" si="63"/>
        <v>2014</v>
      </c>
    </row>
    <row r="674" spans="1:23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9"/>
        <v>22</v>
      </c>
      <c r="P674">
        <f t="shared" si="60"/>
        <v>50.3</v>
      </c>
      <c r="Q674">
        <v>22</v>
      </c>
      <c r="R674" s="9" t="s">
        <v>8317</v>
      </c>
      <c r="S674" t="s">
        <v>8319</v>
      </c>
      <c r="T674" s="13">
        <f t="shared" si="61"/>
        <v>41974.219490740739</v>
      </c>
      <c r="U674" s="13">
        <f t="shared" si="62"/>
        <v>42005.207638888889</v>
      </c>
      <c r="W674">
        <f t="shared" si="63"/>
        <v>2014</v>
      </c>
    </row>
    <row r="675" spans="1:23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9"/>
        <v>0</v>
      </c>
      <c r="P675">
        <f t="shared" si="60"/>
        <v>68.33</v>
      </c>
      <c r="Q675">
        <v>0</v>
      </c>
      <c r="R675" s="9" t="s">
        <v>8317</v>
      </c>
      <c r="S675" t="s">
        <v>8319</v>
      </c>
      <c r="T675" s="13">
        <f t="shared" si="61"/>
        <v>41838.840474537035</v>
      </c>
      <c r="U675" s="13">
        <f t="shared" si="62"/>
        <v>41883.840474537035</v>
      </c>
      <c r="W675">
        <f t="shared" si="63"/>
        <v>2014</v>
      </c>
    </row>
    <row r="676" spans="1:23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9"/>
        <v>0</v>
      </c>
      <c r="P676">
        <f t="shared" si="60"/>
        <v>7.5</v>
      </c>
      <c r="Q676">
        <v>0</v>
      </c>
      <c r="R676" s="9" t="s">
        <v>8317</v>
      </c>
      <c r="S676" t="s">
        <v>8319</v>
      </c>
      <c r="T676" s="13">
        <f t="shared" si="61"/>
        <v>41803.116053240738</v>
      </c>
      <c r="U676" s="13">
        <f t="shared" si="62"/>
        <v>41863.116053240738</v>
      </c>
      <c r="W676">
        <f t="shared" si="63"/>
        <v>2014</v>
      </c>
    </row>
    <row r="677" spans="1:23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9"/>
        <v>15</v>
      </c>
      <c r="P677">
        <f t="shared" si="60"/>
        <v>34.270000000000003</v>
      </c>
      <c r="Q677">
        <v>15</v>
      </c>
      <c r="R677" s="9" t="s">
        <v>8317</v>
      </c>
      <c r="S677" t="s">
        <v>8319</v>
      </c>
      <c r="T677" s="13">
        <f t="shared" si="61"/>
        <v>41975.930601851855</v>
      </c>
      <c r="U677" s="13">
        <f t="shared" si="62"/>
        <v>42005.290972222225</v>
      </c>
      <c r="W677">
        <f t="shared" si="63"/>
        <v>2014</v>
      </c>
    </row>
    <row r="678" spans="1:23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9"/>
        <v>1</v>
      </c>
      <c r="P678">
        <f t="shared" si="60"/>
        <v>61.29</v>
      </c>
      <c r="Q678">
        <v>1</v>
      </c>
      <c r="R678" s="9" t="s">
        <v>8317</v>
      </c>
      <c r="S678" t="s">
        <v>8319</v>
      </c>
      <c r="T678" s="13">
        <f t="shared" si="61"/>
        <v>42012.768298611118</v>
      </c>
      <c r="U678" s="13">
        <f t="shared" si="62"/>
        <v>42042.768298611118</v>
      </c>
      <c r="W678">
        <f t="shared" si="63"/>
        <v>2015</v>
      </c>
    </row>
    <row r="679" spans="1:23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9"/>
        <v>26</v>
      </c>
      <c r="P679">
        <f t="shared" si="60"/>
        <v>133.25</v>
      </c>
      <c r="Q679">
        <v>26</v>
      </c>
      <c r="R679" s="9" t="s">
        <v>8317</v>
      </c>
      <c r="S679" t="s">
        <v>8319</v>
      </c>
      <c r="T679" s="13">
        <f t="shared" si="61"/>
        <v>42504.403877314813</v>
      </c>
      <c r="U679" s="13">
        <f t="shared" si="62"/>
        <v>42549.403877314813</v>
      </c>
      <c r="W679">
        <f t="shared" si="63"/>
        <v>2016</v>
      </c>
    </row>
    <row r="680" spans="1:23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9"/>
        <v>4</v>
      </c>
      <c r="P680">
        <f t="shared" si="60"/>
        <v>65.180000000000007</v>
      </c>
      <c r="Q680">
        <v>4</v>
      </c>
      <c r="R680" s="9" t="s">
        <v>8317</v>
      </c>
      <c r="S680" t="s">
        <v>8319</v>
      </c>
      <c r="T680" s="13">
        <f t="shared" si="61"/>
        <v>42481.376597222217</v>
      </c>
      <c r="U680" s="13">
        <f t="shared" si="62"/>
        <v>42511.376597222217</v>
      </c>
      <c r="W680">
        <f t="shared" si="63"/>
        <v>2016</v>
      </c>
    </row>
    <row r="681" spans="1:23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9"/>
        <v>15</v>
      </c>
      <c r="P681">
        <f t="shared" si="60"/>
        <v>93.9</v>
      </c>
      <c r="Q681">
        <v>15</v>
      </c>
      <c r="R681" s="9" t="s">
        <v>8317</v>
      </c>
      <c r="S681" t="s">
        <v>8319</v>
      </c>
      <c r="T681" s="13">
        <f t="shared" si="61"/>
        <v>42556.695706018523</v>
      </c>
      <c r="U681" s="13">
        <f t="shared" si="62"/>
        <v>42616.695706018523</v>
      </c>
      <c r="W681">
        <f t="shared" si="63"/>
        <v>2016</v>
      </c>
    </row>
    <row r="682" spans="1:23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9"/>
        <v>26</v>
      </c>
      <c r="P682">
        <f t="shared" si="60"/>
        <v>150.65</v>
      </c>
      <c r="Q682">
        <v>26</v>
      </c>
      <c r="R682" s="9" t="s">
        <v>8317</v>
      </c>
      <c r="S682" t="s">
        <v>8319</v>
      </c>
      <c r="T682" s="13">
        <f t="shared" si="61"/>
        <v>41864.501516203702</v>
      </c>
      <c r="U682" s="13">
        <f t="shared" si="62"/>
        <v>41899.501516203702</v>
      </c>
      <c r="W682">
        <f t="shared" si="63"/>
        <v>2014</v>
      </c>
    </row>
    <row r="683" spans="1:23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9"/>
        <v>0</v>
      </c>
      <c r="P683">
        <f t="shared" si="60"/>
        <v>1</v>
      </c>
      <c r="Q683">
        <v>0</v>
      </c>
      <c r="R683" s="9" t="s">
        <v>8317</v>
      </c>
      <c r="S683" t="s">
        <v>8319</v>
      </c>
      <c r="T683" s="13">
        <f t="shared" si="61"/>
        <v>42639.805601851855</v>
      </c>
      <c r="U683" s="13">
        <f t="shared" si="62"/>
        <v>42669.805601851855</v>
      </c>
      <c r="W683">
        <f t="shared" si="63"/>
        <v>2016</v>
      </c>
    </row>
    <row r="684" spans="1:23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9"/>
        <v>0</v>
      </c>
      <c r="P684">
        <f t="shared" si="60"/>
        <v>13.25</v>
      </c>
      <c r="Q684">
        <v>0</v>
      </c>
      <c r="R684" s="9" t="s">
        <v>8317</v>
      </c>
      <c r="S684" t="s">
        <v>8319</v>
      </c>
      <c r="T684" s="13">
        <f t="shared" si="61"/>
        <v>42778.765300925923</v>
      </c>
      <c r="U684" s="13">
        <f t="shared" si="62"/>
        <v>42808.723634259266</v>
      </c>
      <c r="W684">
        <f t="shared" si="63"/>
        <v>2017</v>
      </c>
    </row>
    <row r="685" spans="1:23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9"/>
        <v>1</v>
      </c>
      <c r="P685">
        <f t="shared" si="60"/>
        <v>99.33</v>
      </c>
      <c r="Q685">
        <v>1</v>
      </c>
      <c r="R685" s="9" t="s">
        <v>8317</v>
      </c>
      <c r="S685" t="s">
        <v>8319</v>
      </c>
      <c r="T685" s="13">
        <f t="shared" si="61"/>
        <v>42634.900046296301</v>
      </c>
      <c r="U685" s="13">
        <f t="shared" si="62"/>
        <v>42674.900046296301</v>
      </c>
      <c r="W685">
        <f t="shared" si="63"/>
        <v>2016</v>
      </c>
    </row>
    <row r="686" spans="1:23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9"/>
        <v>7</v>
      </c>
      <c r="P686">
        <f t="shared" si="60"/>
        <v>177.39</v>
      </c>
      <c r="Q686">
        <v>7</v>
      </c>
      <c r="R686" s="9" t="s">
        <v>8317</v>
      </c>
      <c r="S686" t="s">
        <v>8319</v>
      </c>
      <c r="T686" s="13">
        <f t="shared" si="61"/>
        <v>41809.473275462966</v>
      </c>
      <c r="U686" s="13">
        <f t="shared" si="62"/>
        <v>41845.125</v>
      </c>
      <c r="W686">
        <f t="shared" si="63"/>
        <v>2014</v>
      </c>
    </row>
    <row r="687" spans="1:23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9"/>
        <v>28</v>
      </c>
      <c r="P687">
        <f t="shared" si="60"/>
        <v>55.3</v>
      </c>
      <c r="Q687">
        <v>28</v>
      </c>
      <c r="R687" s="9" t="s">
        <v>8317</v>
      </c>
      <c r="S687" t="s">
        <v>8319</v>
      </c>
      <c r="T687" s="13">
        <f t="shared" si="61"/>
        <v>41971.866574074069</v>
      </c>
      <c r="U687" s="13">
        <f t="shared" si="62"/>
        <v>42016.866574074069</v>
      </c>
      <c r="W687">
        <f t="shared" si="63"/>
        <v>2014</v>
      </c>
    </row>
    <row r="688" spans="1:23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9"/>
        <v>0</v>
      </c>
      <c r="P688">
        <f t="shared" si="60"/>
        <v>0</v>
      </c>
      <c r="Q688">
        <v>0</v>
      </c>
      <c r="R688" s="9" t="s">
        <v>8317</v>
      </c>
      <c r="S688" t="s">
        <v>8319</v>
      </c>
      <c r="T688" s="13">
        <f t="shared" si="61"/>
        <v>42189.673263888893</v>
      </c>
      <c r="U688" s="13">
        <f t="shared" si="62"/>
        <v>42219.673263888893</v>
      </c>
      <c r="W688">
        <f t="shared" si="63"/>
        <v>2015</v>
      </c>
    </row>
    <row r="689" spans="1:23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9"/>
        <v>4</v>
      </c>
      <c r="P689">
        <f t="shared" si="60"/>
        <v>591.66999999999996</v>
      </c>
      <c r="Q689">
        <v>4</v>
      </c>
      <c r="R689" s="9" t="s">
        <v>8317</v>
      </c>
      <c r="S689" t="s">
        <v>8319</v>
      </c>
      <c r="T689" s="13">
        <f t="shared" si="61"/>
        <v>42711.750613425931</v>
      </c>
      <c r="U689" s="13">
        <f t="shared" si="62"/>
        <v>42771.750613425931</v>
      </c>
      <c r="W689">
        <f t="shared" si="63"/>
        <v>2016</v>
      </c>
    </row>
    <row r="690" spans="1:23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9"/>
        <v>73</v>
      </c>
      <c r="P690">
        <f t="shared" si="60"/>
        <v>405.5</v>
      </c>
      <c r="Q690">
        <v>73</v>
      </c>
      <c r="R690" s="9" t="s">
        <v>8317</v>
      </c>
      <c r="S690" t="s">
        <v>8319</v>
      </c>
      <c r="T690" s="13">
        <f t="shared" si="61"/>
        <v>42262.104780092588</v>
      </c>
      <c r="U690" s="13">
        <f t="shared" si="62"/>
        <v>42292.104780092588</v>
      </c>
      <c r="W690">
        <f t="shared" si="63"/>
        <v>2015</v>
      </c>
    </row>
    <row r="691" spans="1:23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9"/>
        <v>58</v>
      </c>
      <c r="P691">
        <f t="shared" si="60"/>
        <v>343.15</v>
      </c>
      <c r="Q691">
        <v>58</v>
      </c>
      <c r="R691" s="9" t="s">
        <v>8317</v>
      </c>
      <c r="S691" t="s">
        <v>8319</v>
      </c>
      <c r="T691" s="13">
        <f t="shared" si="61"/>
        <v>42675.66778935185</v>
      </c>
      <c r="U691" s="13">
        <f t="shared" si="62"/>
        <v>42712.207638888889</v>
      </c>
      <c r="W691">
        <f t="shared" si="63"/>
        <v>2016</v>
      </c>
    </row>
    <row r="692" spans="1:23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9"/>
        <v>12</v>
      </c>
      <c r="P692">
        <f t="shared" si="60"/>
        <v>72.59</v>
      </c>
      <c r="Q692">
        <v>12</v>
      </c>
      <c r="R692" s="9" t="s">
        <v>8317</v>
      </c>
      <c r="S692" t="s">
        <v>8319</v>
      </c>
      <c r="T692" s="13">
        <f t="shared" si="61"/>
        <v>42579.634733796294</v>
      </c>
      <c r="U692" s="13">
        <f t="shared" si="62"/>
        <v>42622.25</v>
      </c>
      <c r="W692">
        <f t="shared" si="63"/>
        <v>2016</v>
      </c>
    </row>
    <row r="693" spans="1:23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9"/>
        <v>1</v>
      </c>
      <c r="P693">
        <f t="shared" si="60"/>
        <v>26</v>
      </c>
      <c r="Q693">
        <v>1</v>
      </c>
      <c r="R693" s="9" t="s">
        <v>8317</v>
      </c>
      <c r="S693" t="s">
        <v>8319</v>
      </c>
      <c r="T693" s="13">
        <f t="shared" si="61"/>
        <v>42158.028310185182</v>
      </c>
      <c r="U693" s="13">
        <f t="shared" si="62"/>
        <v>42186.028310185182</v>
      </c>
      <c r="W693">
        <f t="shared" si="63"/>
        <v>2015</v>
      </c>
    </row>
    <row r="694" spans="1:23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9"/>
        <v>7</v>
      </c>
      <c r="P694">
        <f t="shared" si="60"/>
        <v>6.5</v>
      </c>
      <c r="Q694">
        <v>7</v>
      </c>
      <c r="R694" s="9" t="s">
        <v>8317</v>
      </c>
      <c r="S694" t="s">
        <v>8319</v>
      </c>
      <c r="T694" s="13">
        <f t="shared" si="61"/>
        <v>42696.37572916667</v>
      </c>
      <c r="U694" s="13">
        <f t="shared" si="62"/>
        <v>42726.37572916667</v>
      </c>
      <c r="W694">
        <f t="shared" si="63"/>
        <v>2016</v>
      </c>
    </row>
    <row r="695" spans="1:23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9"/>
        <v>35</v>
      </c>
      <c r="P695">
        <f t="shared" si="60"/>
        <v>119.39</v>
      </c>
      <c r="Q695">
        <v>35</v>
      </c>
      <c r="R695" s="9" t="s">
        <v>8317</v>
      </c>
      <c r="S695" t="s">
        <v>8319</v>
      </c>
      <c r="T695" s="13">
        <f t="shared" si="61"/>
        <v>42094.808182870373</v>
      </c>
      <c r="U695" s="13">
        <f t="shared" si="62"/>
        <v>42124.808182870373</v>
      </c>
      <c r="W695">
        <f t="shared" si="63"/>
        <v>2015</v>
      </c>
    </row>
    <row r="696" spans="1:23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9"/>
        <v>0</v>
      </c>
      <c r="P696">
        <f t="shared" si="60"/>
        <v>84.29</v>
      </c>
      <c r="Q696">
        <v>0</v>
      </c>
      <c r="R696" s="9" t="s">
        <v>8317</v>
      </c>
      <c r="S696" t="s">
        <v>8319</v>
      </c>
      <c r="T696" s="13">
        <f t="shared" si="61"/>
        <v>42737.663877314815</v>
      </c>
      <c r="U696" s="13">
        <f t="shared" si="62"/>
        <v>42767.663877314815</v>
      </c>
      <c r="W696">
        <f t="shared" si="63"/>
        <v>2017</v>
      </c>
    </row>
    <row r="697" spans="1:23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9"/>
        <v>1</v>
      </c>
      <c r="P697">
        <f t="shared" si="60"/>
        <v>90.86</v>
      </c>
      <c r="Q697">
        <v>1</v>
      </c>
      <c r="R697" s="9" t="s">
        <v>8317</v>
      </c>
      <c r="S697" t="s">
        <v>8319</v>
      </c>
      <c r="T697" s="13">
        <f t="shared" si="61"/>
        <v>41913.521064814813</v>
      </c>
      <c r="U697" s="13">
        <f t="shared" si="62"/>
        <v>41943.521064814813</v>
      </c>
      <c r="W697">
        <f t="shared" si="63"/>
        <v>2014</v>
      </c>
    </row>
    <row r="698" spans="1:23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9"/>
        <v>0</v>
      </c>
      <c r="P698">
        <f t="shared" si="60"/>
        <v>1</v>
      </c>
      <c r="Q698">
        <v>0</v>
      </c>
      <c r="R698" s="9" t="s">
        <v>8317</v>
      </c>
      <c r="S698" t="s">
        <v>8319</v>
      </c>
      <c r="T698" s="13">
        <f t="shared" si="61"/>
        <v>41815.927106481482</v>
      </c>
      <c r="U698" s="13">
        <f t="shared" si="62"/>
        <v>41845.927106481482</v>
      </c>
      <c r="W698">
        <f t="shared" si="63"/>
        <v>2014</v>
      </c>
    </row>
    <row r="699" spans="1:23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9"/>
        <v>46</v>
      </c>
      <c r="P699">
        <f t="shared" si="60"/>
        <v>20.34</v>
      </c>
      <c r="Q699">
        <v>46</v>
      </c>
      <c r="R699" s="9" t="s">
        <v>8317</v>
      </c>
      <c r="S699" t="s">
        <v>8319</v>
      </c>
      <c r="T699" s="13">
        <f t="shared" si="61"/>
        <v>42388.523020833338</v>
      </c>
      <c r="U699" s="13">
        <f t="shared" si="62"/>
        <v>42403.523020833338</v>
      </c>
      <c r="W699">
        <f t="shared" si="63"/>
        <v>2016</v>
      </c>
    </row>
    <row r="700" spans="1:23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9"/>
        <v>15</v>
      </c>
      <c r="P700">
        <f t="shared" si="60"/>
        <v>530.69000000000005</v>
      </c>
      <c r="Q700">
        <v>15</v>
      </c>
      <c r="R700" s="9" t="s">
        <v>8317</v>
      </c>
      <c r="S700" t="s">
        <v>8319</v>
      </c>
      <c r="T700" s="13">
        <f t="shared" si="61"/>
        <v>41866.931076388886</v>
      </c>
      <c r="U700" s="13">
        <f t="shared" si="62"/>
        <v>41900.083333333336</v>
      </c>
      <c r="W700">
        <f t="shared" si="63"/>
        <v>2014</v>
      </c>
    </row>
    <row r="701" spans="1:23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9"/>
        <v>82</v>
      </c>
      <c r="P701">
        <f t="shared" si="60"/>
        <v>120.39</v>
      </c>
      <c r="Q701">
        <v>82</v>
      </c>
      <c r="R701" s="9" t="s">
        <v>8317</v>
      </c>
      <c r="S701" t="s">
        <v>8319</v>
      </c>
      <c r="T701" s="13">
        <f t="shared" si="61"/>
        <v>41563.485509259262</v>
      </c>
      <c r="U701" s="13">
        <f t="shared" si="62"/>
        <v>41600.666666666664</v>
      </c>
      <c r="W701">
        <f t="shared" si="63"/>
        <v>2013</v>
      </c>
    </row>
    <row r="702" spans="1:23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9"/>
        <v>3</v>
      </c>
      <c r="P702">
        <f t="shared" si="60"/>
        <v>13</v>
      </c>
      <c r="Q702">
        <v>3</v>
      </c>
      <c r="R702" s="9" t="s">
        <v>8317</v>
      </c>
      <c r="S702" t="s">
        <v>8319</v>
      </c>
      <c r="T702" s="13">
        <f t="shared" si="61"/>
        <v>42715.688437500001</v>
      </c>
      <c r="U702" s="13">
        <f t="shared" si="62"/>
        <v>42745.688437500001</v>
      </c>
      <c r="W702">
        <f t="shared" si="63"/>
        <v>2016</v>
      </c>
    </row>
    <row r="703" spans="1:23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9"/>
        <v>27</v>
      </c>
      <c r="P703">
        <f t="shared" si="60"/>
        <v>291.33</v>
      </c>
      <c r="Q703">
        <v>27</v>
      </c>
      <c r="R703" s="9" t="s">
        <v>8317</v>
      </c>
      <c r="S703" t="s">
        <v>8319</v>
      </c>
      <c r="T703" s="13">
        <f t="shared" si="61"/>
        <v>41813.662962962961</v>
      </c>
      <c r="U703" s="13">
        <f t="shared" si="62"/>
        <v>41843.662962962961</v>
      </c>
      <c r="W703">
        <f t="shared" si="63"/>
        <v>2014</v>
      </c>
    </row>
    <row r="704" spans="1:23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9"/>
        <v>31</v>
      </c>
      <c r="P704">
        <f t="shared" si="60"/>
        <v>124.92</v>
      </c>
      <c r="Q704">
        <v>31</v>
      </c>
      <c r="R704" s="9" t="s">
        <v>8317</v>
      </c>
      <c r="S704" t="s">
        <v>8319</v>
      </c>
      <c r="T704" s="13">
        <f t="shared" si="61"/>
        <v>42668.726701388892</v>
      </c>
      <c r="U704" s="13">
        <f t="shared" si="62"/>
        <v>42698.768368055549</v>
      </c>
      <c r="W704">
        <f t="shared" si="63"/>
        <v>2016</v>
      </c>
    </row>
    <row r="705" spans="1:23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9"/>
        <v>6</v>
      </c>
      <c r="P705">
        <f t="shared" si="60"/>
        <v>119.57</v>
      </c>
      <c r="Q705">
        <v>6</v>
      </c>
      <c r="R705" s="9" t="s">
        <v>8317</v>
      </c>
      <c r="S705" t="s">
        <v>8319</v>
      </c>
      <c r="T705" s="13">
        <f t="shared" si="61"/>
        <v>42711.950798611113</v>
      </c>
      <c r="U705" s="13">
        <f t="shared" si="62"/>
        <v>42766.98055555555</v>
      </c>
      <c r="W705">
        <f t="shared" si="63"/>
        <v>2016</v>
      </c>
    </row>
    <row r="706" spans="1:23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9"/>
        <v>1</v>
      </c>
      <c r="P706">
        <f t="shared" si="60"/>
        <v>120.25</v>
      </c>
      <c r="Q706">
        <v>1</v>
      </c>
      <c r="R706" s="9" t="s">
        <v>8317</v>
      </c>
      <c r="S706" t="s">
        <v>8319</v>
      </c>
      <c r="T706" s="13">
        <f t="shared" si="61"/>
        <v>42726.192916666667</v>
      </c>
      <c r="U706" s="13">
        <f t="shared" si="62"/>
        <v>42786.192916666667</v>
      </c>
      <c r="W706">
        <f t="shared" si="63"/>
        <v>2016</v>
      </c>
    </row>
    <row r="707" spans="1:23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64">ROUND(E707/D707*100,0)</f>
        <v>1</v>
      </c>
      <c r="P707">
        <f t="shared" ref="P707:P770" si="65">IFERROR(ROUND(E707/L707,2),0)</f>
        <v>195.4</v>
      </c>
      <c r="Q707">
        <v>1</v>
      </c>
      <c r="R707" s="9" t="s">
        <v>8317</v>
      </c>
      <c r="S707" t="s">
        <v>8319</v>
      </c>
      <c r="T707" s="13">
        <f t="shared" ref="T707:T770" si="66">(((J707/60)/60)/24)+DATE(1970,1,1)</f>
        <v>42726.491643518515</v>
      </c>
      <c r="U707" s="13">
        <f t="shared" ref="U707:U770" si="67">(((I707/60)/60)/24)+DATE(1970,1,1)</f>
        <v>42756.491643518515</v>
      </c>
      <c r="W707">
        <f t="shared" ref="W707:W770" si="68">YEAR(T707)</f>
        <v>2016</v>
      </c>
    </row>
    <row r="708" spans="1:23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64"/>
        <v>0</v>
      </c>
      <c r="P708">
        <f t="shared" si="65"/>
        <v>0</v>
      </c>
      <c r="Q708">
        <v>0</v>
      </c>
      <c r="R708" s="9" t="s">
        <v>8317</v>
      </c>
      <c r="S708" t="s">
        <v>8319</v>
      </c>
      <c r="T708" s="13">
        <f t="shared" si="66"/>
        <v>42676.995173611111</v>
      </c>
      <c r="U708" s="13">
        <f t="shared" si="67"/>
        <v>42718.777083333334</v>
      </c>
      <c r="W708">
        <f t="shared" si="68"/>
        <v>2016</v>
      </c>
    </row>
    <row r="709" spans="1:23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64"/>
        <v>79</v>
      </c>
      <c r="P709">
        <f t="shared" si="65"/>
        <v>117.7</v>
      </c>
      <c r="Q709">
        <v>79</v>
      </c>
      <c r="R709" s="9" t="s">
        <v>8317</v>
      </c>
      <c r="S709" t="s">
        <v>8319</v>
      </c>
      <c r="T709" s="13">
        <f t="shared" si="66"/>
        <v>42696.663506944446</v>
      </c>
      <c r="U709" s="13">
        <f t="shared" si="67"/>
        <v>42736.663506944446</v>
      </c>
      <c r="W709">
        <f t="shared" si="68"/>
        <v>2016</v>
      </c>
    </row>
    <row r="710" spans="1:23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64"/>
        <v>22</v>
      </c>
      <c r="P710">
        <f t="shared" si="65"/>
        <v>23.95</v>
      </c>
      <c r="Q710">
        <v>22</v>
      </c>
      <c r="R710" s="9" t="s">
        <v>8317</v>
      </c>
      <c r="S710" t="s">
        <v>8319</v>
      </c>
      <c r="T710" s="13">
        <f t="shared" si="66"/>
        <v>41835.581018518518</v>
      </c>
      <c r="U710" s="13">
        <f t="shared" si="67"/>
        <v>41895.581018518518</v>
      </c>
      <c r="W710">
        <f t="shared" si="68"/>
        <v>2014</v>
      </c>
    </row>
    <row r="711" spans="1:23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64"/>
        <v>0</v>
      </c>
      <c r="P711">
        <f t="shared" si="65"/>
        <v>30.5</v>
      </c>
      <c r="Q711">
        <v>0</v>
      </c>
      <c r="R711" s="9" t="s">
        <v>8317</v>
      </c>
      <c r="S711" t="s">
        <v>8319</v>
      </c>
      <c r="T711" s="13">
        <f t="shared" si="66"/>
        <v>41948.041192129633</v>
      </c>
      <c r="U711" s="13">
        <f t="shared" si="67"/>
        <v>41978.041192129633</v>
      </c>
      <c r="W711">
        <f t="shared" si="68"/>
        <v>2014</v>
      </c>
    </row>
    <row r="712" spans="1:23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64"/>
        <v>0</v>
      </c>
      <c r="P712">
        <f t="shared" si="65"/>
        <v>0</v>
      </c>
      <c r="Q712">
        <v>0</v>
      </c>
      <c r="R712" s="9" t="s">
        <v>8317</v>
      </c>
      <c r="S712" t="s">
        <v>8319</v>
      </c>
      <c r="T712" s="13">
        <f t="shared" si="66"/>
        <v>41837.984976851854</v>
      </c>
      <c r="U712" s="13">
        <f t="shared" si="67"/>
        <v>41871.030555555553</v>
      </c>
      <c r="W712">
        <f t="shared" si="68"/>
        <v>2014</v>
      </c>
    </row>
    <row r="713" spans="1:23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64"/>
        <v>34</v>
      </c>
      <c r="P713">
        <f t="shared" si="65"/>
        <v>99.97</v>
      </c>
      <c r="Q713">
        <v>34</v>
      </c>
      <c r="R713" s="9" t="s">
        <v>8317</v>
      </c>
      <c r="S713" t="s">
        <v>8319</v>
      </c>
      <c r="T713" s="13">
        <f t="shared" si="66"/>
        <v>42678.459120370375</v>
      </c>
      <c r="U713" s="13">
        <f t="shared" si="67"/>
        <v>42718.500787037032</v>
      </c>
      <c r="W713">
        <f t="shared" si="68"/>
        <v>2016</v>
      </c>
    </row>
    <row r="714" spans="1:23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64"/>
        <v>0</v>
      </c>
      <c r="P714">
        <f t="shared" si="65"/>
        <v>26.25</v>
      </c>
      <c r="Q714">
        <v>0</v>
      </c>
      <c r="R714" s="9" t="s">
        <v>8317</v>
      </c>
      <c r="S714" t="s">
        <v>8319</v>
      </c>
      <c r="T714" s="13">
        <f t="shared" si="66"/>
        <v>42384.680925925932</v>
      </c>
      <c r="U714" s="13">
        <f t="shared" si="67"/>
        <v>42414.680925925932</v>
      </c>
      <c r="W714">
        <f t="shared" si="68"/>
        <v>2016</v>
      </c>
    </row>
    <row r="715" spans="1:23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4"/>
        <v>1</v>
      </c>
      <c r="P715">
        <f t="shared" si="65"/>
        <v>199</v>
      </c>
      <c r="Q715">
        <v>1</v>
      </c>
      <c r="R715" s="9" t="s">
        <v>8317</v>
      </c>
      <c r="S715" t="s">
        <v>8319</v>
      </c>
      <c r="T715" s="13">
        <f t="shared" si="66"/>
        <v>42496.529305555552</v>
      </c>
      <c r="U715" s="13">
        <f t="shared" si="67"/>
        <v>42526.529305555552</v>
      </c>
      <c r="W715">
        <f t="shared" si="68"/>
        <v>2016</v>
      </c>
    </row>
    <row r="716" spans="1:23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4"/>
        <v>15</v>
      </c>
      <c r="P716">
        <f t="shared" si="65"/>
        <v>80.319999999999993</v>
      </c>
      <c r="Q716">
        <v>15</v>
      </c>
      <c r="R716" s="9" t="s">
        <v>8317</v>
      </c>
      <c r="S716" t="s">
        <v>8319</v>
      </c>
      <c r="T716" s="13">
        <f t="shared" si="66"/>
        <v>42734.787986111114</v>
      </c>
      <c r="U716" s="13">
        <f t="shared" si="67"/>
        <v>42794.787986111114</v>
      </c>
      <c r="W716">
        <f t="shared" si="68"/>
        <v>2016</v>
      </c>
    </row>
    <row r="717" spans="1:23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4"/>
        <v>5</v>
      </c>
      <c r="P717">
        <f t="shared" si="65"/>
        <v>115.75</v>
      </c>
      <c r="Q717">
        <v>5</v>
      </c>
      <c r="R717" s="9" t="s">
        <v>8317</v>
      </c>
      <c r="S717" t="s">
        <v>8319</v>
      </c>
      <c r="T717" s="13">
        <f t="shared" si="66"/>
        <v>42273.090740740736</v>
      </c>
      <c r="U717" s="13">
        <f t="shared" si="67"/>
        <v>42313.132407407407</v>
      </c>
      <c r="W717">
        <f t="shared" si="68"/>
        <v>2015</v>
      </c>
    </row>
    <row r="718" spans="1:23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4"/>
        <v>10</v>
      </c>
      <c r="P718">
        <f t="shared" si="65"/>
        <v>44.69</v>
      </c>
      <c r="Q718">
        <v>10</v>
      </c>
      <c r="R718" s="9" t="s">
        <v>8317</v>
      </c>
      <c r="S718" t="s">
        <v>8319</v>
      </c>
      <c r="T718" s="13">
        <f t="shared" si="66"/>
        <v>41940.658645833333</v>
      </c>
      <c r="U718" s="13">
        <f t="shared" si="67"/>
        <v>41974</v>
      </c>
      <c r="W718">
        <f t="shared" si="68"/>
        <v>2014</v>
      </c>
    </row>
    <row r="719" spans="1:23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4"/>
        <v>0</v>
      </c>
      <c r="P719">
        <f t="shared" si="65"/>
        <v>76.25</v>
      </c>
      <c r="Q719">
        <v>0</v>
      </c>
      <c r="R719" s="9" t="s">
        <v>8317</v>
      </c>
      <c r="S719" t="s">
        <v>8319</v>
      </c>
      <c r="T719" s="13">
        <f t="shared" si="66"/>
        <v>41857.854189814818</v>
      </c>
      <c r="U719" s="13">
        <f t="shared" si="67"/>
        <v>41887.854189814818</v>
      </c>
      <c r="W719">
        <f t="shared" si="68"/>
        <v>2014</v>
      </c>
    </row>
    <row r="720" spans="1:23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4"/>
        <v>1</v>
      </c>
      <c r="P720">
        <f t="shared" si="65"/>
        <v>22.5</v>
      </c>
      <c r="Q720">
        <v>1</v>
      </c>
      <c r="R720" s="9" t="s">
        <v>8317</v>
      </c>
      <c r="S720" t="s">
        <v>8319</v>
      </c>
      <c r="T720" s="13">
        <f t="shared" si="66"/>
        <v>42752.845451388886</v>
      </c>
      <c r="U720" s="13">
        <f t="shared" si="67"/>
        <v>42784.249305555553</v>
      </c>
      <c r="W720">
        <f t="shared" si="68"/>
        <v>2017</v>
      </c>
    </row>
    <row r="721" spans="1:23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4"/>
        <v>1</v>
      </c>
      <c r="P721">
        <f t="shared" si="65"/>
        <v>19.399999999999999</v>
      </c>
      <c r="Q721">
        <v>1</v>
      </c>
      <c r="R721" s="9" t="s">
        <v>8317</v>
      </c>
      <c r="S721" t="s">
        <v>8319</v>
      </c>
      <c r="T721" s="13">
        <f t="shared" si="66"/>
        <v>42409.040231481486</v>
      </c>
      <c r="U721" s="13">
        <f t="shared" si="67"/>
        <v>42423.040231481486</v>
      </c>
      <c r="W721">
        <f t="shared" si="68"/>
        <v>2016</v>
      </c>
    </row>
    <row r="722" spans="1:23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4"/>
        <v>144</v>
      </c>
      <c r="P722">
        <f t="shared" si="65"/>
        <v>66.709999999999994</v>
      </c>
      <c r="Q722">
        <v>144</v>
      </c>
      <c r="R722" s="9" t="s">
        <v>8320</v>
      </c>
      <c r="S722" t="s">
        <v>8321</v>
      </c>
      <c r="T722" s="13">
        <f t="shared" si="66"/>
        <v>40909.649201388893</v>
      </c>
      <c r="U722" s="13">
        <f t="shared" si="67"/>
        <v>40937.649201388893</v>
      </c>
      <c r="W722">
        <f t="shared" si="68"/>
        <v>2012</v>
      </c>
    </row>
    <row r="723" spans="1:23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4"/>
        <v>122</v>
      </c>
      <c r="P723">
        <f t="shared" si="65"/>
        <v>84.14</v>
      </c>
      <c r="Q723">
        <v>122</v>
      </c>
      <c r="R723" s="9" t="s">
        <v>8320</v>
      </c>
      <c r="S723" t="s">
        <v>8321</v>
      </c>
      <c r="T723" s="13">
        <f t="shared" si="66"/>
        <v>41807.571840277778</v>
      </c>
      <c r="U723" s="13">
        <f t="shared" si="67"/>
        <v>41852.571840277778</v>
      </c>
      <c r="W723">
        <f t="shared" si="68"/>
        <v>2014</v>
      </c>
    </row>
    <row r="724" spans="1:23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4"/>
        <v>132</v>
      </c>
      <c r="P724">
        <f t="shared" si="65"/>
        <v>215.73</v>
      </c>
      <c r="Q724">
        <v>132</v>
      </c>
      <c r="R724" s="9" t="s">
        <v>8320</v>
      </c>
      <c r="S724" t="s">
        <v>8321</v>
      </c>
      <c r="T724" s="13">
        <f t="shared" si="66"/>
        <v>40977.805300925924</v>
      </c>
      <c r="U724" s="13">
        <f t="shared" si="67"/>
        <v>41007.76363425926</v>
      </c>
      <c r="W724">
        <f t="shared" si="68"/>
        <v>2012</v>
      </c>
    </row>
    <row r="725" spans="1:23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4"/>
        <v>109</v>
      </c>
      <c r="P725">
        <f t="shared" si="65"/>
        <v>54.69</v>
      </c>
      <c r="Q725">
        <v>109</v>
      </c>
      <c r="R725" s="9" t="s">
        <v>8320</v>
      </c>
      <c r="S725" t="s">
        <v>8321</v>
      </c>
      <c r="T725" s="13">
        <f t="shared" si="66"/>
        <v>42184.816539351858</v>
      </c>
      <c r="U725" s="13">
        <f t="shared" si="67"/>
        <v>42215.165972222225</v>
      </c>
      <c r="W725">
        <f t="shared" si="68"/>
        <v>2015</v>
      </c>
    </row>
    <row r="726" spans="1:23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4"/>
        <v>105</v>
      </c>
      <c r="P726">
        <f t="shared" si="65"/>
        <v>51.63</v>
      </c>
      <c r="Q726">
        <v>105</v>
      </c>
      <c r="R726" s="9" t="s">
        <v>8320</v>
      </c>
      <c r="S726" t="s">
        <v>8321</v>
      </c>
      <c r="T726" s="13">
        <f t="shared" si="66"/>
        <v>40694.638460648144</v>
      </c>
      <c r="U726" s="13">
        <f t="shared" si="67"/>
        <v>40724.638460648144</v>
      </c>
      <c r="W726">
        <f t="shared" si="68"/>
        <v>2011</v>
      </c>
    </row>
    <row r="727" spans="1:23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4"/>
        <v>100</v>
      </c>
      <c r="P727">
        <f t="shared" si="65"/>
        <v>143.36000000000001</v>
      </c>
      <c r="Q727">
        <v>100</v>
      </c>
      <c r="R727" s="9" t="s">
        <v>8320</v>
      </c>
      <c r="S727" t="s">
        <v>8321</v>
      </c>
      <c r="T727" s="13">
        <f t="shared" si="66"/>
        <v>42321.626296296294</v>
      </c>
      <c r="U727" s="13">
        <f t="shared" si="67"/>
        <v>42351.626296296294</v>
      </c>
      <c r="W727">
        <f t="shared" si="68"/>
        <v>2015</v>
      </c>
    </row>
    <row r="728" spans="1:23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4"/>
        <v>101</v>
      </c>
      <c r="P728">
        <f t="shared" si="65"/>
        <v>72.430000000000007</v>
      </c>
      <c r="Q728">
        <v>101</v>
      </c>
      <c r="R728" s="9" t="s">
        <v>8320</v>
      </c>
      <c r="S728" t="s">
        <v>8321</v>
      </c>
      <c r="T728" s="13">
        <f t="shared" si="66"/>
        <v>41346.042673611111</v>
      </c>
      <c r="U728" s="13">
        <f t="shared" si="67"/>
        <v>41376.042673611111</v>
      </c>
      <c r="W728">
        <f t="shared" si="68"/>
        <v>2013</v>
      </c>
    </row>
    <row r="729" spans="1:23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4"/>
        <v>156</v>
      </c>
      <c r="P729">
        <f t="shared" si="65"/>
        <v>36.53</v>
      </c>
      <c r="Q729">
        <v>156</v>
      </c>
      <c r="R729" s="9" t="s">
        <v>8320</v>
      </c>
      <c r="S729" t="s">
        <v>8321</v>
      </c>
      <c r="T729" s="13">
        <f t="shared" si="66"/>
        <v>41247.020243055551</v>
      </c>
      <c r="U729" s="13">
        <f t="shared" si="67"/>
        <v>41288.888888888891</v>
      </c>
      <c r="W729">
        <f t="shared" si="68"/>
        <v>2012</v>
      </c>
    </row>
    <row r="730" spans="1:23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4"/>
        <v>106</v>
      </c>
      <c r="P730">
        <f t="shared" si="65"/>
        <v>60.9</v>
      </c>
      <c r="Q730">
        <v>106</v>
      </c>
      <c r="R730" s="9" t="s">
        <v>8320</v>
      </c>
      <c r="S730" t="s">
        <v>8321</v>
      </c>
      <c r="T730" s="13">
        <f t="shared" si="66"/>
        <v>40731.837465277778</v>
      </c>
      <c r="U730" s="13">
        <f t="shared" si="67"/>
        <v>40776.837465277778</v>
      </c>
      <c r="W730">
        <f t="shared" si="68"/>
        <v>2011</v>
      </c>
    </row>
    <row r="731" spans="1:23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4"/>
        <v>131</v>
      </c>
      <c r="P731">
        <f t="shared" si="65"/>
        <v>43.55</v>
      </c>
      <c r="Q731">
        <v>131</v>
      </c>
      <c r="R731" s="9" t="s">
        <v>8320</v>
      </c>
      <c r="S731" t="s">
        <v>8321</v>
      </c>
      <c r="T731" s="13">
        <f t="shared" si="66"/>
        <v>41111.185891203706</v>
      </c>
      <c r="U731" s="13">
        <f t="shared" si="67"/>
        <v>41171.185891203706</v>
      </c>
      <c r="W731">
        <f t="shared" si="68"/>
        <v>2012</v>
      </c>
    </row>
    <row r="732" spans="1:23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4"/>
        <v>132</v>
      </c>
      <c r="P732">
        <f t="shared" si="65"/>
        <v>99.77</v>
      </c>
      <c r="Q732">
        <v>132</v>
      </c>
      <c r="R732" s="9" t="s">
        <v>8320</v>
      </c>
      <c r="S732" t="s">
        <v>8321</v>
      </c>
      <c r="T732" s="13">
        <f t="shared" si="66"/>
        <v>40854.745266203703</v>
      </c>
      <c r="U732" s="13">
        <f t="shared" si="67"/>
        <v>40884.745266203703</v>
      </c>
      <c r="W732">
        <f t="shared" si="68"/>
        <v>2011</v>
      </c>
    </row>
    <row r="733" spans="1:23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4"/>
        <v>126</v>
      </c>
      <c r="P733">
        <f t="shared" si="65"/>
        <v>88.73</v>
      </c>
      <c r="Q733">
        <v>126</v>
      </c>
      <c r="R733" s="9" t="s">
        <v>8320</v>
      </c>
      <c r="S733" t="s">
        <v>8321</v>
      </c>
      <c r="T733" s="13">
        <f t="shared" si="66"/>
        <v>40879.795682870368</v>
      </c>
      <c r="U733" s="13">
        <f t="shared" si="67"/>
        <v>40930.25</v>
      </c>
      <c r="W733">
        <f t="shared" si="68"/>
        <v>2011</v>
      </c>
    </row>
    <row r="734" spans="1:23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4"/>
        <v>160</v>
      </c>
      <c r="P734">
        <f t="shared" si="65"/>
        <v>4.92</v>
      </c>
      <c r="Q734">
        <v>160</v>
      </c>
      <c r="R734" s="9" t="s">
        <v>8320</v>
      </c>
      <c r="S734" t="s">
        <v>8321</v>
      </c>
      <c r="T734" s="13">
        <f t="shared" si="66"/>
        <v>41486.424317129626</v>
      </c>
      <c r="U734" s="13">
        <f t="shared" si="67"/>
        <v>41546.424317129626</v>
      </c>
      <c r="W734">
        <f t="shared" si="68"/>
        <v>2013</v>
      </c>
    </row>
    <row r="735" spans="1:23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4"/>
        <v>120</v>
      </c>
      <c r="P735">
        <f t="shared" si="65"/>
        <v>17.82</v>
      </c>
      <c r="Q735">
        <v>120</v>
      </c>
      <c r="R735" s="9" t="s">
        <v>8320</v>
      </c>
      <c r="S735" t="s">
        <v>8321</v>
      </c>
      <c r="T735" s="13">
        <f t="shared" si="66"/>
        <v>41598.420046296298</v>
      </c>
      <c r="U735" s="13">
        <f t="shared" si="67"/>
        <v>41628.420046296298</v>
      </c>
      <c r="W735">
        <f t="shared" si="68"/>
        <v>2013</v>
      </c>
    </row>
    <row r="736" spans="1:23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4"/>
        <v>126</v>
      </c>
      <c r="P736">
        <f t="shared" si="65"/>
        <v>187.19</v>
      </c>
      <c r="Q736">
        <v>126</v>
      </c>
      <c r="R736" s="9" t="s">
        <v>8320</v>
      </c>
      <c r="S736" t="s">
        <v>8321</v>
      </c>
      <c r="T736" s="13">
        <f t="shared" si="66"/>
        <v>42102.164583333331</v>
      </c>
      <c r="U736" s="13">
        <f t="shared" si="67"/>
        <v>42133.208333333328</v>
      </c>
      <c r="W736">
        <f t="shared" si="68"/>
        <v>2015</v>
      </c>
    </row>
    <row r="737" spans="1:23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4"/>
        <v>114</v>
      </c>
      <c r="P737">
        <f t="shared" si="65"/>
        <v>234.81</v>
      </c>
      <c r="Q737">
        <v>114</v>
      </c>
      <c r="R737" s="9" t="s">
        <v>8320</v>
      </c>
      <c r="S737" t="s">
        <v>8321</v>
      </c>
      <c r="T737" s="13">
        <f t="shared" si="66"/>
        <v>41946.029467592591</v>
      </c>
      <c r="U737" s="13">
        <f t="shared" si="67"/>
        <v>41977.027083333334</v>
      </c>
      <c r="W737">
        <f t="shared" si="68"/>
        <v>2014</v>
      </c>
    </row>
    <row r="738" spans="1:23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4"/>
        <v>315</v>
      </c>
      <c r="P738">
        <f t="shared" si="65"/>
        <v>105.05</v>
      </c>
      <c r="Q738">
        <v>315</v>
      </c>
      <c r="R738" s="9" t="s">
        <v>8320</v>
      </c>
      <c r="S738" t="s">
        <v>8321</v>
      </c>
      <c r="T738" s="13">
        <f t="shared" si="66"/>
        <v>41579.734259259261</v>
      </c>
      <c r="U738" s="13">
        <f t="shared" si="67"/>
        <v>41599.207638888889</v>
      </c>
      <c r="W738">
        <f t="shared" si="68"/>
        <v>2013</v>
      </c>
    </row>
    <row r="739" spans="1:23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4"/>
        <v>122</v>
      </c>
      <c r="P739">
        <f t="shared" si="65"/>
        <v>56.67</v>
      </c>
      <c r="Q739">
        <v>122</v>
      </c>
      <c r="R739" s="9" t="s">
        <v>8320</v>
      </c>
      <c r="S739" t="s">
        <v>8321</v>
      </c>
      <c r="T739" s="13">
        <f t="shared" si="66"/>
        <v>41667.275312500002</v>
      </c>
      <c r="U739" s="13">
        <f t="shared" si="67"/>
        <v>41684.833333333336</v>
      </c>
      <c r="W739">
        <f t="shared" si="68"/>
        <v>2014</v>
      </c>
    </row>
    <row r="740" spans="1:23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4"/>
        <v>107</v>
      </c>
      <c r="P740">
        <f t="shared" si="65"/>
        <v>39.049999999999997</v>
      </c>
      <c r="Q740">
        <v>107</v>
      </c>
      <c r="R740" s="9" t="s">
        <v>8320</v>
      </c>
      <c r="S740" t="s">
        <v>8321</v>
      </c>
      <c r="T740" s="13">
        <f t="shared" si="66"/>
        <v>41943.604097222218</v>
      </c>
      <c r="U740" s="13">
        <f t="shared" si="67"/>
        <v>41974.207638888889</v>
      </c>
      <c r="W740">
        <f t="shared" si="68"/>
        <v>2014</v>
      </c>
    </row>
    <row r="741" spans="1:23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4"/>
        <v>158</v>
      </c>
      <c r="P741">
        <f t="shared" si="65"/>
        <v>68.349999999999994</v>
      </c>
      <c r="Q741">
        <v>158</v>
      </c>
      <c r="R741" s="9" t="s">
        <v>8320</v>
      </c>
      <c r="S741" t="s">
        <v>8321</v>
      </c>
      <c r="T741" s="13">
        <f t="shared" si="66"/>
        <v>41829.502650462964</v>
      </c>
      <c r="U741" s="13">
        <f t="shared" si="67"/>
        <v>41862.502650462964</v>
      </c>
      <c r="W741">
        <f t="shared" si="68"/>
        <v>2014</v>
      </c>
    </row>
    <row r="742" spans="1:23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4"/>
        <v>107</v>
      </c>
      <c r="P742">
        <f t="shared" si="65"/>
        <v>169.58</v>
      </c>
      <c r="Q742">
        <v>107</v>
      </c>
      <c r="R742" s="9" t="s">
        <v>8320</v>
      </c>
      <c r="S742" t="s">
        <v>8321</v>
      </c>
      <c r="T742" s="13">
        <f t="shared" si="66"/>
        <v>42162.146782407406</v>
      </c>
      <c r="U742" s="13">
        <f t="shared" si="67"/>
        <v>42176.146782407406</v>
      </c>
      <c r="W742">
        <f t="shared" si="68"/>
        <v>2015</v>
      </c>
    </row>
    <row r="743" spans="1:23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4"/>
        <v>102</v>
      </c>
      <c r="P743">
        <f t="shared" si="65"/>
        <v>141.41999999999999</v>
      </c>
      <c r="Q743">
        <v>102</v>
      </c>
      <c r="R743" s="9" t="s">
        <v>8320</v>
      </c>
      <c r="S743" t="s">
        <v>8321</v>
      </c>
      <c r="T743" s="13">
        <f t="shared" si="66"/>
        <v>41401.648217592592</v>
      </c>
      <c r="U743" s="13">
        <f t="shared" si="67"/>
        <v>41436.648217592592</v>
      </c>
      <c r="W743">
        <f t="shared" si="68"/>
        <v>2013</v>
      </c>
    </row>
    <row r="744" spans="1:23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4"/>
        <v>111</v>
      </c>
      <c r="P744">
        <f t="shared" si="65"/>
        <v>67.39</v>
      </c>
      <c r="Q744">
        <v>111</v>
      </c>
      <c r="R744" s="9" t="s">
        <v>8320</v>
      </c>
      <c r="S744" t="s">
        <v>8321</v>
      </c>
      <c r="T744" s="13">
        <f t="shared" si="66"/>
        <v>41689.917962962965</v>
      </c>
      <c r="U744" s="13">
        <f t="shared" si="67"/>
        <v>41719.876296296294</v>
      </c>
      <c r="W744">
        <f t="shared" si="68"/>
        <v>2014</v>
      </c>
    </row>
    <row r="745" spans="1:23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4"/>
        <v>148</v>
      </c>
      <c r="P745">
        <f t="shared" si="65"/>
        <v>54.27</v>
      </c>
      <c r="Q745">
        <v>148</v>
      </c>
      <c r="R745" s="9" t="s">
        <v>8320</v>
      </c>
      <c r="S745" t="s">
        <v>8321</v>
      </c>
      <c r="T745" s="13">
        <f t="shared" si="66"/>
        <v>40990.709317129629</v>
      </c>
      <c r="U745" s="13">
        <f t="shared" si="67"/>
        <v>41015.875</v>
      </c>
      <c r="W745">
        <f t="shared" si="68"/>
        <v>2012</v>
      </c>
    </row>
    <row r="746" spans="1:23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4"/>
        <v>102</v>
      </c>
      <c r="P746">
        <f t="shared" si="65"/>
        <v>82.52</v>
      </c>
      <c r="Q746">
        <v>102</v>
      </c>
      <c r="R746" s="9" t="s">
        <v>8320</v>
      </c>
      <c r="S746" t="s">
        <v>8321</v>
      </c>
      <c r="T746" s="13">
        <f t="shared" si="66"/>
        <v>41226.95721064815</v>
      </c>
      <c r="U746" s="13">
        <f t="shared" si="67"/>
        <v>41256.95721064815</v>
      </c>
      <c r="W746">
        <f t="shared" si="68"/>
        <v>2012</v>
      </c>
    </row>
    <row r="747" spans="1:23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4"/>
        <v>179</v>
      </c>
      <c r="P747">
        <f t="shared" si="65"/>
        <v>53.73</v>
      </c>
      <c r="Q747">
        <v>179</v>
      </c>
      <c r="R747" s="9" t="s">
        <v>8320</v>
      </c>
      <c r="S747" t="s">
        <v>8321</v>
      </c>
      <c r="T747" s="13">
        <f t="shared" si="66"/>
        <v>41367.572280092594</v>
      </c>
      <c r="U747" s="13">
        <f t="shared" si="67"/>
        <v>41397.572280092594</v>
      </c>
      <c r="W747">
        <f t="shared" si="68"/>
        <v>2013</v>
      </c>
    </row>
    <row r="748" spans="1:23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4"/>
        <v>111</v>
      </c>
      <c r="P748">
        <f t="shared" si="65"/>
        <v>34.21</v>
      </c>
      <c r="Q748">
        <v>111</v>
      </c>
      <c r="R748" s="9" t="s">
        <v>8320</v>
      </c>
      <c r="S748" t="s">
        <v>8321</v>
      </c>
      <c r="T748" s="13">
        <f t="shared" si="66"/>
        <v>41157.042928240742</v>
      </c>
      <c r="U748" s="13">
        <f t="shared" si="67"/>
        <v>41175.165972222225</v>
      </c>
      <c r="W748">
        <f t="shared" si="68"/>
        <v>2012</v>
      </c>
    </row>
    <row r="749" spans="1:23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4"/>
        <v>100</v>
      </c>
      <c r="P749">
        <f t="shared" si="65"/>
        <v>127.33</v>
      </c>
      <c r="Q749">
        <v>100</v>
      </c>
      <c r="R749" s="9" t="s">
        <v>8320</v>
      </c>
      <c r="S749" t="s">
        <v>8321</v>
      </c>
      <c r="T749" s="13">
        <f t="shared" si="66"/>
        <v>41988.548831018517</v>
      </c>
      <c r="U749" s="13">
        <f t="shared" si="67"/>
        <v>42019.454166666663</v>
      </c>
      <c r="W749">
        <f t="shared" si="68"/>
        <v>2014</v>
      </c>
    </row>
    <row r="750" spans="1:23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4"/>
        <v>100</v>
      </c>
      <c r="P750">
        <f t="shared" si="65"/>
        <v>45.57</v>
      </c>
      <c r="Q750">
        <v>100</v>
      </c>
      <c r="R750" s="9" t="s">
        <v>8320</v>
      </c>
      <c r="S750" t="s">
        <v>8321</v>
      </c>
      <c r="T750" s="13">
        <f t="shared" si="66"/>
        <v>41831.846828703703</v>
      </c>
      <c r="U750" s="13">
        <f t="shared" si="67"/>
        <v>41861.846828703703</v>
      </c>
      <c r="W750">
        <f t="shared" si="68"/>
        <v>2014</v>
      </c>
    </row>
    <row r="751" spans="1:23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4"/>
        <v>106</v>
      </c>
      <c r="P751">
        <f t="shared" si="65"/>
        <v>95.96</v>
      </c>
      <c r="Q751">
        <v>106</v>
      </c>
      <c r="R751" s="9" t="s">
        <v>8320</v>
      </c>
      <c r="S751" t="s">
        <v>8321</v>
      </c>
      <c r="T751" s="13">
        <f t="shared" si="66"/>
        <v>42733.94131944445</v>
      </c>
      <c r="U751" s="13">
        <f t="shared" si="67"/>
        <v>42763.94131944445</v>
      </c>
      <c r="W751">
        <f t="shared" si="68"/>
        <v>2016</v>
      </c>
    </row>
    <row r="752" spans="1:23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4"/>
        <v>103</v>
      </c>
      <c r="P752">
        <f t="shared" si="65"/>
        <v>77.27</v>
      </c>
      <c r="Q752">
        <v>103</v>
      </c>
      <c r="R752" s="9" t="s">
        <v>8320</v>
      </c>
      <c r="S752" t="s">
        <v>8321</v>
      </c>
      <c r="T752" s="13">
        <f t="shared" si="66"/>
        <v>41299.878148148149</v>
      </c>
      <c r="U752" s="13">
        <f t="shared" si="67"/>
        <v>41329.878148148149</v>
      </c>
      <c r="W752">
        <f t="shared" si="68"/>
        <v>2013</v>
      </c>
    </row>
    <row r="753" spans="1:23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4"/>
        <v>119</v>
      </c>
      <c r="P753">
        <f t="shared" si="65"/>
        <v>57.34</v>
      </c>
      <c r="Q753">
        <v>119</v>
      </c>
      <c r="R753" s="9" t="s">
        <v>8320</v>
      </c>
      <c r="S753" t="s">
        <v>8321</v>
      </c>
      <c r="T753" s="13">
        <f t="shared" si="66"/>
        <v>40713.630497685182</v>
      </c>
      <c r="U753" s="13">
        <f t="shared" si="67"/>
        <v>40759.630497685182</v>
      </c>
      <c r="W753">
        <f t="shared" si="68"/>
        <v>2011</v>
      </c>
    </row>
    <row r="754" spans="1:23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4"/>
        <v>112</v>
      </c>
      <c r="P754">
        <f t="shared" si="65"/>
        <v>53.19</v>
      </c>
      <c r="Q754">
        <v>112</v>
      </c>
      <c r="R754" s="9" t="s">
        <v>8320</v>
      </c>
      <c r="S754" t="s">
        <v>8321</v>
      </c>
      <c r="T754" s="13">
        <f t="shared" si="66"/>
        <v>42639.421493055561</v>
      </c>
      <c r="U754" s="13">
        <f t="shared" si="67"/>
        <v>42659.458333333328</v>
      </c>
      <c r="W754">
        <f t="shared" si="68"/>
        <v>2016</v>
      </c>
    </row>
    <row r="755" spans="1:23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4"/>
        <v>128</v>
      </c>
      <c r="P755">
        <f t="shared" si="65"/>
        <v>492.31</v>
      </c>
      <c r="Q755">
        <v>128</v>
      </c>
      <c r="R755" s="9" t="s">
        <v>8320</v>
      </c>
      <c r="S755" t="s">
        <v>8321</v>
      </c>
      <c r="T755" s="13">
        <f t="shared" si="66"/>
        <v>42019.590173611112</v>
      </c>
      <c r="U755" s="13">
        <f t="shared" si="67"/>
        <v>42049.590173611112</v>
      </c>
      <c r="W755">
        <f t="shared" si="68"/>
        <v>2015</v>
      </c>
    </row>
    <row r="756" spans="1:23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4"/>
        <v>104</v>
      </c>
      <c r="P756">
        <f t="shared" si="65"/>
        <v>42.35</v>
      </c>
      <c r="Q756">
        <v>104</v>
      </c>
      <c r="R756" s="9" t="s">
        <v>8320</v>
      </c>
      <c r="S756" t="s">
        <v>8321</v>
      </c>
      <c r="T756" s="13">
        <f t="shared" si="66"/>
        <v>41249.749085648145</v>
      </c>
      <c r="U756" s="13">
        <f t="shared" si="67"/>
        <v>41279.749085648145</v>
      </c>
      <c r="W756">
        <f t="shared" si="68"/>
        <v>2012</v>
      </c>
    </row>
    <row r="757" spans="1:23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4"/>
        <v>102</v>
      </c>
      <c r="P757">
        <f t="shared" si="65"/>
        <v>37.47</v>
      </c>
      <c r="Q757">
        <v>102</v>
      </c>
      <c r="R757" s="9" t="s">
        <v>8320</v>
      </c>
      <c r="S757" t="s">
        <v>8321</v>
      </c>
      <c r="T757" s="13">
        <f t="shared" si="66"/>
        <v>41383.605057870373</v>
      </c>
      <c r="U757" s="13">
        <f t="shared" si="67"/>
        <v>41414.02847222222</v>
      </c>
      <c r="W757">
        <f t="shared" si="68"/>
        <v>2013</v>
      </c>
    </row>
    <row r="758" spans="1:23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4"/>
        <v>118</v>
      </c>
      <c r="P758">
        <f t="shared" si="65"/>
        <v>37.450000000000003</v>
      </c>
      <c r="Q758">
        <v>118</v>
      </c>
      <c r="R758" s="9" t="s">
        <v>8320</v>
      </c>
      <c r="S758" t="s">
        <v>8321</v>
      </c>
      <c r="T758" s="13">
        <f t="shared" si="66"/>
        <v>40590.766886574071</v>
      </c>
      <c r="U758" s="13">
        <f t="shared" si="67"/>
        <v>40651.725219907406</v>
      </c>
      <c r="W758">
        <f t="shared" si="68"/>
        <v>2011</v>
      </c>
    </row>
    <row r="759" spans="1:23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4"/>
        <v>238</v>
      </c>
      <c r="P759">
        <f t="shared" si="65"/>
        <v>33.06</v>
      </c>
      <c r="Q759">
        <v>238</v>
      </c>
      <c r="R759" s="9" t="s">
        <v>8320</v>
      </c>
      <c r="S759" t="s">
        <v>8321</v>
      </c>
      <c r="T759" s="13">
        <f t="shared" si="66"/>
        <v>41235.054560185185</v>
      </c>
      <c r="U759" s="13">
        <f t="shared" si="67"/>
        <v>41249.054560185185</v>
      </c>
      <c r="W759">
        <f t="shared" si="68"/>
        <v>2012</v>
      </c>
    </row>
    <row r="760" spans="1:23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4"/>
        <v>102</v>
      </c>
      <c r="P760">
        <f t="shared" si="65"/>
        <v>134.21</v>
      </c>
      <c r="Q760">
        <v>102</v>
      </c>
      <c r="R760" s="9" t="s">
        <v>8320</v>
      </c>
      <c r="S760" t="s">
        <v>8321</v>
      </c>
      <c r="T760" s="13">
        <f t="shared" si="66"/>
        <v>40429.836435185185</v>
      </c>
      <c r="U760" s="13">
        <f t="shared" si="67"/>
        <v>40459.836435185185</v>
      </c>
      <c r="W760">
        <f t="shared" si="68"/>
        <v>2010</v>
      </c>
    </row>
    <row r="761" spans="1:23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4"/>
        <v>102</v>
      </c>
      <c r="P761">
        <f t="shared" si="65"/>
        <v>51.47</v>
      </c>
      <c r="Q761">
        <v>102</v>
      </c>
      <c r="R761" s="9" t="s">
        <v>8320</v>
      </c>
      <c r="S761" t="s">
        <v>8321</v>
      </c>
      <c r="T761" s="13">
        <f t="shared" si="66"/>
        <v>41789.330312500002</v>
      </c>
      <c r="U761" s="13">
        <f t="shared" si="67"/>
        <v>41829.330312500002</v>
      </c>
      <c r="W761">
        <f t="shared" si="68"/>
        <v>2014</v>
      </c>
    </row>
    <row r="762" spans="1:23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4"/>
        <v>0</v>
      </c>
      <c r="P762">
        <f t="shared" si="65"/>
        <v>0</v>
      </c>
      <c r="Q762">
        <v>0</v>
      </c>
      <c r="R762" s="9" t="s">
        <v>8320</v>
      </c>
      <c r="S762" t="s">
        <v>8322</v>
      </c>
      <c r="T762" s="13">
        <f t="shared" si="66"/>
        <v>42670.764039351852</v>
      </c>
      <c r="U762" s="13">
        <f t="shared" si="67"/>
        <v>42700.805706018517</v>
      </c>
      <c r="W762">
        <f t="shared" si="68"/>
        <v>2016</v>
      </c>
    </row>
    <row r="763" spans="1:23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4"/>
        <v>5</v>
      </c>
      <c r="P763">
        <f t="shared" si="65"/>
        <v>39.17</v>
      </c>
      <c r="Q763">
        <v>5</v>
      </c>
      <c r="R763" s="9" t="s">
        <v>8320</v>
      </c>
      <c r="S763" t="s">
        <v>8322</v>
      </c>
      <c r="T763" s="13">
        <f t="shared" si="66"/>
        <v>41642.751458333332</v>
      </c>
      <c r="U763" s="13">
        <f t="shared" si="67"/>
        <v>41672.751458333332</v>
      </c>
      <c r="W763">
        <f t="shared" si="68"/>
        <v>2014</v>
      </c>
    </row>
    <row r="764" spans="1:23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4"/>
        <v>0</v>
      </c>
      <c r="P764">
        <f t="shared" si="65"/>
        <v>0</v>
      </c>
      <c r="Q764">
        <v>0</v>
      </c>
      <c r="R764" s="9" t="s">
        <v>8320</v>
      </c>
      <c r="S764" t="s">
        <v>8322</v>
      </c>
      <c r="T764" s="13">
        <f t="shared" si="66"/>
        <v>42690.858449074076</v>
      </c>
      <c r="U764" s="13">
        <f t="shared" si="67"/>
        <v>42708.25</v>
      </c>
      <c r="W764">
        <f t="shared" si="68"/>
        <v>2016</v>
      </c>
    </row>
    <row r="765" spans="1:23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4"/>
        <v>0</v>
      </c>
      <c r="P765">
        <f t="shared" si="65"/>
        <v>5</v>
      </c>
      <c r="Q765">
        <v>0</v>
      </c>
      <c r="R765" s="9" t="s">
        <v>8320</v>
      </c>
      <c r="S765" t="s">
        <v>8322</v>
      </c>
      <c r="T765" s="13">
        <f t="shared" si="66"/>
        <v>41471.446851851848</v>
      </c>
      <c r="U765" s="13">
        <f t="shared" si="67"/>
        <v>41501.446851851848</v>
      </c>
      <c r="W765">
        <f t="shared" si="68"/>
        <v>2013</v>
      </c>
    </row>
    <row r="766" spans="1:23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4"/>
        <v>0</v>
      </c>
      <c r="P766">
        <f t="shared" si="65"/>
        <v>0</v>
      </c>
      <c r="Q766">
        <v>0</v>
      </c>
      <c r="R766" s="9" t="s">
        <v>8320</v>
      </c>
      <c r="S766" t="s">
        <v>8322</v>
      </c>
      <c r="T766" s="13">
        <f t="shared" si="66"/>
        <v>42227.173159722224</v>
      </c>
      <c r="U766" s="13">
        <f t="shared" si="67"/>
        <v>42257.173159722224</v>
      </c>
      <c r="W766">
        <f t="shared" si="68"/>
        <v>2015</v>
      </c>
    </row>
    <row r="767" spans="1:23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4"/>
        <v>36</v>
      </c>
      <c r="P767">
        <f t="shared" si="65"/>
        <v>57.3</v>
      </c>
      <c r="Q767">
        <v>36</v>
      </c>
      <c r="R767" s="9" t="s">
        <v>8320</v>
      </c>
      <c r="S767" t="s">
        <v>8322</v>
      </c>
      <c r="T767" s="13">
        <f t="shared" si="66"/>
        <v>41901.542638888888</v>
      </c>
      <c r="U767" s="13">
        <f t="shared" si="67"/>
        <v>41931.542638888888</v>
      </c>
      <c r="W767">
        <f t="shared" si="68"/>
        <v>2014</v>
      </c>
    </row>
    <row r="768" spans="1:23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4"/>
        <v>0</v>
      </c>
      <c r="P768">
        <f t="shared" si="65"/>
        <v>0</v>
      </c>
      <c r="Q768">
        <v>0</v>
      </c>
      <c r="R768" s="9" t="s">
        <v>8320</v>
      </c>
      <c r="S768" t="s">
        <v>8322</v>
      </c>
      <c r="T768" s="13">
        <f t="shared" si="66"/>
        <v>42021.783368055556</v>
      </c>
      <c r="U768" s="13">
        <f t="shared" si="67"/>
        <v>42051.783368055556</v>
      </c>
      <c r="W768">
        <f t="shared" si="68"/>
        <v>2015</v>
      </c>
    </row>
    <row r="769" spans="1:23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4"/>
        <v>4</v>
      </c>
      <c r="P769">
        <f t="shared" si="65"/>
        <v>59</v>
      </c>
      <c r="Q769">
        <v>4</v>
      </c>
      <c r="R769" s="9" t="s">
        <v>8320</v>
      </c>
      <c r="S769" t="s">
        <v>8322</v>
      </c>
      <c r="T769" s="13">
        <f t="shared" si="66"/>
        <v>42115.143634259264</v>
      </c>
      <c r="U769" s="13">
        <f t="shared" si="67"/>
        <v>42145.143634259264</v>
      </c>
      <c r="W769">
        <f t="shared" si="68"/>
        <v>2015</v>
      </c>
    </row>
    <row r="770" spans="1:23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4"/>
        <v>0</v>
      </c>
      <c r="P770">
        <f t="shared" si="65"/>
        <v>0</v>
      </c>
      <c r="Q770">
        <v>0</v>
      </c>
      <c r="R770" s="9" t="s">
        <v>8320</v>
      </c>
      <c r="S770" t="s">
        <v>8322</v>
      </c>
      <c r="T770" s="13">
        <f t="shared" si="66"/>
        <v>41594.207060185188</v>
      </c>
      <c r="U770" s="13">
        <f t="shared" si="67"/>
        <v>41624.207060185188</v>
      </c>
      <c r="W770">
        <f t="shared" si="68"/>
        <v>2013</v>
      </c>
    </row>
    <row r="771" spans="1:23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9">ROUND(E771/D771*100,0)</f>
        <v>41</v>
      </c>
      <c r="P771">
        <f t="shared" ref="P771:P834" si="70">IFERROR(ROUND(E771/L771,2),0)</f>
        <v>31.85</v>
      </c>
      <c r="Q771">
        <v>41</v>
      </c>
      <c r="R771" s="9" t="s">
        <v>8320</v>
      </c>
      <c r="S771" t="s">
        <v>8322</v>
      </c>
      <c r="T771" s="13">
        <f t="shared" ref="T771:T834" si="71">(((J771/60)/60)/24)+DATE(1970,1,1)</f>
        <v>41604.996458333335</v>
      </c>
      <c r="U771" s="13">
        <f t="shared" ref="U771:U834" si="72">(((I771/60)/60)/24)+DATE(1970,1,1)</f>
        <v>41634.996458333335</v>
      </c>
      <c r="W771">
        <f t="shared" ref="W771:W834" si="73">YEAR(T771)</f>
        <v>2013</v>
      </c>
    </row>
    <row r="772" spans="1:23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9"/>
        <v>0</v>
      </c>
      <c r="P772">
        <f t="shared" si="70"/>
        <v>0</v>
      </c>
      <c r="Q772">
        <v>0</v>
      </c>
      <c r="R772" s="9" t="s">
        <v>8320</v>
      </c>
      <c r="S772" t="s">
        <v>8322</v>
      </c>
      <c r="T772" s="13">
        <f t="shared" si="71"/>
        <v>41289.999641203707</v>
      </c>
      <c r="U772" s="13">
        <f t="shared" si="72"/>
        <v>41329.999641203707</v>
      </c>
      <c r="W772">
        <f t="shared" si="73"/>
        <v>2013</v>
      </c>
    </row>
    <row r="773" spans="1:23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9"/>
        <v>0</v>
      </c>
      <c r="P773">
        <f t="shared" si="70"/>
        <v>10</v>
      </c>
      <c r="Q773">
        <v>0</v>
      </c>
      <c r="R773" s="9" t="s">
        <v>8320</v>
      </c>
      <c r="S773" t="s">
        <v>8322</v>
      </c>
      <c r="T773" s="13">
        <f t="shared" si="71"/>
        <v>42349.824097222227</v>
      </c>
      <c r="U773" s="13">
        <f t="shared" si="72"/>
        <v>42399.824097222227</v>
      </c>
      <c r="W773">
        <f t="shared" si="73"/>
        <v>2015</v>
      </c>
    </row>
    <row r="774" spans="1:23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9"/>
        <v>3</v>
      </c>
      <c r="P774">
        <f t="shared" si="70"/>
        <v>50</v>
      </c>
      <c r="Q774">
        <v>3</v>
      </c>
      <c r="R774" s="9" t="s">
        <v>8320</v>
      </c>
      <c r="S774" t="s">
        <v>8322</v>
      </c>
      <c r="T774" s="13">
        <f t="shared" si="71"/>
        <v>40068.056932870371</v>
      </c>
      <c r="U774" s="13">
        <f t="shared" si="72"/>
        <v>40118.165972222225</v>
      </c>
      <c r="W774">
        <f t="shared" si="73"/>
        <v>2009</v>
      </c>
    </row>
    <row r="775" spans="1:23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9"/>
        <v>1</v>
      </c>
      <c r="P775">
        <f t="shared" si="70"/>
        <v>16</v>
      </c>
      <c r="Q775">
        <v>1</v>
      </c>
      <c r="R775" s="9" t="s">
        <v>8320</v>
      </c>
      <c r="S775" t="s">
        <v>8322</v>
      </c>
      <c r="T775" s="13">
        <f t="shared" si="71"/>
        <v>42100.735937499994</v>
      </c>
      <c r="U775" s="13">
        <f t="shared" si="72"/>
        <v>42134.959027777775</v>
      </c>
      <c r="W775">
        <f t="shared" si="73"/>
        <v>2015</v>
      </c>
    </row>
    <row r="776" spans="1:23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9"/>
        <v>70</v>
      </c>
      <c r="P776">
        <f t="shared" si="70"/>
        <v>39</v>
      </c>
      <c r="Q776">
        <v>70</v>
      </c>
      <c r="R776" s="9" t="s">
        <v>8320</v>
      </c>
      <c r="S776" t="s">
        <v>8322</v>
      </c>
      <c r="T776" s="13">
        <f t="shared" si="71"/>
        <v>41663.780300925922</v>
      </c>
      <c r="U776" s="13">
        <f t="shared" si="72"/>
        <v>41693.780300925922</v>
      </c>
      <c r="W776">
        <f t="shared" si="73"/>
        <v>2014</v>
      </c>
    </row>
    <row r="777" spans="1:23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9"/>
        <v>2</v>
      </c>
      <c r="P777">
        <f t="shared" si="70"/>
        <v>34</v>
      </c>
      <c r="Q777">
        <v>2</v>
      </c>
      <c r="R777" s="9" t="s">
        <v>8320</v>
      </c>
      <c r="S777" t="s">
        <v>8322</v>
      </c>
      <c r="T777" s="13">
        <f t="shared" si="71"/>
        <v>40863.060127314813</v>
      </c>
      <c r="U777" s="13">
        <f t="shared" si="72"/>
        <v>40893.060127314813</v>
      </c>
      <c r="W777">
        <f t="shared" si="73"/>
        <v>2011</v>
      </c>
    </row>
    <row r="778" spans="1:23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9"/>
        <v>51</v>
      </c>
      <c r="P778">
        <f t="shared" si="70"/>
        <v>63.12</v>
      </c>
      <c r="Q778">
        <v>51</v>
      </c>
      <c r="R778" s="9" t="s">
        <v>8320</v>
      </c>
      <c r="S778" t="s">
        <v>8322</v>
      </c>
      <c r="T778" s="13">
        <f t="shared" si="71"/>
        <v>42250.685706018514</v>
      </c>
      <c r="U778" s="13">
        <f t="shared" si="72"/>
        <v>42288.208333333328</v>
      </c>
      <c r="W778">
        <f t="shared" si="73"/>
        <v>2015</v>
      </c>
    </row>
    <row r="779" spans="1:23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9"/>
        <v>1</v>
      </c>
      <c r="P779">
        <f t="shared" si="70"/>
        <v>7</v>
      </c>
      <c r="Q779">
        <v>1</v>
      </c>
      <c r="R779" s="9" t="s">
        <v>8320</v>
      </c>
      <c r="S779" t="s">
        <v>8322</v>
      </c>
      <c r="T779" s="13">
        <f t="shared" si="71"/>
        <v>41456.981215277774</v>
      </c>
      <c r="U779" s="13">
        <f t="shared" si="72"/>
        <v>41486.981215277774</v>
      </c>
      <c r="W779">
        <f t="shared" si="73"/>
        <v>2013</v>
      </c>
    </row>
    <row r="780" spans="1:23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9"/>
        <v>0</v>
      </c>
      <c r="P780">
        <f t="shared" si="70"/>
        <v>2</v>
      </c>
      <c r="Q780">
        <v>0</v>
      </c>
      <c r="R780" s="9" t="s">
        <v>8320</v>
      </c>
      <c r="S780" t="s">
        <v>8322</v>
      </c>
      <c r="T780" s="13">
        <f t="shared" si="71"/>
        <v>41729.702314814815</v>
      </c>
      <c r="U780" s="13">
        <f t="shared" si="72"/>
        <v>41759.702314814815</v>
      </c>
      <c r="W780">
        <f t="shared" si="73"/>
        <v>2014</v>
      </c>
    </row>
    <row r="781" spans="1:23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9"/>
        <v>3</v>
      </c>
      <c r="P781">
        <f t="shared" si="70"/>
        <v>66.67</v>
      </c>
      <c r="Q781">
        <v>3</v>
      </c>
      <c r="R781" s="9" t="s">
        <v>8320</v>
      </c>
      <c r="S781" t="s">
        <v>8322</v>
      </c>
      <c r="T781" s="13">
        <f t="shared" si="71"/>
        <v>40436.68408564815</v>
      </c>
      <c r="U781" s="13">
        <f t="shared" si="72"/>
        <v>40466.166666666664</v>
      </c>
      <c r="W781">
        <f t="shared" si="73"/>
        <v>2010</v>
      </c>
    </row>
    <row r="782" spans="1:23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9"/>
        <v>104</v>
      </c>
      <c r="P782">
        <f t="shared" si="70"/>
        <v>38.520000000000003</v>
      </c>
      <c r="Q782">
        <v>104</v>
      </c>
      <c r="R782" s="9" t="s">
        <v>8323</v>
      </c>
      <c r="S782" t="s">
        <v>8324</v>
      </c>
      <c r="T782" s="13">
        <f t="shared" si="71"/>
        <v>40636.673900462964</v>
      </c>
      <c r="U782" s="13">
        <f t="shared" si="72"/>
        <v>40666.673900462964</v>
      </c>
      <c r="W782">
        <f t="shared" si="73"/>
        <v>2011</v>
      </c>
    </row>
    <row r="783" spans="1:23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9"/>
        <v>133</v>
      </c>
      <c r="P783">
        <f t="shared" si="70"/>
        <v>42.61</v>
      </c>
      <c r="Q783">
        <v>133</v>
      </c>
      <c r="R783" s="9" t="s">
        <v>8323</v>
      </c>
      <c r="S783" t="s">
        <v>8324</v>
      </c>
      <c r="T783" s="13">
        <f t="shared" si="71"/>
        <v>41403.000856481485</v>
      </c>
      <c r="U783" s="13">
        <f t="shared" si="72"/>
        <v>41433.000856481485</v>
      </c>
      <c r="W783">
        <f t="shared" si="73"/>
        <v>2013</v>
      </c>
    </row>
    <row r="784" spans="1:23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9"/>
        <v>100</v>
      </c>
      <c r="P784">
        <f t="shared" si="70"/>
        <v>50</v>
      </c>
      <c r="Q784">
        <v>100</v>
      </c>
      <c r="R784" s="9" t="s">
        <v>8323</v>
      </c>
      <c r="S784" t="s">
        <v>8324</v>
      </c>
      <c r="T784" s="13">
        <f t="shared" si="71"/>
        <v>41116.758125</v>
      </c>
      <c r="U784" s="13">
        <f t="shared" si="72"/>
        <v>41146.758125</v>
      </c>
      <c r="W784">
        <f t="shared" si="73"/>
        <v>2012</v>
      </c>
    </row>
    <row r="785" spans="1:23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9"/>
        <v>148</v>
      </c>
      <c r="P785">
        <f t="shared" si="70"/>
        <v>63.49</v>
      </c>
      <c r="Q785">
        <v>148</v>
      </c>
      <c r="R785" s="9" t="s">
        <v>8323</v>
      </c>
      <c r="S785" t="s">
        <v>8324</v>
      </c>
      <c r="T785" s="13">
        <f t="shared" si="71"/>
        <v>40987.773715277777</v>
      </c>
      <c r="U785" s="13">
        <f t="shared" si="72"/>
        <v>41026.916666666664</v>
      </c>
      <c r="W785">
        <f t="shared" si="73"/>
        <v>2012</v>
      </c>
    </row>
    <row r="786" spans="1:23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9"/>
        <v>103</v>
      </c>
      <c r="P786">
        <f t="shared" si="70"/>
        <v>102.5</v>
      </c>
      <c r="Q786">
        <v>103</v>
      </c>
      <c r="R786" s="9" t="s">
        <v>8323</v>
      </c>
      <c r="S786" t="s">
        <v>8324</v>
      </c>
      <c r="T786" s="13">
        <f t="shared" si="71"/>
        <v>41675.149525462963</v>
      </c>
      <c r="U786" s="13">
        <f t="shared" si="72"/>
        <v>41715.107858796298</v>
      </c>
      <c r="W786">
        <f t="shared" si="73"/>
        <v>2014</v>
      </c>
    </row>
    <row r="787" spans="1:23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9"/>
        <v>181</v>
      </c>
      <c r="P787">
        <f t="shared" si="70"/>
        <v>31.14</v>
      </c>
      <c r="Q787">
        <v>181</v>
      </c>
      <c r="R787" s="9" t="s">
        <v>8323</v>
      </c>
      <c r="S787" t="s">
        <v>8324</v>
      </c>
      <c r="T787" s="13">
        <f t="shared" si="71"/>
        <v>41303.593923611108</v>
      </c>
      <c r="U787" s="13">
        <f t="shared" si="72"/>
        <v>41333.593923611108</v>
      </c>
      <c r="W787">
        <f t="shared" si="73"/>
        <v>2013</v>
      </c>
    </row>
    <row r="788" spans="1:23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9"/>
        <v>143</v>
      </c>
      <c r="P788">
        <f t="shared" si="70"/>
        <v>162.27000000000001</v>
      </c>
      <c r="Q788">
        <v>143</v>
      </c>
      <c r="R788" s="9" t="s">
        <v>8323</v>
      </c>
      <c r="S788" t="s">
        <v>8324</v>
      </c>
      <c r="T788" s="13">
        <f t="shared" si="71"/>
        <v>40983.055949074071</v>
      </c>
      <c r="U788" s="13">
        <f t="shared" si="72"/>
        <v>41040.657638888886</v>
      </c>
      <c r="W788">
        <f t="shared" si="73"/>
        <v>2012</v>
      </c>
    </row>
    <row r="789" spans="1:23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9"/>
        <v>114</v>
      </c>
      <c r="P789">
        <f t="shared" si="70"/>
        <v>80.59</v>
      </c>
      <c r="Q789">
        <v>114</v>
      </c>
      <c r="R789" s="9" t="s">
        <v>8323</v>
      </c>
      <c r="S789" t="s">
        <v>8324</v>
      </c>
      <c r="T789" s="13">
        <f t="shared" si="71"/>
        <v>41549.627615740741</v>
      </c>
      <c r="U789" s="13">
        <f t="shared" si="72"/>
        <v>41579.627615740741</v>
      </c>
      <c r="W789">
        <f t="shared" si="73"/>
        <v>2013</v>
      </c>
    </row>
    <row r="790" spans="1:23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9"/>
        <v>204</v>
      </c>
      <c r="P790">
        <f t="shared" si="70"/>
        <v>59.85</v>
      </c>
      <c r="Q790">
        <v>204</v>
      </c>
      <c r="R790" s="9" t="s">
        <v>8323</v>
      </c>
      <c r="S790" t="s">
        <v>8324</v>
      </c>
      <c r="T790" s="13">
        <f t="shared" si="71"/>
        <v>41059.006805555553</v>
      </c>
      <c r="U790" s="13">
        <f t="shared" si="72"/>
        <v>41097.165972222225</v>
      </c>
      <c r="W790">
        <f t="shared" si="73"/>
        <v>2012</v>
      </c>
    </row>
    <row r="791" spans="1:23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9"/>
        <v>109</v>
      </c>
      <c r="P791">
        <f t="shared" si="70"/>
        <v>132.86000000000001</v>
      </c>
      <c r="Q791">
        <v>109</v>
      </c>
      <c r="R791" s="9" t="s">
        <v>8323</v>
      </c>
      <c r="S791" t="s">
        <v>8324</v>
      </c>
      <c r="T791" s="13">
        <f t="shared" si="71"/>
        <v>41277.186111111114</v>
      </c>
      <c r="U791" s="13">
        <f t="shared" si="72"/>
        <v>41295.332638888889</v>
      </c>
      <c r="W791">
        <f t="shared" si="73"/>
        <v>2013</v>
      </c>
    </row>
    <row r="792" spans="1:23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9"/>
        <v>144</v>
      </c>
      <c r="P792">
        <f t="shared" si="70"/>
        <v>92.55</v>
      </c>
      <c r="Q792">
        <v>144</v>
      </c>
      <c r="R792" s="9" t="s">
        <v>8323</v>
      </c>
      <c r="S792" t="s">
        <v>8324</v>
      </c>
      <c r="T792" s="13">
        <f t="shared" si="71"/>
        <v>41276.047905092593</v>
      </c>
      <c r="U792" s="13">
        <f t="shared" si="72"/>
        <v>41306.047905092593</v>
      </c>
      <c r="W792">
        <f t="shared" si="73"/>
        <v>2013</v>
      </c>
    </row>
    <row r="793" spans="1:23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9"/>
        <v>104</v>
      </c>
      <c r="P793">
        <f t="shared" si="70"/>
        <v>60.86</v>
      </c>
      <c r="Q793">
        <v>104</v>
      </c>
      <c r="R793" s="9" t="s">
        <v>8323</v>
      </c>
      <c r="S793" t="s">
        <v>8324</v>
      </c>
      <c r="T793" s="13">
        <f t="shared" si="71"/>
        <v>41557.780624999999</v>
      </c>
      <c r="U793" s="13">
        <f t="shared" si="72"/>
        <v>41591.249305555553</v>
      </c>
      <c r="W793">
        <f t="shared" si="73"/>
        <v>2013</v>
      </c>
    </row>
    <row r="794" spans="1:23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9"/>
        <v>100</v>
      </c>
      <c r="P794">
        <f t="shared" si="70"/>
        <v>41.85</v>
      </c>
      <c r="Q794">
        <v>100</v>
      </c>
      <c r="R794" s="9" t="s">
        <v>8323</v>
      </c>
      <c r="S794" t="s">
        <v>8324</v>
      </c>
      <c r="T794" s="13">
        <f t="shared" si="71"/>
        <v>41555.873645833337</v>
      </c>
      <c r="U794" s="13">
        <f t="shared" si="72"/>
        <v>41585.915312500001</v>
      </c>
      <c r="W794">
        <f t="shared" si="73"/>
        <v>2013</v>
      </c>
    </row>
    <row r="795" spans="1:23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9"/>
        <v>103</v>
      </c>
      <c r="P795">
        <f t="shared" si="70"/>
        <v>88.33</v>
      </c>
      <c r="Q795">
        <v>103</v>
      </c>
      <c r="R795" s="9" t="s">
        <v>8323</v>
      </c>
      <c r="S795" t="s">
        <v>8324</v>
      </c>
      <c r="T795" s="13">
        <f t="shared" si="71"/>
        <v>41442.741249999999</v>
      </c>
      <c r="U795" s="13">
        <f t="shared" si="72"/>
        <v>41458.207638888889</v>
      </c>
      <c r="W795">
        <f t="shared" si="73"/>
        <v>2013</v>
      </c>
    </row>
    <row r="796" spans="1:23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9"/>
        <v>105</v>
      </c>
      <c r="P796">
        <f t="shared" si="70"/>
        <v>158.96</v>
      </c>
      <c r="Q796">
        <v>105</v>
      </c>
      <c r="R796" s="9" t="s">
        <v>8323</v>
      </c>
      <c r="S796" t="s">
        <v>8324</v>
      </c>
      <c r="T796" s="13">
        <f t="shared" si="71"/>
        <v>40736.115011574075</v>
      </c>
      <c r="U796" s="13">
        <f t="shared" si="72"/>
        <v>40791.712500000001</v>
      </c>
      <c r="W796">
        <f t="shared" si="73"/>
        <v>2011</v>
      </c>
    </row>
    <row r="797" spans="1:23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9"/>
        <v>112</v>
      </c>
      <c r="P797">
        <f t="shared" si="70"/>
        <v>85.05</v>
      </c>
      <c r="Q797">
        <v>112</v>
      </c>
      <c r="R797" s="9" t="s">
        <v>8323</v>
      </c>
      <c r="S797" t="s">
        <v>8324</v>
      </c>
      <c r="T797" s="13">
        <f t="shared" si="71"/>
        <v>40963.613032407404</v>
      </c>
      <c r="U797" s="13">
        <f t="shared" si="72"/>
        <v>41006.207638888889</v>
      </c>
      <c r="W797">
        <f t="shared" si="73"/>
        <v>2012</v>
      </c>
    </row>
    <row r="798" spans="1:23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9"/>
        <v>101</v>
      </c>
      <c r="P798">
        <f t="shared" si="70"/>
        <v>112.61</v>
      </c>
      <c r="Q798">
        <v>101</v>
      </c>
      <c r="R798" s="9" t="s">
        <v>8323</v>
      </c>
      <c r="S798" t="s">
        <v>8324</v>
      </c>
      <c r="T798" s="13">
        <f t="shared" si="71"/>
        <v>41502.882928240739</v>
      </c>
      <c r="U798" s="13">
        <f t="shared" si="72"/>
        <v>41532.881944444445</v>
      </c>
      <c r="W798">
        <f t="shared" si="73"/>
        <v>2013</v>
      </c>
    </row>
    <row r="799" spans="1:23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9"/>
        <v>108</v>
      </c>
      <c r="P799">
        <f t="shared" si="70"/>
        <v>45.44</v>
      </c>
      <c r="Q799">
        <v>108</v>
      </c>
      <c r="R799" s="9" t="s">
        <v>8323</v>
      </c>
      <c r="S799" t="s">
        <v>8324</v>
      </c>
      <c r="T799" s="13">
        <f t="shared" si="71"/>
        <v>40996.994074074071</v>
      </c>
      <c r="U799" s="13">
        <f t="shared" si="72"/>
        <v>41028.166666666664</v>
      </c>
      <c r="W799">
        <f t="shared" si="73"/>
        <v>2012</v>
      </c>
    </row>
    <row r="800" spans="1:23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9"/>
        <v>115</v>
      </c>
      <c r="P800">
        <f t="shared" si="70"/>
        <v>46.22</v>
      </c>
      <c r="Q800">
        <v>115</v>
      </c>
      <c r="R800" s="9" t="s">
        <v>8323</v>
      </c>
      <c r="S800" t="s">
        <v>8324</v>
      </c>
      <c r="T800" s="13">
        <f t="shared" si="71"/>
        <v>41882.590127314819</v>
      </c>
      <c r="U800" s="13">
        <f t="shared" si="72"/>
        <v>41912.590127314819</v>
      </c>
      <c r="W800">
        <f t="shared" si="73"/>
        <v>2014</v>
      </c>
    </row>
    <row r="801" spans="1:23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9"/>
        <v>100</v>
      </c>
      <c r="P801">
        <f t="shared" si="70"/>
        <v>178.61</v>
      </c>
      <c r="Q801">
        <v>100</v>
      </c>
      <c r="R801" s="9" t="s">
        <v>8323</v>
      </c>
      <c r="S801" t="s">
        <v>8324</v>
      </c>
      <c r="T801" s="13">
        <f t="shared" si="71"/>
        <v>40996.667199074072</v>
      </c>
      <c r="U801" s="13">
        <f t="shared" si="72"/>
        <v>41026.667199074072</v>
      </c>
      <c r="W801">
        <f t="shared" si="73"/>
        <v>2012</v>
      </c>
    </row>
    <row r="802" spans="1:23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9"/>
        <v>152</v>
      </c>
      <c r="P802">
        <f t="shared" si="70"/>
        <v>40.75</v>
      </c>
      <c r="Q802">
        <v>152</v>
      </c>
      <c r="R802" s="9" t="s">
        <v>8323</v>
      </c>
      <c r="S802" t="s">
        <v>8324</v>
      </c>
      <c r="T802" s="13">
        <f t="shared" si="71"/>
        <v>41863.433495370373</v>
      </c>
      <c r="U802" s="13">
        <f t="shared" si="72"/>
        <v>41893.433495370373</v>
      </c>
      <c r="W802">
        <f t="shared" si="73"/>
        <v>2014</v>
      </c>
    </row>
    <row r="803" spans="1:23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9"/>
        <v>112</v>
      </c>
      <c r="P803">
        <f t="shared" si="70"/>
        <v>43.73</v>
      </c>
      <c r="Q803">
        <v>112</v>
      </c>
      <c r="R803" s="9" t="s">
        <v>8323</v>
      </c>
      <c r="S803" t="s">
        <v>8324</v>
      </c>
      <c r="T803" s="13">
        <f t="shared" si="71"/>
        <v>40695.795370370368</v>
      </c>
      <c r="U803" s="13">
        <f t="shared" si="72"/>
        <v>40725.795370370368</v>
      </c>
      <c r="W803">
        <f t="shared" si="73"/>
        <v>2011</v>
      </c>
    </row>
    <row r="804" spans="1:23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9"/>
        <v>101</v>
      </c>
      <c r="P804">
        <f t="shared" si="70"/>
        <v>81.069999999999993</v>
      </c>
      <c r="Q804">
        <v>101</v>
      </c>
      <c r="R804" s="9" t="s">
        <v>8323</v>
      </c>
      <c r="S804" t="s">
        <v>8324</v>
      </c>
      <c r="T804" s="13">
        <f t="shared" si="71"/>
        <v>41123.022268518522</v>
      </c>
      <c r="U804" s="13">
        <f t="shared" si="72"/>
        <v>41169.170138888891</v>
      </c>
      <c r="W804">
        <f t="shared" si="73"/>
        <v>2012</v>
      </c>
    </row>
    <row r="805" spans="1:23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9"/>
        <v>123</v>
      </c>
      <c r="P805">
        <f t="shared" si="70"/>
        <v>74.61</v>
      </c>
      <c r="Q805">
        <v>123</v>
      </c>
      <c r="R805" s="9" t="s">
        <v>8323</v>
      </c>
      <c r="S805" t="s">
        <v>8324</v>
      </c>
      <c r="T805" s="13">
        <f t="shared" si="71"/>
        <v>40665.949976851851</v>
      </c>
      <c r="U805" s="13">
        <f t="shared" si="72"/>
        <v>40692.041666666664</v>
      </c>
      <c r="W805">
        <f t="shared" si="73"/>
        <v>2011</v>
      </c>
    </row>
    <row r="806" spans="1:23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9"/>
        <v>100</v>
      </c>
      <c r="P806">
        <f t="shared" si="70"/>
        <v>305.56</v>
      </c>
      <c r="Q806">
        <v>100</v>
      </c>
      <c r="R806" s="9" t="s">
        <v>8323</v>
      </c>
      <c r="S806" t="s">
        <v>8324</v>
      </c>
      <c r="T806" s="13">
        <f t="shared" si="71"/>
        <v>40730.105625000004</v>
      </c>
      <c r="U806" s="13">
        <f t="shared" si="72"/>
        <v>40747.165972222225</v>
      </c>
      <c r="W806">
        <f t="shared" si="73"/>
        <v>2011</v>
      </c>
    </row>
    <row r="807" spans="1:23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9"/>
        <v>105</v>
      </c>
      <c r="P807">
        <f t="shared" si="70"/>
        <v>58.33</v>
      </c>
      <c r="Q807">
        <v>105</v>
      </c>
      <c r="R807" s="9" t="s">
        <v>8323</v>
      </c>
      <c r="S807" t="s">
        <v>8324</v>
      </c>
      <c r="T807" s="13">
        <f t="shared" si="71"/>
        <v>40690.823055555556</v>
      </c>
      <c r="U807" s="13">
        <f t="shared" si="72"/>
        <v>40740.958333333336</v>
      </c>
      <c r="W807">
        <f t="shared" si="73"/>
        <v>2011</v>
      </c>
    </row>
    <row r="808" spans="1:23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9"/>
        <v>104</v>
      </c>
      <c r="P808">
        <f t="shared" si="70"/>
        <v>117.68</v>
      </c>
      <c r="Q808">
        <v>104</v>
      </c>
      <c r="R808" s="9" t="s">
        <v>8323</v>
      </c>
      <c r="S808" t="s">
        <v>8324</v>
      </c>
      <c r="T808" s="13">
        <f t="shared" si="71"/>
        <v>40763.691423611112</v>
      </c>
      <c r="U808" s="13">
        <f t="shared" si="72"/>
        <v>40793.691423611112</v>
      </c>
      <c r="W808">
        <f t="shared" si="73"/>
        <v>2011</v>
      </c>
    </row>
    <row r="809" spans="1:23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9"/>
        <v>105</v>
      </c>
      <c r="P809">
        <f t="shared" si="70"/>
        <v>73.77</v>
      </c>
      <c r="Q809">
        <v>105</v>
      </c>
      <c r="R809" s="9" t="s">
        <v>8323</v>
      </c>
      <c r="S809" t="s">
        <v>8324</v>
      </c>
      <c r="T809" s="13">
        <f t="shared" si="71"/>
        <v>42759.628599537042</v>
      </c>
      <c r="U809" s="13">
        <f t="shared" si="72"/>
        <v>42795.083333333328</v>
      </c>
      <c r="W809">
        <f t="shared" si="73"/>
        <v>2017</v>
      </c>
    </row>
    <row r="810" spans="1:23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9"/>
        <v>100</v>
      </c>
      <c r="P810">
        <f t="shared" si="70"/>
        <v>104.65</v>
      </c>
      <c r="Q810">
        <v>100</v>
      </c>
      <c r="R810" s="9" t="s">
        <v>8323</v>
      </c>
      <c r="S810" t="s">
        <v>8324</v>
      </c>
      <c r="T810" s="13">
        <f t="shared" si="71"/>
        <v>41962.100532407407</v>
      </c>
      <c r="U810" s="13">
        <f t="shared" si="72"/>
        <v>41995.207638888889</v>
      </c>
      <c r="W810">
        <f t="shared" si="73"/>
        <v>2014</v>
      </c>
    </row>
    <row r="811" spans="1:23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9"/>
        <v>104</v>
      </c>
      <c r="P811">
        <f t="shared" si="70"/>
        <v>79.83</v>
      </c>
      <c r="Q811">
        <v>104</v>
      </c>
      <c r="R811" s="9" t="s">
        <v>8323</v>
      </c>
      <c r="S811" t="s">
        <v>8324</v>
      </c>
      <c r="T811" s="13">
        <f t="shared" si="71"/>
        <v>41628.833680555559</v>
      </c>
      <c r="U811" s="13">
        <f t="shared" si="72"/>
        <v>41658.833680555559</v>
      </c>
      <c r="W811">
        <f t="shared" si="73"/>
        <v>2013</v>
      </c>
    </row>
    <row r="812" spans="1:23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9"/>
        <v>105</v>
      </c>
      <c r="P812">
        <f t="shared" si="70"/>
        <v>58.33</v>
      </c>
      <c r="Q812">
        <v>105</v>
      </c>
      <c r="R812" s="9" t="s">
        <v>8323</v>
      </c>
      <c r="S812" t="s">
        <v>8324</v>
      </c>
      <c r="T812" s="13">
        <f t="shared" si="71"/>
        <v>41123.056273148148</v>
      </c>
      <c r="U812" s="13">
        <f t="shared" si="72"/>
        <v>41153.056273148148</v>
      </c>
      <c r="W812">
        <f t="shared" si="73"/>
        <v>2012</v>
      </c>
    </row>
    <row r="813" spans="1:23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9"/>
        <v>104</v>
      </c>
      <c r="P813">
        <f t="shared" si="70"/>
        <v>86.67</v>
      </c>
      <c r="Q813">
        <v>104</v>
      </c>
      <c r="R813" s="9" t="s">
        <v>8323</v>
      </c>
      <c r="S813" t="s">
        <v>8324</v>
      </c>
      <c r="T813" s="13">
        <f t="shared" si="71"/>
        <v>41443.643541666665</v>
      </c>
      <c r="U813" s="13">
        <f t="shared" si="72"/>
        <v>41465.702777777777</v>
      </c>
      <c r="W813">
        <f t="shared" si="73"/>
        <v>2013</v>
      </c>
    </row>
    <row r="814" spans="1:23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9"/>
        <v>152</v>
      </c>
      <c r="P814">
        <f t="shared" si="70"/>
        <v>27.61</v>
      </c>
      <c r="Q814">
        <v>152</v>
      </c>
      <c r="R814" s="9" t="s">
        <v>8323</v>
      </c>
      <c r="S814" t="s">
        <v>8324</v>
      </c>
      <c r="T814" s="13">
        <f t="shared" si="71"/>
        <v>41282.017962962964</v>
      </c>
      <c r="U814" s="13">
        <f t="shared" si="72"/>
        <v>41334.581944444442</v>
      </c>
      <c r="W814">
        <f t="shared" si="73"/>
        <v>2013</v>
      </c>
    </row>
    <row r="815" spans="1:23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9"/>
        <v>160</v>
      </c>
      <c r="P815">
        <f t="shared" si="70"/>
        <v>25</v>
      </c>
      <c r="Q815">
        <v>160</v>
      </c>
      <c r="R815" s="9" t="s">
        <v>8323</v>
      </c>
      <c r="S815" t="s">
        <v>8324</v>
      </c>
      <c r="T815" s="13">
        <f t="shared" si="71"/>
        <v>41080.960243055553</v>
      </c>
      <c r="U815" s="13">
        <f t="shared" si="72"/>
        <v>41110.960243055553</v>
      </c>
      <c r="W815">
        <f t="shared" si="73"/>
        <v>2012</v>
      </c>
    </row>
    <row r="816" spans="1:23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9"/>
        <v>127</v>
      </c>
      <c r="P816">
        <f t="shared" si="70"/>
        <v>45.46</v>
      </c>
      <c r="Q816">
        <v>127</v>
      </c>
      <c r="R816" s="9" t="s">
        <v>8323</v>
      </c>
      <c r="S816" t="s">
        <v>8324</v>
      </c>
      <c r="T816" s="13">
        <f t="shared" si="71"/>
        <v>40679.743067129632</v>
      </c>
      <c r="U816" s="13">
        <f t="shared" si="72"/>
        <v>40694.75277777778</v>
      </c>
      <c r="W816">
        <f t="shared" si="73"/>
        <v>2011</v>
      </c>
    </row>
    <row r="817" spans="1:23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9"/>
        <v>107</v>
      </c>
      <c r="P817">
        <f t="shared" si="70"/>
        <v>99.53</v>
      </c>
      <c r="Q817">
        <v>107</v>
      </c>
      <c r="R817" s="9" t="s">
        <v>8323</v>
      </c>
      <c r="S817" t="s">
        <v>8324</v>
      </c>
      <c r="T817" s="13">
        <f t="shared" si="71"/>
        <v>41914.917858796296</v>
      </c>
      <c r="U817" s="13">
        <f t="shared" si="72"/>
        <v>41944.917858796296</v>
      </c>
      <c r="W817">
        <f t="shared" si="73"/>
        <v>2014</v>
      </c>
    </row>
    <row r="818" spans="1:23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9"/>
        <v>115</v>
      </c>
      <c r="P818">
        <f t="shared" si="70"/>
        <v>39.31</v>
      </c>
      <c r="Q818">
        <v>115</v>
      </c>
      <c r="R818" s="9" t="s">
        <v>8323</v>
      </c>
      <c r="S818" t="s">
        <v>8324</v>
      </c>
      <c r="T818" s="13">
        <f t="shared" si="71"/>
        <v>41341.870868055557</v>
      </c>
      <c r="U818" s="13">
        <f t="shared" si="72"/>
        <v>41373.270833333336</v>
      </c>
      <c r="W818">
        <f t="shared" si="73"/>
        <v>2013</v>
      </c>
    </row>
    <row r="819" spans="1:23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9"/>
        <v>137</v>
      </c>
      <c r="P819">
        <f t="shared" si="70"/>
        <v>89.42</v>
      </c>
      <c r="Q819">
        <v>137</v>
      </c>
      <c r="R819" s="9" t="s">
        <v>8323</v>
      </c>
      <c r="S819" t="s">
        <v>8324</v>
      </c>
      <c r="T819" s="13">
        <f t="shared" si="71"/>
        <v>40925.599664351852</v>
      </c>
      <c r="U819" s="13">
        <f t="shared" si="72"/>
        <v>40979.207638888889</v>
      </c>
      <c r="W819">
        <f t="shared" si="73"/>
        <v>2012</v>
      </c>
    </row>
    <row r="820" spans="1:23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9"/>
        <v>156</v>
      </c>
      <c r="P820">
        <f t="shared" si="70"/>
        <v>28.68</v>
      </c>
      <c r="Q820">
        <v>156</v>
      </c>
      <c r="R820" s="9" t="s">
        <v>8323</v>
      </c>
      <c r="S820" t="s">
        <v>8324</v>
      </c>
      <c r="T820" s="13">
        <f t="shared" si="71"/>
        <v>41120.882881944446</v>
      </c>
      <c r="U820" s="13">
        <f t="shared" si="72"/>
        <v>41128.709027777775</v>
      </c>
      <c r="W820">
        <f t="shared" si="73"/>
        <v>2012</v>
      </c>
    </row>
    <row r="821" spans="1:23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9"/>
        <v>109</v>
      </c>
      <c r="P821">
        <f t="shared" si="70"/>
        <v>31.07</v>
      </c>
      <c r="Q821">
        <v>109</v>
      </c>
      <c r="R821" s="9" t="s">
        <v>8323</v>
      </c>
      <c r="S821" t="s">
        <v>8324</v>
      </c>
      <c r="T821" s="13">
        <f t="shared" si="71"/>
        <v>41619.998310185183</v>
      </c>
      <c r="U821" s="13">
        <f t="shared" si="72"/>
        <v>41629.197222222225</v>
      </c>
      <c r="W821">
        <f t="shared" si="73"/>
        <v>2013</v>
      </c>
    </row>
    <row r="822" spans="1:23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9"/>
        <v>134</v>
      </c>
      <c r="P822">
        <f t="shared" si="70"/>
        <v>70.55</v>
      </c>
      <c r="Q822">
        <v>134</v>
      </c>
      <c r="R822" s="9" t="s">
        <v>8323</v>
      </c>
      <c r="S822" t="s">
        <v>8324</v>
      </c>
      <c r="T822" s="13">
        <f t="shared" si="71"/>
        <v>41768.841921296298</v>
      </c>
      <c r="U822" s="13">
        <f t="shared" si="72"/>
        <v>41799.208333333336</v>
      </c>
      <c r="W822">
        <f t="shared" si="73"/>
        <v>2014</v>
      </c>
    </row>
    <row r="823" spans="1:23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9"/>
        <v>100</v>
      </c>
      <c r="P823">
        <f t="shared" si="70"/>
        <v>224.13</v>
      </c>
      <c r="Q823">
        <v>100</v>
      </c>
      <c r="R823" s="9" t="s">
        <v>8323</v>
      </c>
      <c r="S823" t="s">
        <v>8324</v>
      </c>
      <c r="T823" s="13">
        <f t="shared" si="71"/>
        <v>42093.922048611115</v>
      </c>
      <c r="U823" s="13">
        <f t="shared" si="72"/>
        <v>42128.167361111111</v>
      </c>
      <c r="W823">
        <f t="shared" si="73"/>
        <v>2015</v>
      </c>
    </row>
    <row r="824" spans="1:23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9"/>
        <v>119</v>
      </c>
      <c r="P824">
        <f t="shared" si="70"/>
        <v>51.81</v>
      </c>
      <c r="Q824">
        <v>119</v>
      </c>
      <c r="R824" s="9" t="s">
        <v>8323</v>
      </c>
      <c r="S824" t="s">
        <v>8324</v>
      </c>
      <c r="T824" s="13">
        <f t="shared" si="71"/>
        <v>41157.947337962964</v>
      </c>
      <c r="U824" s="13">
        <f t="shared" si="72"/>
        <v>41187.947337962964</v>
      </c>
      <c r="W824">
        <f t="shared" si="73"/>
        <v>2012</v>
      </c>
    </row>
    <row r="825" spans="1:23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9"/>
        <v>180</v>
      </c>
      <c r="P825">
        <f t="shared" si="70"/>
        <v>43.52</v>
      </c>
      <c r="Q825">
        <v>180</v>
      </c>
      <c r="R825" s="9" t="s">
        <v>8323</v>
      </c>
      <c r="S825" t="s">
        <v>8324</v>
      </c>
      <c r="T825" s="13">
        <f t="shared" si="71"/>
        <v>42055.972824074073</v>
      </c>
      <c r="U825" s="13">
        <f t="shared" si="72"/>
        <v>42085.931157407409</v>
      </c>
      <c r="W825">
        <f t="shared" si="73"/>
        <v>2015</v>
      </c>
    </row>
    <row r="826" spans="1:23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9"/>
        <v>134</v>
      </c>
      <c r="P826">
        <f t="shared" si="70"/>
        <v>39.82</v>
      </c>
      <c r="Q826">
        <v>134</v>
      </c>
      <c r="R826" s="9" t="s">
        <v>8323</v>
      </c>
      <c r="S826" t="s">
        <v>8324</v>
      </c>
      <c r="T826" s="13">
        <f t="shared" si="71"/>
        <v>40250.242106481484</v>
      </c>
      <c r="U826" s="13">
        <f t="shared" si="72"/>
        <v>40286.290972222225</v>
      </c>
      <c r="W826">
        <f t="shared" si="73"/>
        <v>2010</v>
      </c>
    </row>
    <row r="827" spans="1:23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9"/>
        <v>100</v>
      </c>
      <c r="P827">
        <f t="shared" si="70"/>
        <v>126.81</v>
      </c>
      <c r="Q827">
        <v>100</v>
      </c>
      <c r="R827" s="9" t="s">
        <v>8323</v>
      </c>
      <c r="S827" t="s">
        <v>8324</v>
      </c>
      <c r="T827" s="13">
        <f t="shared" si="71"/>
        <v>41186.306527777779</v>
      </c>
      <c r="U827" s="13">
        <f t="shared" si="72"/>
        <v>41211.306527777779</v>
      </c>
      <c r="W827">
        <f t="shared" si="73"/>
        <v>2012</v>
      </c>
    </row>
    <row r="828" spans="1:23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9"/>
        <v>101</v>
      </c>
      <c r="P828">
        <f t="shared" si="70"/>
        <v>113.88</v>
      </c>
      <c r="Q828">
        <v>101</v>
      </c>
      <c r="R828" s="9" t="s">
        <v>8323</v>
      </c>
      <c r="S828" t="s">
        <v>8324</v>
      </c>
      <c r="T828" s="13">
        <f t="shared" si="71"/>
        <v>40973.038541666669</v>
      </c>
      <c r="U828" s="13">
        <f t="shared" si="72"/>
        <v>40993.996874999997</v>
      </c>
      <c r="W828">
        <f t="shared" si="73"/>
        <v>2012</v>
      </c>
    </row>
    <row r="829" spans="1:23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9"/>
        <v>103</v>
      </c>
      <c r="P829">
        <f t="shared" si="70"/>
        <v>28.18</v>
      </c>
      <c r="Q829">
        <v>103</v>
      </c>
      <c r="R829" s="9" t="s">
        <v>8323</v>
      </c>
      <c r="S829" t="s">
        <v>8324</v>
      </c>
      <c r="T829" s="13">
        <f t="shared" si="71"/>
        <v>40927.473460648151</v>
      </c>
      <c r="U829" s="13">
        <f t="shared" si="72"/>
        <v>40953.825694444444</v>
      </c>
      <c r="W829">
        <f t="shared" si="73"/>
        <v>2012</v>
      </c>
    </row>
    <row r="830" spans="1:23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9"/>
        <v>107</v>
      </c>
      <c r="P830">
        <f t="shared" si="70"/>
        <v>36.61</v>
      </c>
      <c r="Q830">
        <v>107</v>
      </c>
      <c r="R830" s="9" t="s">
        <v>8323</v>
      </c>
      <c r="S830" t="s">
        <v>8324</v>
      </c>
      <c r="T830" s="13">
        <f t="shared" si="71"/>
        <v>41073.050717592596</v>
      </c>
      <c r="U830" s="13">
        <f t="shared" si="72"/>
        <v>41085.683333333334</v>
      </c>
      <c r="W830">
        <f t="shared" si="73"/>
        <v>2012</v>
      </c>
    </row>
    <row r="831" spans="1:23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9"/>
        <v>104</v>
      </c>
      <c r="P831">
        <f t="shared" si="70"/>
        <v>32.5</v>
      </c>
      <c r="Q831">
        <v>104</v>
      </c>
      <c r="R831" s="9" t="s">
        <v>8323</v>
      </c>
      <c r="S831" t="s">
        <v>8324</v>
      </c>
      <c r="T831" s="13">
        <f t="shared" si="71"/>
        <v>42504.801388888889</v>
      </c>
      <c r="U831" s="13">
        <f t="shared" si="72"/>
        <v>42564.801388888889</v>
      </c>
      <c r="W831">
        <f t="shared" si="73"/>
        <v>2016</v>
      </c>
    </row>
    <row r="832" spans="1:23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9"/>
        <v>108</v>
      </c>
      <c r="P832">
        <f t="shared" si="70"/>
        <v>60.66</v>
      </c>
      <c r="Q832">
        <v>108</v>
      </c>
      <c r="R832" s="9" t="s">
        <v>8323</v>
      </c>
      <c r="S832" t="s">
        <v>8324</v>
      </c>
      <c r="T832" s="13">
        <f t="shared" si="71"/>
        <v>41325.525752314818</v>
      </c>
      <c r="U832" s="13">
        <f t="shared" si="72"/>
        <v>41355.484085648146</v>
      </c>
      <c r="W832">
        <f t="shared" si="73"/>
        <v>2013</v>
      </c>
    </row>
    <row r="833" spans="1:23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9"/>
        <v>233</v>
      </c>
      <c r="P833">
        <f t="shared" si="70"/>
        <v>175</v>
      </c>
      <c r="Q833">
        <v>233</v>
      </c>
      <c r="R833" s="9" t="s">
        <v>8323</v>
      </c>
      <c r="S833" t="s">
        <v>8324</v>
      </c>
      <c r="T833" s="13">
        <f t="shared" si="71"/>
        <v>40996.646921296298</v>
      </c>
      <c r="U833" s="13">
        <f t="shared" si="72"/>
        <v>41026.646921296298</v>
      </c>
      <c r="W833">
        <f t="shared" si="73"/>
        <v>2012</v>
      </c>
    </row>
    <row r="834" spans="1:23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9"/>
        <v>101</v>
      </c>
      <c r="P834">
        <f t="shared" si="70"/>
        <v>97.99</v>
      </c>
      <c r="Q834">
        <v>101</v>
      </c>
      <c r="R834" s="9" t="s">
        <v>8323</v>
      </c>
      <c r="S834" t="s">
        <v>8324</v>
      </c>
      <c r="T834" s="13">
        <f t="shared" si="71"/>
        <v>40869.675173611111</v>
      </c>
      <c r="U834" s="13">
        <f t="shared" si="72"/>
        <v>40929.342361111114</v>
      </c>
      <c r="W834">
        <f t="shared" si="73"/>
        <v>2011</v>
      </c>
    </row>
    <row r="835" spans="1:23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74">ROUND(E835/D835*100,0)</f>
        <v>102</v>
      </c>
      <c r="P835">
        <f t="shared" ref="P835:P898" si="75">IFERROR(ROUND(E835/L835,2),0)</f>
        <v>148.78</v>
      </c>
      <c r="Q835">
        <v>102</v>
      </c>
      <c r="R835" s="9" t="s">
        <v>8323</v>
      </c>
      <c r="S835" t="s">
        <v>8324</v>
      </c>
      <c r="T835" s="13">
        <f t="shared" ref="T835:T898" si="76">(((J835/60)/60)/24)+DATE(1970,1,1)</f>
        <v>41718.878182870372</v>
      </c>
      <c r="U835" s="13">
        <f t="shared" ref="U835:U898" si="77">(((I835/60)/60)/24)+DATE(1970,1,1)</f>
        <v>41748.878182870372</v>
      </c>
      <c r="W835">
        <f t="shared" ref="W835:W898" si="78">YEAR(T835)</f>
        <v>2014</v>
      </c>
    </row>
    <row r="836" spans="1:23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74"/>
        <v>131</v>
      </c>
      <c r="P836">
        <f t="shared" si="75"/>
        <v>96.08</v>
      </c>
      <c r="Q836">
        <v>131</v>
      </c>
      <c r="R836" s="9" t="s">
        <v>8323</v>
      </c>
      <c r="S836" t="s">
        <v>8324</v>
      </c>
      <c r="T836" s="13">
        <f t="shared" si="76"/>
        <v>41422.822824074072</v>
      </c>
      <c r="U836" s="13">
        <f t="shared" si="77"/>
        <v>41456.165972222225</v>
      </c>
      <c r="W836">
        <f t="shared" si="78"/>
        <v>2013</v>
      </c>
    </row>
    <row r="837" spans="1:23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74"/>
        <v>117</v>
      </c>
      <c r="P837">
        <f t="shared" si="75"/>
        <v>58.63</v>
      </c>
      <c r="Q837">
        <v>117</v>
      </c>
      <c r="R837" s="9" t="s">
        <v>8323</v>
      </c>
      <c r="S837" t="s">
        <v>8324</v>
      </c>
      <c r="T837" s="13">
        <f t="shared" si="76"/>
        <v>41005.45784722222</v>
      </c>
      <c r="U837" s="13">
        <f t="shared" si="77"/>
        <v>41048.125</v>
      </c>
      <c r="W837">
        <f t="shared" si="78"/>
        <v>2012</v>
      </c>
    </row>
    <row r="838" spans="1:23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74"/>
        <v>101</v>
      </c>
      <c r="P838">
        <f t="shared" si="75"/>
        <v>109.71</v>
      </c>
      <c r="Q838">
        <v>101</v>
      </c>
      <c r="R838" s="9" t="s">
        <v>8323</v>
      </c>
      <c r="S838" t="s">
        <v>8324</v>
      </c>
      <c r="T838" s="13">
        <f t="shared" si="76"/>
        <v>41524.056921296295</v>
      </c>
      <c r="U838" s="13">
        <f t="shared" si="77"/>
        <v>41554.056921296295</v>
      </c>
      <c r="W838">
        <f t="shared" si="78"/>
        <v>2013</v>
      </c>
    </row>
    <row r="839" spans="1:23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74"/>
        <v>122</v>
      </c>
      <c r="P839">
        <f t="shared" si="75"/>
        <v>49.11</v>
      </c>
      <c r="Q839">
        <v>122</v>
      </c>
      <c r="R839" s="9" t="s">
        <v>8323</v>
      </c>
      <c r="S839" t="s">
        <v>8324</v>
      </c>
      <c r="T839" s="13">
        <f t="shared" si="76"/>
        <v>41730.998402777775</v>
      </c>
      <c r="U839" s="13">
        <f t="shared" si="77"/>
        <v>41760.998402777775</v>
      </c>
      <c r="W839">
        <f t="shared" si="78"/>
        <v>2014</v>
      </c>
    </row>
    <row r="840" spans="1:23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74"/>
        <v>145</v>
      </c>
      <c r="P840">
        <f t="shared" si="75"/>
        <v>47.67</v>
      </c>
      <c r="Q840">
        <v>145</v>
      </c>
      <c r="R840" s="9" t="s">
        <v>8323</v>
      </c>
      <c r="S840" t="s">
        <v>8324</v>
      </c>
      <c r="T840" s="13">
        <f t="shared" si="76"/>
        <v>40895.897974537038</v>
      </c>
      <c r="U840" s="13">
        <f t="shared" si="77"/>
        <v>40925.897974537038</v>
      </c>
      <c r="W840">
        <f t="shared" si="78"/>
        <v>2011</v>
      </c>
    </row>
    <row r="841" spans="1:23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74"/>
        <v>117</v>
      </c>
      <c r="P841">
        <f t="shared" si="75"/>
        <v>60.74</v>
      </c>
      <c r="Q841">
        <v>117</v>
      </c>
      <c r="R841" s="9" t="s">
        <v>8323</v>
      </c>
      <c r="S841" t="s">
        <v>8324</v>
      </c>
      <c r="T841" s="13">
        <f t="shared" si="76"/>
        <v>41144.763379629629</v>
      </c>
      <c r="U841" s="13">
        <f t="shared" si="77"/>
        <v>41174.763379629629</v>
      </c>
      <c r="W841">
        <f t="shared" si="78"/>
        <v>2012</v>
      </c>
    </row>
    <row r="842" spans="1:23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74"/>
        <v>120</v>
      </c>
      <c r="P842">
        <f t="shared" si="75"/>
        <v>63.38</v>
      </c>
      <c r="Q842">
        <v>120</v>
      </c>
      <c r="R842" s="9" t="s">
        <v>8323</v>
      </c>
      <c r="S842" t="s">
        <v>8325</v>
      </c>
      <c r="T842" s="13">
        <f t="shared" si="76"/>
        <v>42607.226701388892</v>
      </c>
      <c r="U842" s="13">
        <f t="shared" si="77"/>
        <v>42637.226701388892</v>
      </c>
      <c r="W842">
        <f t="shared" si="78"/>
        <v>2016</v>
      </c>
    </row>
    <row r="843" spans="1:23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4"/>
        <v>101</v>
      </c>
      <c r="P843">
        <f t="shared" si="75"/>
        <v>53.89</v>
      </c>
      <c r="Q843">
        <v>101</v>
      </c>
      <c r="R843" s="9" t="s">
        <v>8323</v>
      </c>
      <c r="S843" t="s">
        <v>8325</v>
      </c>
      <c r="T843" s="13">
        <f t="shared" si="76"/>
        <v>41923.838692129626</v>
      </c>
      <c r="U843" s="13">
        <f t="shared" si="77"/>
        <v>41953.88035879629</v>
      </c>
      <c r="W843">
        <f t="shared" si="78"/>
        <v>2014</v>
      </c>
    </row>
    <row r="844" spans="1:23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4"/>
        <v>104</v>
      </c>
      <c r="P844">
        <f t="shared" si="75"/>
        <v>66.87</v>
      </c>
      <c r="Q844">
        <v>104</v>
      </c>
      <c r="R844" s="9" t="s">
        <v>8323</v>
      </c>
      <c r="S844" t="s">
        <v>8325</v>
      </c>
      <c r="T844" s="13">
        <f t="shared" si="76"/>
        <v>41526.592395833337</v>
      </c>
      <c r="U844" s="13">
        <f t="shared" si="77"/>
        <v>41561.165972222225</v>
      </c>
      <c r="W844">
        <f t="shared" si="78"/>
        <v>2013</v>
      </c>
    </row>
    <row r="845" spans="1:23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4"/>
        <v>267</v>
      </c>
      <c r="P845">
        <f t="shared" si="75"/>
        <v>63.1</v>
      </c>
      <c r="Q845">
        <v>267</v>
      </c>
      <c r="R845" s="9" t="s">
        <v>8323</v>
      </c>
      <c r="S845" t="s">
        <v>8325</v>
      </c>
      <c r="T845" s="13">
        <f t="shared" si="76"/>
        <v>42695.257870370369</v>
      </c>
      <c r="U845" s="13">
        <f t="shared" si="77"/>
        <v>42712.333333333328</v>
      </c>
      <c r="W845">
        <f t="shared" si="78"/>
        <v>2016</v>
      </c>
    </row>
    <row r="846" spans="1:23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4"/>
        <v>194</v>
      </c>
      <c r="P846">
        <f t="shared" si="75"/>
        <v>36.630000000000003</v>
      </c>
      <c r="Q846">
        <v>194</v>
      </c>
      <c r="R846" s="9" t="s">
        <v>8323</v>
      </c>
      <c r="S846" t="s">
        <v>8325</v>
      </c>
      <c r="T846" s="13">
        <f t="shared" si="76"/>
        <v>41905.684629629628</v>
      </c>
      <c r="U846" s="13">
        <f t="shared" si="77"/>
        <v>41944.207638888889</v>
      </c>
      <c r="W846">
        <f t="shared" si="78"/>
        <v>2014</v>
      </c>
    </row>
    <row r="847" spans="1:23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4"/>
        <v>120</v>
      </c>
      <c r="P847">
        <f t="shared" si="75"/>
        <v>34.01</v>
      </c>
      <c r="Q847">
        <v>120</v>
      </c>
      <c r="R847" s="9" t="s">
        <v>8323</v>
      </c>
      <c r="S847" t="s">
        <v>8325</v>
      </c>
      <c r="T847" s="13">
        <f t="shared" si="76"/>
        <v>42578.205972222218</v>
      </c>
      <c r="U847" s="13">
        <f t="shared" si="77"/>
        <v>42618.165972222225</v>
      </c>
      <c r="W847">
        <f t="shared" si="78"/>
        <v>2016</v>
      </c>
    </row>
    <row r="848" spans="1:23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4"/>
        <v>122</v>
      </c>
      <c r="P848">
        <f t="shared" si="75"/>
        <v>28.55</v>
      </c>
      <c r="Q848">
        <v>122</v>
      </c>
      <c r="R848" s="9" t="s">
        <v>8323</v>
      </c>
      <c r="S848" t="s">
        <v>8325</v>
      </c>
      <c r="T848" s="13">
        <f t="shared" si="76"/>
        <v>41694.391840277778</v>
      </c>
      <c r="U848" s="13">
        <f t="shared" si="77"/>
        <v>41708.583333333336</v>
      </c>
      <c r="W848">
        <f t="shared" si="78"/>
        <v>2014</v>
      </c>
    </row>
    <row r="849" spans="1:23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4"/>
        <v>100</v>
      </c>
      <c r="P849">
        <f t="shared" si="75"/>
        <v>10</v>
      </c>
      <c r="Q849">
        <v>100</v>
      </c>
      <c r="R849" s="9" t="s">
        <v>8323</v>
      </c>
      <c r="S849" t="s">
        <v>8325</v>
      </c>
      <c r="T849" s="13">
        <f t="shared" si="76"/>
        <v>42165.79833333334</v>
      </c>
      <c r="U849" s="13">
        <f t="shared" si="77"/>
        <v>42195.79833333334</v>
      </c>
      <c r="W849">
        <f t="shared" si="78"/>
        <v>2015</v>
      </c>
    </row>
    <row r="850" spans="1:23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4"/>
        <v>100</v>
      </c>
      <c r="P850">
        <f t="shared" si="75"/>
        <v>18.75</v>
      </c>
      <c r="Q850">
        <v>100</v>
      </c>
      <c r="R850" s="9" t="s">
        <v>8323</v>
      </c>
      <c r="S850" t="s">
        <v>8325</v>
      </c>
      <c r="T850" s="13">
        <f t="shared" si="76"/>
        <v>42078.792048611111</v>
      </c>
      <c r="U850" s="13">
        <f t="shared" si="77"/>
        <v>42108.792048611111</v>
      </c>
      <c r="W850">
        <f t="shared" si="78"/>
        <v>2015</v>
      </c>
    </row>
    <row r="851" spans="1:23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4"/>
        <v>120</v>
      </c>
      <c r="P851">
        <f t="shared" si="75"/>
        <v>41.7</v>
      </c>
      <c r="Q851">
        <v>120</v>
      </c>
      <c r="R851" s="9" t="s">
        <v>8323</v>
      </c>
      <c r="S851" t="s">
        <v>8325</v>
      </c>
      <c r="T851" s="13">
        <f t="shared" si="76"/>
        <v>42051.148888888885</v>
      </c>
      <c r="U851" s="13">
        <f t="shared" si="77"/>
        <v>42079.107222222221</v>
      </c>
      <c r="W851">
        <f t="shared" si="78"/>
        <v>2015</v>
      </c>
    </row>
    <row r="852" spans="1:23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4"/>
        <v>155</v>
      </c>
      <c r="P852">
        <f t="shared" si="75"/>
        <v>46.67</v>
      </c>
      <c r="Q852">
        <v>155</v>
      </c>
      <c r="R852" s="9" t="s">
        <v>8323</v>
      </c>
      <c r="S852" t="s">
        <v>8325</v>
      </c>
      <c r="T852" s="13">
        <f t="shared" si="76"/>
        <v>42452.827743055561</v>
      </c>
      <c r="U852" s="13">
        <f t="shared" si="77"/>
        <v>42485.207638888889</v>
      </c>
      <c r="W852">
        <f t="shared" si="78"/>
        <v>2016</v>
      </c>
    </row>
    <row r="853" spans="1:23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4"/>
        <v>130</v>
      </c>
      <c r="P853">
        <f t="shared" si="75"/>
        <v>37.270000000000003</v>
      </c>
      <c r="Q853">
        <v>130</v>
      </c>
      <c r="R853" s="9" t="s">
        <v>8323</v>
      </c>
      <c r="S853" t="s">
        <v>8325</v>
      </c>
      <c r="T853" s="13">
        <f t="shared" si="76"/>
        <v>42522.880243055552</v>
      </c>
      <c r="U853" s="13">
        <f t="shared" si="77"/>
        <v>42582.822916666672</v>
      </c>
      <c r="W853">
        <f t="shared" si="78"/>
        <v>2016</v>
      </c>
    </row>
    <row r="854" spans="1:23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4"/>
        <v>105</v>
      </c>
      <c r="P854">
        <f t="shared" si="75"/>
        <v>59.26</v>
      </c>
      <c r="Q854">
        <v>105</v>
      </c>
      <c r="R854" s="9" t="s">
        <v>8323</v>
      </c>
      <c r="S854" t="s">
        <v>8325</v>
      </c>
      <c r="T854" s="13">
        <f t="shared" si="76"/>
        <v>42656.805497685185</v>
      </c>
      <c r="U854" s="13">
        <f t="shared" si="77"/>
        <v>42667.875</v>
      </c>
      <c r="W854">
        <f t="shared" si="78"/>
        <v>2016</v>
      </c>
    </row>
    <row r="855" spans="1:23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4"/>
        <v>100</v>
      </c>
      <c r="P855">
        <f t="shared" si="75"/>
        <v>30</v>
      </c>
      <c r="Q855">
        <v>100</v>
      </c>
      <c r="R855" s="9" t="s">
        <v>8323</v>
      </c>
      <c r="S855" t="s">
        <v>8325</v>
      </c>
      <c r="T855" s="13">
        <f t="shared" si="76"/>
        <v>42021.832280092596</v>
      </c>
      <c r="U855" s="13">
        <f t="shared" si="77"/>
        <v>42051.832280092596</v>
      </c>
      <c r="W855">
        <f t="shared" si="78"/>
        <v>2015</v>
      </c>
    </row>
    <row r="856" spans="1:23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4"/>
        <v>118</v>
      </c>
      <c r="P856">
        <f t="shared" si="75"/>
        <v>65.86</v>
      </c>
      <c r="Q856">
        <v>118</v>
      </c>
      <c r="R856" s="9" t="s">
        <v>8323</v>
      </c>
      <c r="S856" t="s">
        <v>8325</v>
      </c>
      <c r="T856" s="13">
        <f t="shared" si="76"/>
        <v>42702.212337962963</v>
      </c>
      <c r="U856" s="13">
        <f t="shared" si="77"/>
        <v>42732.212337962963</v>
      </c>
      <c r="W856">
        <f t="shared" si="78"/>
        <v>2016</v>
      </c>
    </row>
    <row r="857" spans="1:23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4"/>
        <v>103</v>
      </c>
      <c r="P857">
        <f t="shared" si="75"/>
        <v>31.91</v>
      </c>
      <c r="Q857">
        <v>103</v>
      </c>
      <c r="R857" s="9" t="s">
        <v>8323</v>
      </c>
      <c r="S857" t="s">
        <v>8325</v>
      </c>
      <c r="T857" s="13">
        <f t="shared" si="76"/>
        <v>42545.125196759262</v>
      </c>
      <c r="U857" s="13">
        <f t="shared" si="77"/>
        <v>42575.125196759262</v>
      </c>
      <c r="W857">
        <f t="shared" si="78"/>
        <v>2016</v>
      </c>
    </row>
    <row r="858" spans="1:23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4"/>
        <v>218</v>
      </c>
      <c r="P858">
        <f t="shared" si="75"/>
        <v>19.46</v>
      </c>
      <c r="Q858">
        <v>218</v>
      </c>
      <c r="R858" s="9" t="s">
        <v>8323</v>
      </c>
      <c r="S858" t="s">
        <v>8325</v>
      </c>
      <c r="T858" s="13">
        <f t="shared" si="76"/>
        <v>42609.311990740738</v>
      </c>
      <c r="U858" s="13">
        <f t="shared" si="77"/>
        <v>42668.791666666672</v>
      </c>
      <c r="W858">
        <f t="shared" si="78"/>
        <v>2016</v>
      </c>
    </row>
    <row r="859" spans="1:23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4"/>
        <v>100</v>
      </c>
      <c r="P859">
        <f t="shared" si="75"/>
        <v>50</v>
      </c>
      <c r="Q859">
        <v>100</v>
      </c>
      <c r="R859" s="9" t="s">
        <v>8323</v>
      </c>
      <c r="S859" t="s">
        <v>8325</v>
      </c>
      <c r="T859" s="13">
        <f t="shared" si="76"/>
        <v>42291.581377314811</v>
      </c>
      <c r="U859" s="13">
        <f t="shared" si="77"/>
        <v>42333.623043981483</v>
      </c>
      <c r="W859">
        <f t="shared" si="78"/>
        <v>2015</v>
      </c>
    </row>
    <row r="860" spans="1:23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4"/>
        <v>144</v>
      </c>
      <c r="P860">
        <f t="shared" si="75"/>
        <v>22.74</v>
      </c>
      <c r="Q860">
        <v>144</v>
      </c>
      <c r="R860" s="9" t="s">
        <v>8323</v>
      </c>
      <c r="S860" t="s">
        <v>8325</v>
      </c>
      <c r="T860" s="13">
        <f t="shared" si="76"/>
        <v>42079.745578703703</v>
      </c>
      <c r="U860" s="13">
        <f t="shared" si="77"/>
        <v>42109.957638888889</v>
      </c>
      <c r="W860">
        <f t="shared" si="78"/>
        <v>2015</v>
      </c>
    </row>
    <row r="861" spans="1:23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4"/>
        <v>105</v>
      </c>
      <c r="P861">
        <f t="shared" si="75"/>
        <v>42.72</v>
      </c>
      <c r="Q861">
        <v>105</v>
      </c>
      <c r="R861" s="9" t="s">
        <v>8323</v>
      </c>
      <c r="S861" t="s">
        <v>8325</v>
      </c>
      <c r="T861" s="13">
        <f t="shared" si="76"/>
        <v>42128.820231481484</v>
      </c>
      <c r="U861" s="13">
        <f t="shared" si="77"/>
        <v>42159</v>
      </c>
      <c r="W861">
        <f t="shared" si="78"/>
        <v>2015</v>
      </c>
    </row>
    <row r="862" spans="1:23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4"/>
        <v>18</v>
      </c>
      <c r="P862">
        <f t="shared" si="75"/>
        <v>52.92</v>
      </c>
      <c r="Q862">
        <v>18</v>
      </c>
      <c r="R862" s="9" t="s">
        <v>8323</v>
      </c>
      <c r="S862" t="s">
        <v>8326</v>
      </c>
      <c r="T862" s="13">
        <f t="shared" si="76"/>
        <v>41570.482789351852</v>
      </c>
      <c r="U862" s="13">
        <f t="shared" si="77"/>
        <v>41600.524456018517</v>
      </c>
      <c r="W862">
        <f t="shared" si="78"/>
        <v>2013</v>
      </c>
    </row>
    <row r="863" spans="1:23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4"/>
        <v>2</v>
      </c>
      <c r="P863">
        <f t="shared" si="75"/>
        <v>50.5</v>
      </c>
      <c r="Q863">
        <v>2</v>
      </c>
      <c r="R863" s="9" t="s">
        <v>8323</v>
      </c>
      <c r="S863" t="s">
        <v>8326</v>
      </c>
      <c r="T863" s="13">
        <f t="shared" si="76"/>
        <v>42599.965324074074</v>
      </c>
      <c r="U863" s="13">
        <f t="shared" si="77"/>
        <v>42629.965324074074</v>
      </c>
      <c r="W863">
        <f t="shared" si="78"/>
        <v>2016</v>
      </c>
    </row>
    <row r="864" spans="1:23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4"/>
        <v>0</v>
      </c>
      <c r="P864">
        <f t="shared" si="75"/>
        <v>42.5</v>
      </c>
      <c r="Q864">
        <v>0</v>
      </c>
      <c r="R864" s="9" t="s">
        <v>8323</v>
      </c>
      <c r="S864" t="s">
        <v>8326</v>
      </c>
      <c r="T864" s="13">
        <f t="shared" si="76"/>
        <v>41559.5549537037</v>
      </c>
      <c r="U864" s="13">
        <f t="shared" si="77"/>
        <v>41589.596620370372</v>
      </c>
      <c r="W864">
        <f t="shared" si="78"/>
        <v>2013</v>
      </c>
    </row>
    <row r="865" spans="1:23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4"/>
        <v>5</v>
      </c>
      <c r="P865">
        <f t="shared" si="75"/>
        <v>18</v>
      </c>
      <c r="Q865">
        <v>5</v>
      </c>
      <c r="R865" s="9" t="s">
        <v>8323</v>
      </c>
      <c r="S865" t="s">
        <v>8326</v>
      </c>
      <c r="T865" s="13">
        <f t="shared" si="76"/>
        <v>40921.117662037039</v>
      </c>
      <c r="U865" s="13">
        <f t="shared" si="77"/>
        <v>40951.117662037039</v>
      </c>
      <c r="W865">
        <f t="shared" si="78"/>
        <v>2012</v>
      </c>
    </row>
    <row r="866" spans="1:23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4"/>
        <v>42</v>
      </c>
      <c r="P866">
        <f t="shared" si="75"/>
        <v>34.18</v>
      </c>
      <c r="Q866">
        <v>42</v>
      </c>
      <c r="R866" s="9" t="s">
        <v>8323</v>
      </c>
      <c r="S866" t="s">
        <v>8326</v>
      </c>
      <c r="T866" s="13">
        <f t="shared" si="76"/>
        <v>41541.106921296298</v>
      </c>
      <c r="U866" s="13">
        <f t="shared" si="77"/>
        <v>41563.415972222225</v>
      </c>
      <c r="W866">
        <f t="shared" si="78"/>
        <v>2013</v>
      </c>
    </row>
    <row r="867" spans="1:23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4"/>
        <v>2</v>
      </c>
      <c r="P867">
        <f t="shared" si="75"/>
        <v>22.5</v>
      </c>
      <c r="Q867">
        <v>2</v>
      </c>
      <c r="R867" s="9" t="s">
        <v>8323</v>
      </c>
      <c r="S867" t="s">
        <v>8326</v>
      </c>
      <c r="T867" s="13">
        <f t="shared" si="76"/>
        <v>41230.77311342593</v>
      </c>
      <c r="U867" s="13">
        <f t="shared" si="77"/>
        <v>41290.77311342593</v>
      </c>
      <c r="W867">
        <f t="shared" si="78"/>
        <v>2012</v>
      </c>
    </row>
    <row r="868" spans="1:23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4"/>
        <v>18</v>
      </c>
      <c r="P868">
        <f t="shared" si="75"/>
        <v>58.18</v>
      </c>
      <c r="Q868">
        <v>18</v>
      </c>
      <c r="R868" s="9" t="s">
        <v>8323</v>
      </c>
      <c r="S868" t="s">
        <v>8326</v>
      </c>
      <c r="T868" s="13">
        <f t="shared" si="76"/>
        <v>42025.637939814813</v>
      </c>
      <c r="U868" s="13">
        <f t="shared" si="77"/>
        <v>42063.631944444445</v>
      </c>
      <c r="W868">
        <f t="shared" si="78"/>
        <v>2015</v>
      </c>
    </row>
    <row r="869" spans="1:23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4"/>
        <v>24</v>
      </c>
      <c r="P869">
        <f t="shared" si="75"/>
        <v>109.18</v>
      </c>
      <c r="Q869">
        <v>24</v>
      </c>
      <c r="R869" s="9" t="s">
        <v>8323</v>
      </c>
      <c r="S869" t="s">
        <v>8326</v>
      </c>
      <c r="T869" s="13">
        <f t="shared" si="76"/>
        <v>40088.105393518519</v>
      </c>
      <c r="U869" s="13">
        <f t="shared" si="77"/>
        <v>40148.207638888889</v>
      </c>
      <c r="W869">
        <f t="shared" si="78"/>
        <v>2009</v>
      </c>
    </row>
    <row r="870" spans="1:23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4"/>
        <v>0</v>
      </c>
      <c r="P870">
        <f t="shared" si="75"/>
        <v>50</v>
      </c>
      <c r="Q870">
        <v>0</v>
      </c>
      <c r="R870" s="9" t="s">
        <v>8323</v>
      </c>
      <c r="S870" t="s">
        <v>8326</v>
      </c>
      <c r="T870" s="13">
        <f t="shared" si="76"/>
        <v>41616.027754629627</v>
      </c>
      <c r="U870" s="13">
        <f t="shared" si="77"/>
        <v>41646.027754629627</v>
      </c>
      <c r="W870">
        <f t="shared" si="78"/>
        <v>2013</v>
      </c>
    </row>
    <row r="871" spans="1:23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4"/>
        <v>12</v>
      </c>
      <c r="P871">
        <f t="shared" si="75"/>
        <v>346.67</v>
      </c>
      <c r="Q871">
        <v>12</v>
      </c>
      <c r="R871" s="9" t="s">
        <v>8323</v>
      </c>
      <c r="S871" t="s">
        <v>8326</v>
      </c>
      <c r="T871" s="13">
        <f t="shared" si="76"/>
        <v>41342.845567129632</v>
      </c>
      <c r="U871" s="13">
        <f t="shared" si="77"/>
        <v>41372.803900462961</v>
      </c>
      <c r="W871">
        <f t="shared" si="78"/>
        <v>2013</v>
      </c>
    </row>
    <row r="872" spans="1:23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4"/>
        <v>0</v>
      </c>
      <c r="P872">
        <f t="shared" si="75"/>
        <v>12.4</v>
      </c>
      <c r="Q872">
        <v>0</v>
      </c>
      <c r="R872" s="9" t="s">
        <v>8323</v>
      </c>
      <c r="S872" t="s">
        <v>8326</v>
      </c>
      <c r="T872" s="13">
        <f t="shared" si="76"/>
        <v>41488.022256944445</v>
      </c>
      <c r="U872" s="13">
        <f t="shared" si="77"/>
        <v>41518.022256944445</v>
      </c>
      <c r="W872">
        <f t="shared" si="78"/>
        <v>2013</v>
      </c>
    </row>
    <row r="873" spans="1:23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4"/>
        <v>5</v>
      </c>
      <c r="P873">
        <f t="shared" si="75"/>
        <v>27.08</v>
      </c>
      <c r="Q873">
        <v>5</v>
      </c>
      <c r="R873" s="9" t="s">
        <v>8323</v>
      </c>
      <c r="S873" t="s">
        <v>8326</v>
      </c>
      <c r="T873" s="13">
        <f t="shared" si="76"/>
        <v>41577.561284722222</v>
      </c>
      <c r="U873" s="13">
        <f t="shared" si="77"/>
        <v>41607.602951388886</v>
      </c>
      <c r="W873">
        <f t="shared" si="78"/>
        <v>2013</v>
      </c>
    </row>
    <row r="874" spans="1:23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4"/>
        <v>1</v>
      </c>
      <c r="P874">
        <f t="shared" si="75"/>
        <v>32.5</v>
      </c>
      <c r="Q874">
        <v>1</v>
      </c>
      <c r="R874" s="9" t="s">
        <v>8323</v>
      </c>
      <c r="S874" t="s">
        <v>8326</v>
      </c>
      <c r="T874" s="13">
        <f t="shared" si="76"/>
        <v>40567.825543981482</v>
      </c>
      <c r="U874" s="13">
        <f t="shared" si="77"/>
        <v>40612.825543981482</v>
      </c>
      <c r="W874">
        <f t="shared" si="78"/>
        <v>2011</v>
      </c>
    </row>
    <row r="875" spans="1:23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4"/>
        <v>1</v>
      </c>
      <c r="P875">
        <f t="shared" si="75"/>
        <v>9</v>
      </c>
      <c r="Q875">
        <v>1</v>
      </c>
      <c r="R875" s="9" t="s">
        <v>8323</v>
      </c>
      <c r="S875" t="s">
        <v>8326</v>
      </c>
      <c r="T875" s="13">
        <f t="shared" si="76"/>
        <v>41184.167129629634</v>
      </c>
      <c r="U875" s="13">
        <f t="shared" si="77"/>
        <v>41224.208796296298</v>
      </c>
      <c r="W875">
        <f t="shared" si="78"/>
        <v>2012</v>
      </c>
    </row>
    <row r="876" spans="1:23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4"/>
        <v>24</v>
      </c>
      <c r="P876">
        <f t="shared" si="75"/>
        <v>34.76</v>
      </c>
      <c r="Q876">
        <v>24</v>
      </c>
      <c r="R876" s="9" t="s">
        <v>8323</v>
      </c>
      <c r="S876" t="s">
        <v>8326</v>
      </c>
      <c r="T876" s="13">
        <f t="shared" si="76"/>
        <v>41368.583726851852</v>
      </c>
      <c r="U876" s="13">
        <f t="shared" si="77"/>
        <v>41398.583726851852</v>
      </c>
      <c r="W876">
        <f t="shared" si="78"/>
        <v>2013</v>
      </c>
    </row>
    <row r="877" spans="1:23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4"/>
        <v>0</v>
      </c>
      <c r="P877">
        <f t="shared" si="75"/>
        <v>0</v>
      </c>
      <c r="Q877">
        <v>0</v>
      </c>
      <c r="R877" s="9" t="s">
        <v>8323</v>
      </c>
      <c r="S877" t="s">
        <v>8326</v>
      </c>
      <c r="T877" s="13">
        <f t="shared" si="76"/>
        <v>42248.723738425921</v>
      </c>
      <c r="U877" s="13">
        <f t="shared" si="77"/>
        <v>42268.723738425921</v>
      </c>
      <c r="W877">
        <f t="shared" si="78"/>
        <v>2015</v>
      </c>
    </row>
    <row r="878" spans="1:23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4"/>
        <v>41</v>
      </c>
      <c r="P878">
        <f t="shared" si="75"/>
        <v>28.58</v>
      </c>
      <c r="Q878">
        <v>41</v>
      </c>
      <c r="R878" s="9" t="s">
        <v>8323</v>
      </c>
      <c r="S878" t="s">
        <v>8326</v>
      </c>
      <c r="T878" s="13">
        <f t="shared" si="76"/>
        <v>41276.496840277774</v>
      </c>
      <c r="U878" s="13">
        <f t="shared" si="77"/>
        <v>41309.496840277774</v>
      </c>
      <c r="W878">
        <f t="shared" si="78"/>
        <v>2013</v>
      </c>
    </row>
    <row r="879" spans="1:23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4"/>
        <v>68</v>
      </c>
      <c r="P879">
        <f t="shared" si="75"/>
        <v>46.59</v>
      </c>
      <c r="Q879">
        <v>68</v>
      </c>
      <c r="R879" s="9" t="s">
        <v>8323</v>
      </c>
      <c r="S879" t="s">
        <v>8326</v>
      </c>
      <c r="T879" s="13">
        <f t="shared" si="76"/>
        <v>41597.788888888892</v>
      </c>
      <c r="U879" s="13">
        <f t="shared" si="77"/>
        <v>41627.788888888892</v>
      </c>
      <c r="W879">
        <f t="shared" si="78"/>
        <v>2013</v>
      </c>
    </row>
    <row r="880" spans="1:23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4"/>
        <v>1</v>
      </c>
      <c r="P880">
        <f t="shared" si="75"/>
        <v>32.5</v>
      </c>
      <c r="Q880">
        <v>1</v>
      </c>
      <c r="R880" s="9" t="s">
        <v>8323</v>
      </c>
      <c r="S880" t="s">
        <v>8326</v>
      </c>
      <c r="T880" s="13">
        <f t="shared" si="76"/>
        <v>40505.232916666668</v>
      </c>
      <c r="U880" s="13">
        <f t="shared" si="77"/>
        <v>40535.232916666668</v>
      </c>
      <c r="W880">
        <f t="shared" si="78"/>
        <v>2010</v>
      </c>
    </row>
    <row r="881" spans="1:23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4"/>
        <v>31</v>
      </c>
      <c r="P881">
        <f t="shared" si="75"/>
        <v>21.47</v>
      </c>
      <c r="Q881">
        <v>31</v>
      </c>
      <c r="R881" s="9" t="s">
        <v>8323</v>
      </c>
      <c r="S881" t="s">
        <v>8326</v>
      </c>
      <c r="T881" s="13">
        <f t="shared" si="76"/>
        <v>41037.829918981479</v>
      </c>
      <c r="U881" s="13">
        <f t="shared" si="77"/>
        <v>41058.829918981479</v>
      </c>
      <c r="W881">
        <f t="shared" si="78"/>
        <v>2012</v>
      </c>
    </row>
    <row r="882" spans="1:23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4"/>
        <v>3</v>
      </c>
      <c r="P882">
        <f t="shared" si="75"/>
        <v>14.13</v>
      </c>
      <c r="Q882">
        <v>3</v>
      </c>
      <c r="R882" s="9" t="s">
        <v>8323</v>
      </c>
      <c r="S882" t="s">
        <v>8327</v>
      </c>
      <c r="T882" s="13">
        <f t="shared" si="76"/>
        <v>41179.32104166667</v>
      </c>
      <c r="U882" s="13">
        <f t="shared" si="77"/>
        <v>41212.32104166667</v>
      </c>
      <c r="W882">
        <f t="shared" si="78"/>
        <v>2012</v>
      </c>
    </row>
    <row r="883" spans="1:23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4"/>
        <v>1</v>
      </c>
      <c r="P883">
        <f t="shared" si="75"/>
        <v>30</v>
      </c>
      <c r="Q883">
        <v>1</v>
      </c>
      <c r="R883" s="9" t="s">
        <v>8323</v>
      </c>
      <c r="S883" t="s">
        <v>8327</v>
      </c>
      <c r="T883" s="13">
        <f t="shared" si="76"/>
        <v>40877.25099537037</v>
      </c>
      <c r="U883" s="13">
        <f t="shared" si="77"/>
        <v>40922.25099537037</v>
      </c>
      <c r="W883">
        <f t="shared" si="78"/>
        <v>2011</v>
      </c>
    </row>
    <row r="884" spans="1:23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4"/>
        <v>20</v>
      </c>
      <c r="P884">
        <f t="shared" si="75"/>
        <v>21.57</v>
      </c>
      <c r="Q884">
        <v>20</v>
      </c>
      <c r="R884" s="9" t="s">
        <v>8323</v>
      </c>
      <c r="S884" t="s">
        <v>8327</v>
      </c>
      <c r="T884" s="13">
        <f t="shared" si="76"/>
        <v>40759.860532407409</v>
      </c>
      <c r="U884" s="13">
        <f t="shared" si="77"/>
        <v>40792.860532407409</v>
      </c>
      <c r="W884">
        <f t="shared" si="78"/>
        <v>2011</v>
      </c>
    </row>
    <row r="885" spans="1:23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4"/>
        <v>40</v>
      </c>
      <c r="P885">
        <f t="shared" si="75"/>
        <v>83.38</v>
      </c>
      <c r="Q885">
        <v>40</v>
      </c>
      <c r="R885" s="9" t="s">
        <v>8323</v>
      </c>
      <c r="S885" t="s">
        <v>8327</v>
      </c>
      <c r="T885" s="13">
        <f t="shared" si="76"/>
        <v>42371.935590277775</v>
      </c>
      <c r="U885" s="13">
        <f t="shared" si="77"/>
        <v>42431.935590277775</v>
      </c>
      <c r="W885">
        <f t="shared" si="78"/>
        <v>2016</v>
      </c>
    </row>
    <row r="886" spans="1:23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4"/>
        <v>1</v>
      </c>
      <c r="P886">
        <f t="shared" si="75"/>
        <v>10</v>
      </c>
      <c r="Q886">
        <v>1</v>
      </c>
      <c r="R886" s="9" t="s">
        <v>8323</v>
      </c>
      <c r="S886" t="s">
        <v>8327</v>
      </c>
      <c r="T886" s="13">
        <f t="shared" si="76"/>
        <v>40981.802615740737</v>
      </c>
      <c r="U886" s="13">
        <f t="shared" si="77"/>
        <v>41041.104861111111</v>
      </c>
      <c r="W886">
        <f t="shared" si="78"/>
        <v>2012</v>
      </c>
    </row>
    <row r="887" spans="1:23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4"/>
        <v>75</v>
      </c>
      <c r="P887">
        <f t="shared" si="75"/>
        <v>35.71</v>
      </c>
      <c r="Q887">
        <v>75</v>
      </c>
      <c r="R887" s="9" t="s">
        <v>8323</v>
      </c>
      <c r="S887" t="s">
        <v>8327</v>
      </c>
      <c r="T887" s="13">
        <f t="shared" si="76"/>
        <v>42713.941099537042</v>
      </c>
      <c r="U887" s="13">
        <f t="shared" si="77"/>
        <v>42734.941099537042</v>
      </c>
      <c r="W887">
        <f t="shared" si="78"/>
        <v>2016</v>
      </c>
    </row>
    <row r="888" spans="1:23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4"/>
        <v>41</v>
      </c>
      <c r="P888">
        <f t="shared" si="75"/>
        <v>29.29</v>
      </c>
      <c r="Q888">
        <v>41</v>
      </c>
      <c r="R888" s="9" t="s">
        <v>8323</v>
      </c>
      <c r="S888" t="s">
        <v>8327</v>
      </c>
      <c r="T888" s="13">
        <f t="shared" si="76"/>
        <v>42603.870520833334</v>
      </c>
      <c r="U888" s="13">
        <f t="shared" si="77"/>
        <v>42628.870520833334</v>
      </c>
      <c r="W888">
        <f t="shared" si="78"/>
        <v>2016</v>
      </c>
    </row>
    <row r="889" spans="1:23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4"/>
        <v>0</v>
      </c>
      <c r="P889">
        <f t="shared" si="75"/>
        <v>0</v>
      </c>
      <c r="Q889">
        <v>0</v>
      </c>
      <c r="R889" s="9" t="s">
        <v>8323</v>
      </c>
      <c r="S889" t="s">
        <v>8327</v>
      </c>
      <c r="T889" s="13">
        <f t="shared" si="76"/>
        <v>41026.958969907406</v>
      </c>
      <c r="U889" s="13">
        <f t="shared" si="77"/>
        <v>41056.958969907406</v>
      </c>
      <c r="W889">
        <f t="shared" si="78"/>
        <v>2012</v>
      </c>
    </row>
    <row r="890" spans="1:23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4"/>
        <v>7</v>
      </c>
      <c r="P890">
        <f t="shared" si="75"/>
        <v>18</v>
      </c>
      <c r="Q890">
        <v>7</v>
      </c>
      <c r="R890" s="9" t="s">
        <v>8323</v>
      </c>
      <c r="S890" t="s">
        <v>8327</v>
      </c>
      <c r="T890" s="13">
        <f t="shared" si="76"/>
        <v>40751.753298611111</v>
      </c>
      <c r="U890" s="13">
        <f t="shared" si="77"/>
        <v>40787.25</v>
      </c>
      <c r="W890">
        <f t="shared" si="78"/>
        <v>2011</v>
      </c>
    </row>
    <row r="891" spans="1:23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4"/>
        <v>9</v>
      </c>
      <c r="P891">
        <f t="shared" si="75"/>
        <v>73.760000000000005</v>
      </c>
      <c r="Q891">
        <v>9</v>
      </c>
      <c r="R891" s="9" t="s">
        <v>8323</v>
      </c>
      <c r="S891" t="s">
        <v>8327</v>
      </c>
      <c r="T891" s="13">
        <f t="shared" si="76"/>
        <v>41887.784062500003</v>
      </c>
      <c r="U891" s="13">
        <f t="shared" si="77"/>
        <v>41917.784062500003</v>
      </c>
      <c r="W891">
        <f t="shared" si="78"/>
        <v>2014</v>
      </c>
    </row>
    <row r="892" spans="1:23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4"/>
        <v>4</v>
      </c>
      <c r="P892">
        <f t="shared" si="75"/>
        <v>31.25</v>
      </c>
      <c r="Q892">
        <v>4</v>
      </c>
      <c r="R892" s="9" t="s">
        <v>8323</v>
      </c>
      <c r="S892" t="s">
        <v>8327</v>
      </c>
      <c r="T892" s="13">
        <f t="shared" si="76"/>
        <v>41569.698831018519</v>
      </c>
      <c r="U892" s="13">
        <f t="shared" si="77"/>
        <v>41599.740497685183</v>
      </c>
      <c r="W892">
        <f t="shared" si="78"/>
        <v>2013</v>
      </c>
    </row>
    <row r="893" spans="1:23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4"/>
        <v>3</v>
      </c>
      <c r="P893">
        <f t="shared" si="75"/>
        <v>28.89</v>
      </c>
      <c r="Q893">
        <v>3</v>
      </c>
      <c r="R893" s="9" t="s">
        <v>8323</v>
      </c>
      <c r="S893" t="s">
        <v>8327</v>
      </c>
      <c r="T893" s="13">
        <f t="shared" si="76"/>
        <v>41842.031597222223</v>
      </c>
      <c r="U893" s="13">
        <f t="shared" si="77"/>
        <v>41872.031597222223</v>
      </c>
      <c r="W893">
        <f t="shared" si="78"/>
        <v>2014</v>
      </c>
    </row>
    <row r="894" spans="1:23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4"/>
        <v>41</v>
      </c>
      <c r="P894">
        <f t="shared" si="75"/>
        <v>143.82</v>
      </c>
      <c r="Q894">
        <v>41</v>
      </c>
      <c r="R894" s="9" t="s">
        <v>8323</v>
      </c>
      <c r="S894" t="s">
        <v>8327</v>
      </c>
      <c r="T894" s="13">
        <f t="shared" si="76"/>
        <v>40304.20003472222</v>
      </c>
      <c r="U894" s="13">
        <f t="shared" si="77"/>
        <v>40391.166666666664</v>
      </c>
      <c r="W894">
        <f t="shared" si="78"/>
        <v>2010</v>
      </c>
    </row>
    <row r="895" spans="1:23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4"/>
        <v>10</v>
      </c>
      <c r="P895">
        <f t="shared" si="75"/>
        <v>40</v>
      </c>
      <c r="Q895">
        <v>10</v>
      </c>
      <c r="R895" s="9" t="s">
        <v>8323</v>
      </c>
      <c r="S895" t="s">
        <v>8327</v>
      </c>
      <c r="T895" s="13">
        <f t="shared" si="76"/>
        <v>42065.897719907407</v>
      </c>
      <c r="U895" s="13">
        <f t="shared" si="77"/>
        <v>42095.856053240743</v>
      </c>
      <c r="W895">
        <f t="shared" si="78"/>
        <v>2015</v>
      </c>
    </row>
    <row r="896" spans="1:23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4"/>
        <v>39</v>
      </c>
      <c r="P896">
        <f t="shared" si="75"/>
        <v>147.81</v>
      </c>
      <c r="Q896">
        <v>39</v>
      </c>
      <c r="R896" s="9" t="s">
        <v>8323</v>
      </c>
      <c r="S896" t="s">
        <v>8327</v>
      </c>
      <c r="T896" s="13">
        <f t="shared" si="76"/>
        <v>42496.981597222228</v>
      </c>
      <c r="U896" s="13">
        <f t="shared" si="77"/>
        <v>42526.981597222228</v>
      </c>
      <c r="W896">
        <f t="shared" si="78"/>
        <v>2016</v>
      </c>
    </row>
    <row r="897" spans="1:23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4"/>
        <v>2</v>
      </c>
      <c r="P897">
        <f t="shared" si="75"/>
        <v>27.86</v>
      </c>
      <c r="Q897">
        <v>2</v>
      </c>
      <c r="R897" s="9" t="s">
        <v>8323</v>
      </c>
      <c r="S897" t="s">
        <v>8327</v>
      </c>
      <c r="T897" s="13">
        <f t="shared" si="76"/>
        <v>40431.127650462964</v>
      </c>
      <c r="U897" s="13">
        <f t="shared" si="77"/>
        <v>40476.127650462964</v>
      </c>
      <c r="W897">
        <f t="shared" si="78"/>
        <v>2010</v>
      </c>
    </row>
    <row r="898" spans="1:23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4"/>
        <v>40</v>
      </c>
      <c r="P898">
        <f t="shared" si="75"/>
        <v>44.44</v>
      </c>
      <c r="Q898">
        <v>40</v>
      </c>
      <c r="R898" s="9" t="s">
        <v>8323</v>
      </c>
      <c r="S898" t="s">
        <v>8327</v>
      </c>
      <c r="T898" s="13">
        <f t="shared" si="76"/>
        <v>42218.872986111113</v>
      </c>
      <c r="U898" s="13">
        <f t="shared" si="77"/>
        <v>42244.166666666672</v>
      </c>
      <c r="W898">
        <f t="shared" si="78"/>
        <v>2015</v>
      </c>
    </row>
    <row r="899" spans="1:23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9">ROUND(E899/D899*100,0)</f>
        <v>0</v>
      </c>
      <c r="P899">
        <f t="shared" ref="P899:P962" si="80">IFERROR(ROUND(E899/L899,2),0)</f>
        <v>0</v>
      </c>
      <c r="Q899">
        <v>0</v>
      </c>
      <c r="R899" s="9" t="s">
        <v>8323</v>
      </c>
      <c r="S899" t="s">
        <v>8327</v>
      </c>
      <c r="T899" s="13">
        <f t="shared" ref="T899:T962" si="81">(((J899/60)/60)/24)+DATE(1970,1,1)</f>
        <v>41211.688750000001</v>
      </c>
      <c r="U899" s="13">
        <f t="shared" ref="U899:U962" si="82">(((I899/60)/60)/24)+DATE(1970,1,1)</f>
        <v>41241.730416666665</v>
      </c>
      <c r="W899">
        <f t="shared" ref="W899:W962" si="83">YEAR(T899)</f>
        <v>2012</v>
      </c>
    </row>
    <row r="900" spans="1:23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9"/>
        <v>3</v>
      </c>
      <c r="P900">
        <f t="shared" si="80"/>
        <v>35</v>
      </c>
      <c r="Q900">
        <v>3</v>
      </c>
      <c r="R900" s="9" t="s">
        <v>8323</v>
      </c>
      <c r="S900" t="s">
        <v>8327</v>
      </c>
      <c r="T900" s="13">
        <f t="shared" si="81"/>
        <v>40878.758217592593</v>
      </c>
      <c r="U900" s="13">
        <f t="shared" si="82"/>
        <v>40923.758217592593</v>
      </c>
      <c r="W900">
        <f t="shared" si="83"/>
        <v>2011</v>
      </c>
    </row>
    <row r="901" spans="1:23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9"/>
        <v>37</v>
      </c>
      <c r="P901">
        <f t="shared" si="80"/>
        <v>35</v>
      </c>
      <c r="Q901">
        <v>37</v>
      </c>
      <c r="R901" s="9" t="s">
        <v>8323</v>
      </c>
      <c r="S901" t="s">
        <v>8327</v>
      </c>
      <c r="T901" s="13">
        <f t="shared" si="81"/>
        <v>40646.099097222221</v>
      </c>
      <c r="U901" s="13">
        <f t="shared" si="82"/>
        <v>40691.099097222221</v>
      </c>
      <c r="W901">
        <f t="shared" si="83"/>
        <v>2011</v>
      </c>
    </row>
    <row r="902" spans="1:23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9"/>
        <v>0</v>
      </c>
      <c r="P902">
        <f t="shared" si="80"/>
        <v>10.5</v>
      </c>
      <c r="Q902">
        <v>0</v>
      </c>
      <c r="R902" s="9" t="s">
        <v>8323</v>
      </c>
      <c r="S902" t="s">
        <v>8326</v>
      </c>
      <c r="T902" s="13">
        <f t="shared" si="81"/>
        <v>42429.84956018519</v>
      </c>
      <c r="U902" s="13">
        <f t="shared" si="82"/>
        <v>42459.807893518519</v>
      </c>
      <c r="W902">
        <f t="shared" si="83"/>
        <v>2016</v>
      </c>
    </row>
    <row r="903" spans="1:23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9"/>
        <v>0</v>
      </c>
      <c r="P903">
        <f t="shared" si="80"/>
        <v>0</v>
      </c>
      <c r="Q903">
        <v>0</v>
      </c>
      <c r="R903" s="9" t="s">
        <v>8323</v>
      </c>
      <c r="S903" t="s">
        <v>8326</v>
      </c>
      <c r="T903" s="13">
        <f t="shared" si="81"/>
        <v>40291.81150462963</v>
      </c>
      <c r="U903" s="13">
        <f t="shared" si="82"/>
        <v>40337.799305555556</v>
      </c>
      <c r="W903">
        <f t="shared" si="83"/>
        <v>2010</v>
      </c>
    </row>
    <row r="904" spans="1:23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9"/>
        <v>0</v>
      </c>
      <c r="P904">
        <f t="shared" si="80"/>
        <v>30</v>
      </c>
      <c r="Q904">
        <v>0</v>
      </c>
      <c r="R904" s="9" t="s">
        <v>8323</v>
      </c>
      <c r="S904" t="s">
        <v>8326</v>
      </c>
      <c r="T904" s="13">
        <f t="shared" si="81"/>
        <v>41829.965532407405</v>
      </c>
      <c r="U904" s="13">
        <f t="shared" si="82"/>
        <v>41881.645833333336</v>
      </c>
      <c r="W904">
        <f t="shared" si="83"/>
        <v>2014</v>
      </c>
    </row>
    <row r="905" spans="1:23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9"/>
        <v>3</v>
      </c>
      <c r="P905">
        <f t="shared" si="80"/>
        <v>40</v>
      </c>
      <c r="Q905">
        <v>3</v>
      </c>
      <c r="R905" s="9" t="s">
        <v>8323</v>
      </c>
      <c r="S905" t="s">
        <v>8326</v>
      </c>
      <c r="T905" s="13">
        <f t="shared" si="81"/>
        <v>41149.796064814815</v>
      </c>
      <c r="U905" s="13">
        <f t="shared" si="82"/>
        <v>41175.100694444445</v>
      </c>
      <c r="W905">
        <f t="shared" si="83"/>
        <v>2012</v>
      </c>
    </row>
    <row r="906" spans="1:23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9"/>
        <v>0</v>
      </c>
      <c r="P906">
        <f t="shared" si="80"/>
        <v>50.33</v>
      </c>
      <c r="Q906">
        <v>0</v>
      </c>
      <c r="R906" s="9" t="s">
        <v>8323</v>
      </c>
      <c r="S906" t="s">
        <v>8326</v>
      </c>
      <c r="T906" s="13">
        <f t="shared" si="81"/>
        <v>42342.080289351856</v>
      </c>
      <c r="U906" s="13">
        <f t="shared" si="82"/>
        <v>42372.080289351856</v>
      </c>
      <c r="W906">
        <f t="shared" si="83"/>
        <v>2015</v>
      </c>
    </row>
    <row r="907" spans="1:23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9"/>
        <v>3</v>
      </c>
      <c r="P907">
        <f t="shared" si="80"/>
        <v>32.67</v>
      </c>
      <c r="Q907">
        <v>3</v>
      </c>
      <c r="R907" s="9" t="s">
        <v>8323</v>
      </c>
      <c r="S907" t="s">
        <v>8326</v>
      </c>
      <c r="T907" s="13">
        <f t="shared" si="81"/>
        <v>40507.239884259259</v>
      </c>
      <c r="U907" s="13">
        <f t="shared" si="82"/>
        <v>40567.239884259259</v>
      </c>
      <c r="W907">
        <f t="shared" si="83"/>
        <v>2010</v>
      </c>
    </row>
    <row r="908" spans="1:23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9"/>
        <v>0</v>
      </c>
      <c r="P908">
        <f t="shared" si="80"/>
        <v>0</v>
      </c>
      <c r="Q908">
        <v>0</v>
      </c>
      <c r="R908" s="9" t="s">
        <v>8323</v>
      </c>
      <c r="S908" t="s">
        <v>8326</v>
      </c>
      <c r="T908" s="13">
        <f t="shared" si="81"/>
        <v>41681.189699074072</v>
      </c>
      <c r="U908" s="13">
        <f t="shared" si="82"/>
        <v>41711.148032407407</v>
      </c>
      <c r="W908">
        <f t="shared" si="83"/>
        <v>2014</v>
      </c>
    </row>
    <row r="909" spans="1:23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9"/>
        <v>0</v>
      </c>
      <c r="P909">
        <f t="shared" si="80"/>
        <v>0</v>
      </c>
      <c r="Q909">
        <v>0</v>
      </c>
      <c r="R909" s="9" t="s">
        <v>8323</v>
      </c>
      <c r="S909" t="s">
        <v>8326</v>
      </c>
      <c r="T909" s="13">
        <f t="shared" si="81"/>
        <v>40767.192395833335</v>
      </c>
      <c r="U909" s="13">
        <f t="shared" si="82"/>
        <v>40797.192395833335</v>
      </c>
      <c r="W909">
        <f t="shared" si="83"/>
        <v>2011</v>
      </c>
    </row>
    <row r="910" spans="1:23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9"/>
        <v>0</v>
      </c>
      <c r="P910">
        <f t="shared" si="80"/>
        <v>0</v>
      </c>
      <c r="Q910">
        <v>0</v>
      </c>
      <c r="R910" s="9" t="s">
        <v>8323</v>
      </c>
      <c r="S910" t="s">
        <v>8326</v>
      </c>
      <c r="T910" s="13">
        <f t="shared" si="81"/>
        <v>40340.801562499997</v>
      </c>
      <c r="U910" s="13">
        <f t="shared" si="82"/>
        <v>40386.207638888889</v>
      </c>
      <c r="W910">
        <f t="shared" si="83"/>
        <v>2010</v>
      </c>
    </row>
    <row r="911" spans="1:23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9"/>
        <v>3</v>
      </c>
      <c r="P911">
        <f t="shared" si="80"/>
        <v>65</v>
      </c>
      <c r="Q911">
        <v>3</v>
      </c>
      <c r="R911" s="9" t="s">
        <v>8323</v>
      </c>
      <c r="S911" t="s">
        <v>8326</v>
      </c>
      <c r="T911" s="13">
        <f t="shared" si="81"/>
        <v>41081.69027777778</v>
      </c>
      <c r="U911" s="13">
        <f t="shared" si="82"/>
        <v>41113.166666666664</v>
      </c>
      <c r="W911">
        <f t="shared" si="83"/>
        <v>2012</v>
      </c>
    </row>
    <row r="912" spans="1:23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9"/>
        <v>22</v>
      </c>
      <c r="P912">
        <f t="shared" si="80"/>
        <v>24.6</v>
      </c>
      <c r="Q912">
        <v>22</v>
      </c>
      <c r="R912" s="9" t="s">
        <v>8323</v>
      </c>
      <c r="S912" t="s">
        <v>8326</v>
      </c>
      <c r="T912" s="13">
        <f t="shared" si="81"/>
        <v>42737.545358796298</v>
      </c>
      <c r="U912" s="13">
        <f t="shared" si="82"/>
        <v>42797.545358796298</v>
      </c>
      <c r="W912">
        <f t="shared" si="83"/>
        <v>2017</v>
      </c>
    </row>
    <row r="913" spans="1:23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9"/>
        <v>0</v>
      </c>
      <c r="P913">
        <f t="shared" si="80"/>
        <v>0</v>
      </c>
      <c r="Q913">
        <v>0</v>
      </c>
      <c r="R913" s="9" t="s">
        <v>8323</v>
      </c>
      <c r="S913" t="s">
        <v>8326</v>
      </c>
      <c r="T913" s="13">
        <f t="shared" si="81"/>
        <v>41642.005150462966</v>
      </c>
      <c r="U913" s="13">
        <f t="shared" si="82"/>
        <v>41663.005150462966</v>
      </c>
      <c r="W913">
        <f t="shared" si="83"/>
        <v>2014</v>
      </c>
    </row>
    <row r="914" spans="1:23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9"/>
        <v>1</v>
      </c>
      <c r="P914">
        <f t="shared" si="80"/>
        <v>15</v>
      </c>
      <c r="Q914">
        <v>1</v>
      </c>
      <c r="R914" s="9" t="s">
        <v>8323</v>
      </c>
      <c r="S914" t="s">
        <v>8326</v>
      </c>
      <c r="T914" s="13">
        <f t="shared" si="81"/>
        <v>41194.109340277777</v>
      </c>
      <c r="U914" s="13">
        <f t="shared" si="82"/>
        <v>41254.151006944441</v>
      </c>
      <c r="W914">
        <f t="shared" si="83"/>
        <v>2012</v>
      </c>
    </row>
    <row r="915" spans="1:23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9"/>
        <v>7</v>
      </c>
      <c r="P915">
        <f t="shared" si="80"/>
        <v>82.58</v>
      </c>
      <c r="Q915">
        <v>7</v>
      </c>
      <c r="R915" s="9" t="s">
        <v>8323</v>
      </c>
      <c r="S915" t="s">
        <v>8326</v>
      </c>
      <c r="T915" s="13">
        <f t="shared" si="81"/>
        <v>41004.139108796298</v>
      </c>
      <c r="U915" s="13">
        <f t="shared" si="82"/>
        <v>41034.139108796298</v>
      </c>
      <c r="W915">
        <f t="shared" si="83"/>
        <v>2012</v>
      </c>
    </row>
    <row r="916" spans="1:23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9"/>
        <v>0</v>
      </c>
      <c r="P916">
        <f t="shared" si="80"/>
        <v>0</v>
      </c>
      <c r="Q916">
        <v>0</v>
      </c>
      <c r="R916" s="9" t="s">
        <v>8323</v>
      </c>
      <c r="S916" t="s">
        <v>8326</v>
      </c>
      <c r="T916" s="13">
        <f t="shared" si="81"/>
        <v>41116.763275462967</v>
      </c>
      <c r="U916" s="13">
        <f t="shared" si="82"/>
        <v>41146.763275462967</v>
      </c>
      <c r="W916">
        <f t="shared" si="83"/>
        <v>2012</v>
      </c>
    </row>
    <row r="917" spans="1:23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9"/>
        <v>6</v>
      </c>
      <c r="P917">
        <f t="shared" si="80"/>
        <v>41.67</v>
      </c>
      <c r="Q917">
        <v>6</v>
      </c>
      <c r="R917" s="9" t="s">
        <v>8323</v>
      </c>
      <c r="S917" t="s">
        <v>8326</v>
      </c>
      <c r="T917" s="13">
        <f t="shared" si="81"/>
        <v>40937.679560185185</v>
      </c>
      <c r="U917" s="13">
        <f t="shared" si="82"/>
        <v>40969.207638888889</v>
      </c>
      <c r="W917">
        <f t="shared" si="83"/>
        <v>2012</v>
      </c>
    </row>
    <row r="918" spans="1:23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9"/>
        <v>0</v>
      </c>
      <c r="P918">
        <f t="shared" si="80"/>
        <v>0</v>
      </c>
      <c r="Q918">
        <v>0</v>
      </c>
      <c r="R918" s="9" t="s">
        <v>8323</v>
      </c>
      <c r="S918" t="s">
        <v>8326</v>
      </c>
      <c r="T918" s="13">
        <f t="shared" si="81"/>
        <v>40434.853402777779</v>
      </c>
      <c r="U918" s="13">
        <f t="shared" si="82"/>
        <v>40473.208333333336</v>
      </c>
      <c r="W918">
        <f t="shared" si="83"/>
        <v>2010</v>
      </c>
    </row>
    <row r="919" spans="1:23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9"/>
        <v>1</v>
      </c>
      <c r="P919">
        <f t="shared" si="80"/>
        <v>30</v>
      </c>
      <c r="Q919">
        <v>1</v>
      </c>
      <c r="R919" s="9" t="s">
        <v>8323</v>
      </c>
      <c r="S919" t="s">
        <v>8326</v>
      </c>
      <c r="T919" s="13">
        <f t="shared" si="81"/>
        <v>41802.94363425926</v>
      </c>
      <c r="U919" s="13">
        <f t="shared" si="82"/>
        <v>41834.104166666664</v>
      </c>
      <c r="W919">
        <f t="shared" si="83"/>
        <v>2014</v>
      </c>
    </row>
    <row r="920" spans="1:23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9"/>
        <v>5</v>
      </c>
      <c r="P920">
        <f t="shared" si="80"/>
        <v>19.600000000000001</v>
      </c>
      <c r="Q920">
        <v>5</v>
      </c>
      <c r="R920" s="9" t="s">
        <v>8323</v>
      </c>
      <c r="S920" t="s">
        <v>8326</v>
      </c>
      <c r="T920" s="13">
        <f t="shared" si="81"/>
        <v>41944.916215277779</v>
      </c>
      <c r="U920" s="13">
        <f t="shared" si="82"/>
        <v>41974.957881944443</v>
      </c>
      <c r="W920">
        <f t="shared" si="83"/>
        <v>2014</v>
      </c>
    </row>
    <row r="921" spans="1:23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9"/>
        <v>1</v>
      </c>
      <c r="P921">
        <f t="shared" si="80"/>
        <v>100</v>
      </c>
      <c r="Q921">
        <v>1</v>
      </c>
      <c r="R921" s="9" t="s">
        <v>8323</v>
      </c>
      <c r="S921" t="s">
        <v>8326</v>
      </c>
      <c r="T921" s="13">
        <f t="shared" si="81"/>
        <v>41227.641724537039</v>
      </c>
      <c r="U921" s="13">
        <f t="shared" si="82"/>
        <v>41262.641724537039</v>
      </c>
      <c r="W921">
        <f t="shared" si="83"/>
        <v>2012</v>
      </c>
    </row>
    <row r="922" spans="1:23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9"/>
        <v>0</v>
      </c>
      <c r="P922">
        <f t="shared" si="80"/>
        <v>0</v>
      </c>
      <c r="Q922">
        <v>0</v>
      </c>
      <c r="R922" s="9" t="s">
        <v>8323</v>
      </c>
      <c r="S922" t="s">
        <v>8326</v>
      </c>
      <c r="T922" s="13">
        <f t="shared" si="81"/>
        <v>41562.67155092593</v>
      </c>
      <c r="U922" s="13">
        <f t="shared" si="82"/>
        <v>41592.713217592594</v>
      </c>
      <c r="W922">
        <f t="shared" si="83"/>
        <v>2013</v>
      </c>
    </row>
    <row r="923" spans="1:23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9"/>
        <v>31</v>
      </c>
      <c r="P923">
        <f t="shared" si="80"/>
        <v>231.75</v>
      </c>
      <c r="Q923">
        <v>31</v>
      </c>
      <c r="R923" s="9" t="s">
        <v>8323</v>
      </c>
      <c r="S923" t="s">
        <v>8326</v>
      </c>
      <c r="T923" s="13">
        <f t="shared" si="81"/>
        <v>40847.171018518515</v>
      </c>
      <c r="U923" s="13">
        <f t="shared" si="82"/>
        <v>40889.212685185186</v>
      </c>
      <c r="W923">
        <f t="shared" si="83"/>
        <v>2011</v>
      </c>
    </row>
    <row r="924" spans="1:23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9"/>
        <v>21</v>
      </c>
      <c r="P924">
        <f t="shared" si="80"/>
        <v>189.33</v>
      </c>
      <c r="Q924">
        <v>21</v>
      </c>
      <c r="R924" s="9" t="s">
        <v>8323</v>
      </c>
      <c r="S924" t="s">
        <v>8326</v>
      </c>
      <c r="T924" s="13">
        <f t="shared" si="81"/>
        <v>41878.530011574076</v>
      </c>
      <c r="U924" s="13">
        <f t="shared" si="82"/>
        <v>41913.530011574076</v>
      </c>
      <c r="W924">
        <f t="shared" si="83"/>
        <v>2014</v>
      </c>
    </row>
    <row r="925" spans="1:23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9"/>
        <v>2</v>
      </c>
      <c r="P925">
        <f t="shared" si="80"/>
        <v>55</v>
      </c>
      <c r="Q925">
        <v>2</v>
      </c>
      <c r="R925" s="9" t="s">
        <v>8323</v>
      </c>
      <c r="S925" t="s">
        <v>8326</v>
      </c>
      <c r="T925" s="13">
        <f t="shared" si="81"/>
        <v>41934.959756944445</v>
      </c>
      <c r="U925" s="13">
        <f t="shared" si="82"/>
        <v>41965.001423611116</v>
      </c>
      <c r="W925">
        <f t="shared" si="83"/>
        <v>2014</v>
      </c>
    </row>
    <row r="926" spans="1:23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9"/>
        <v>11</v>
      </c>
      <c r="P926">
        <f t="shared" si="80"/>
        <v>21.8</v>
      </c>
      <c r="Q926">
        <v>11</v>
      </c>
      <c r="R926" s="9" t="s">
        <v>8323</v>
      </c>
      <c r="S926" t="s">
        <v>8326</v>
      </c>
      <c r="T926" s="13">
        <f t="shared" si="81"/>
        <v>41288.942928240744</v>
      </c>
      <c r="U926" s="13">
        <f t="shared" si="82"/>
        <v>41318.942928240744</v>
      </c>
      <c r="W926">
        <f t="shared" si="83"/>
        <v>2013</v>
      </c>
    </row>
    <row r="927" spans="1:23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9"/>
        <v>3</v>
      </c>
      <c r="P927">
        <f t="shared" si="80"/>
        <v>32</v>
      </c>
      <c r="Q927">
        <v>3</v>
      </c>
      <c r="R927" s="9" t="s">
        <v>8323</v>
      </c>
      <c r="S927" t="s">
        <v>8326</v>
      </c>
      <c r="T927" s="13">
        <f t="shared" si="81"/>
        <v>41575.880914351852</v>
      </c>
      <c r="U927" s="13">
        <f t="shared" si="82"/>
        <v>41605.922581018516</v>
      </c>
      <c r="W927">
        <f t="shared" si="83"/>
        <v>2013</v>
      </c>
    </row>
    <row r="928" spans="1:23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9"/>
        <v>0</v>
      </c>
      <c r="P928">
        <f t="shared" si="80"/>
        <v>0</v>
      </c>
      <c r="Q928">
        <v>0</v>
      </c>
      <c r="R928" s="9" t="s">
        <v>8323</v>
      </c>
      <c r="S928" t="s">
        <v>8326</v>
      </c>
      <c r="T928" s="13">
        <f t="shared" si="81"/>
        <v>40338.02002314815</v>
      </c>
      <c r="U928" s="13">
        <f t="shared" si="82"/>
        <v>40367.944444444445</v>
      </c>
      <c r="W928">
        <f t="shared" si="83"/>
        <v>2010</v>
      </c>
    </row>
    <row r="929" spans="1:23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9"/>
        <v>0</v>
      </c>
      <c r="P929">
        <f t="shared" si="80"/>
        <v>0</v>
      </c>
      <c r="Q929">
        <v>0</v>
      </c>
      <c r="R929" s="9" t="s">
        <v>8323</v>
      </c>
      <c r="S929" t="s">
        <v>8326</v>
      </c>
      <c r="T929" s="13">
        <f t="shared" si="81"/>
        <v>41013.822858796295</v>
      </c>
      <c r="U929" s="13">
        <f t="shared" si="82"/>
        <v>41043.822858796295</v>
      </c>
      <c r="W929">
        <f t="shared" si="83"/>
        <v>2012</v>
      </c>
    </row>
    <row r="930" spans="1:23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9"/>
        <v>11</v>
      </c>
      <c r="P930">
        <f t="shared" si="80"/>
        <v>56.25</v>
      </c>
      <c r="Q930">
        <v>11</v>
      </c>
      <c r="R930" s="9" t="s">
        <v>8323</v>
      </c>
      <c r="S930" t="s">
        <v>8326</v>
      </c>
      <c r="T930" s="13">
        <f t="shared" si="81"/>
        <v>41180.86241898148</v>
      </c>
      <c r="U930" s="13">
        <f t="shared" si="82"/>
        <v>41231</v>
      </c>
      <c r="W930">
        <f t="shared" si="83"/>
        <v>2012</v>
      </c>
    </row>
    <row r="931" spans="1:23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9"/>
        <v>0</v>
      </c>
      <c r="P931">
        <f t="shared" si="80"/>
        <v>0</v>
      </c>
      <c r="Q931">
        <v>0</v>
      </c>
      <c r="R931" s="9" t="s">
        <v>8323</v>
      </c>
      <c r="S931" t="s">
        <v>8326</v>
      </c>
      <c r="T931" s="13">
        <f t="shared" si="81"/>
        <v>40978.238067129627</v>
      </c>
      <c r="U931" s="13">
        <f t="shared" si="82"/>
        <v>41008.196400462963</v>
      </c>
      <c r="W931">
        <f t="shared" si="83"/>
        <v>2012</v>
      </c>
    </row>
    <row r="932" spans="1:23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9"/>
        <v>38</v>
      </c>
      <c r="P932">
        <f t="shared" si="80"/>
        <v>69</v>
      </c>
      <c r="Q932">
        <v>38</v>
      </c>
      <c r="R932" s="9" t="s">
        <v>8323</v>
      </c>
      <c r="S932" t="s">
        <v>8326</v>
      </c>
      <c r="T932" s="13">
        <f t="shared" si="81"/>
        <v>40312.915578703702</v>
      </c>
      <c r="U932" s="13">
        <f t="shared" si="82"/>
        <v>40354.897222222222</v>
      </c>
      <c r="W932">
        <f t="shared" si="83"/>
        <v>2010</v>
      </c>
    </row>
    <row r="933" spans="1:23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9"/>
        <v>7</v>
      </c>
      <c r="P933">
        <f t="shared" si="80"/>
        <v>18.71</v>
      </c>
      <c r="Q933">
        <v>7</v>
      </c>
      <c r="R933" s="9" t="s">
        <v>8323</v>
      </c>
      <c r="S933" t="s">
        <v>8326</v>
      </c>
      <c r="T933" s="13">
        <f t="shared" si="81"/>
        <v>41680.359976851854</v>
      </c>
      <c r="U933" s="13">
        <f t="shared" si="82"/>
        <v>41714.916666666664</v>
      </c>
      <c r="W933">
        <f t="shared" si="83"/>
        <v>2014</v>
      </c>
    </row>
    <row r="934" spans="1:23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9"/>
        <v>15</v>
      </c>
      <c r="P934">
        <f t="shared" si="80"/>
        <v>46.03</v>
      </c>
      <c r="Q934">
        <v>15</v>
      </c>
      <c r="R934" s="9" t="s">
        <v>8323</v>
      </c>
      <c r="S934" t="s">
        <v>8326</v>
      </c>
      <c r="T934" s="13">
        <f t="shared" si="81"/>
        <v>41310.969270833331</v>
      </c>
      <c r="U934" s="13">
        <f t="shared" si="82"/>
        <v>41355.927604166667</v>
      </c>
      <c r="W934">
        <f t="shared" si="83"/>
        <v>2013</v>
      </c>
    </row>
    <row r="935" spans="1:23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9"/>
        <v>6</v>
      </c>
      <c r="P935">
        <f t="shared" si="80"/>
        <v>60</v>
      </c>
      <c r="Q935">
        <v>6</v>
      </c>
      <c r="R935" s="9" t="s">
        <v>8323</v>
      </c>
      <c r="S935" t="s">
        <v>8326</v>
      </c>
      <c r="T935" s="13">
        <f t="shared" si="81"/>
        <v>41711.169085648151</v>
      </c>
      <c r="U935" s="13">
        <f t="shared" si="82"/>
        <v>41771.169085648151</v>
      </c>
      <c r="W935">
        <f t="shared" si="83"/>
        <v>2014</v>
      </c>
    </row>
    <row r="936" spans="1:23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9"/>
        <v>30</v>
      </c>
      <c r="P936">
        <f t="shared" si="80"/>
        <v>50.67</v>
      </c>
      <c r="Q936">
        <v>30</v>
      </c>
      <c r="R936" s="9" t="s">
        <v>8323</v>
      </c>
      <c r="S936" t="s">
        <v>8326</v>
      </c>
      <c r="T936" s="13">
        <f t="shared" si="81"/>
        <v>41733.737083333333</v>
      </c>
      <c r="U936" s="13">
        <f t="shared" si="82"/>
        <v>41763.25</v>
      </c>
      <c r="W936">
        <f t="shared" si="83"/>
        <v>2014</v>
      </c>
    </row>
    <row r="937" spans="1:23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9"/>
        <v>1</v>
      </c>
      <c r="P937">
        <f t="shared" si="80"/>
        <v>25</v>
      </c>
      <c r="Q937">
        <v>1</v>
      </c>
      <c r="R937" s="9" t="s">
        <v>8323</v>
      </c>
      <c r="S937" t="s">
        <v>8326</v>
      </c>
      <c r="T937" s="13">
        <f t="shared" si="81"/>
        <v>42368.333668981482</v>
      </c>
      <c r="U937" s="13">
        <f t="shared" si="82"/>
        <v>42398.333668981482</v>
      </c>
      <c r="W937">
        <f t="shared" si="83"/>
        <v>2015</v>
      </c>
    </row>
    <row r="938" spans="1:23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9"/>
        <v>0</v>
      </c>
      <c r="P938">
        <f t="shared" si="80"/>
        <v>0</v>
      </c>
      <c r="Q938">
        <v>0</v>
      </c>
      <c r="R938" s="9" t="s">
        <v>8323</v>
      </c>
      <c r="S938" t="s">
        <v>8326</v>
      </c>
      <c r="T938" s="13">
        <f t="shared" si="81"/>
        <v>40883.024178240739</v>
      </c>
      <c r="U938" s="13">
        <f t="shared" si="82"/>
        <v>40926.833333333336</v>
      </c>
      <c r="W938">
        <f t="shared" si="83"/>
        <v>2011</v>
      </c>
    </row>
    <row r="939" spans="1:23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9"/>
        <v>1</v>
      </c>
      <c r="P939">
        <f t="shared" si="80"/>
        <v>20</v>
      </c>
      <c r="Q939">
        <v>1</v>
      </c>
      <c r="R939" s="9" t="s">
        <v>8323</v>
      </c>
      <c r="S939" t="s">
        <v>8326</v>
      </c>
      <c r="T939" s="13">
        <f t="shared" si="81"/>
        <v>41551.798113425924</v>
      </c>
      <c r="U939" s="13">
        <f t="shared" si="82"/>
        <v>41581.839780092596</v>
      </c>
      <c r="W939">
        <f t="shared" si="83"/>
        <v>2013</v>
      </c>
    </row>
    <row r="940" spans="1:23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9"/>
        <v>0</v>
      </c>
      <c r="P940">
        <f t="shared" si="80"/>
        <v>25</v>
      </c>
      <c r="Q940">
        <v>0</v>
      </c>
      <c r="R940" s="9" t="s">
        <v>8323</v>
      </c>
      <c r="S940" t="s">
        <v>8326</v>
      </c>
      <c r="T940" s="13">
        <f t="shared" si="81"/>
        <v>41124.479722222226</v>
      </c>
      <c r="U940" s="13">
        <f t="shared" si="82"/>
        <v>41154.479722222226</v>
      </c>
      <c r="W940">
        <f t="shared" si="83"/>
        <v>2012</v>
      </c>
    </row>
    <row r="941" spans="1:23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9"/>
        <v>1</v>
      </c>
      <c r="P941">
        <f t="shared" si="80"/>
        <v>20</v>
      </c>
      <c r="Q941">
        <v>1</v>
      </c>
      <c r="R941" s="9" t="s">
        <v>8323</v>
      </c>
      <c r="S941" t="s">
        <v>8326</v>
      </c>
      <c r="T941" s="13">
        <f t="shared" si="81"/>
        <v>41416.763171296298</v>
      </c>
      <c r="U941" s="13">
        <f t="shared" si="82"/>
        <v>41455.831944444442</v>
      </c>
      <c r="W941">
        <f t="shared" si="83"/>
        <v>2013</v>
      </c>
    </row>
    <row r="942" spans="1:23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9"/>
        <v>17</v>
      </c>
      <c r="P942">
        <f t="shared" si="80"/>
        <v>110.29</v>
      </c>
      <c r="Q942">
        <v>17</v>
      </c>
      <c r="R942" s="9" t="s">
        <v>8317</v>
      </c>
      <c r="S942" t="s">
        <v>8319</v>
      </c>
      <c r="T942" s="13">
        <f t="shared" si="81"/>
        <v>42182.008402777778</v>
      </c>
      <c r="U942" s="13">
        <f t="shared" si="82"/>
        <v>42227.008402777778</v>
      </c>
      <c r="W942">
        <f t="shared" si="83"/>
        <v>2015</v>
      </c>
    </row>
    <row r="943" spans="1:23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9"/>
        <v>2</v>
      </c>
      <c r="P943">
        <f t="shared" si="80"/>
        <v>37.450000000000003</v>
      </c>
      <c r="Q943">
        <v>2</v>
      </c>
      <c r="R943" s="9" t="s">
        <v>8317</v>
      </c>
      <c r="S943" t="s">
        <v>8319</v>
      </c>
      <c r="T943" s="13">
        <f t="shared" si="81"/>
        <v>42746.096585648149</v>
      </c>
      <c r="U943" s="13">
        <f t="shared" si="82"/>
        <v>42776.096585648149</v>
      </c>
      <c r="W943">
        <f t="shared" si="83"/>
        <v>2017</v>
      </c>
    </row>
    <row r="944" spans="1:23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9"/>
        <v>9</v>
      </c>
      <c r="P944">
        <f t="shared" si="80"/>
        <v>41.75</v>
      </c>
      <c r="Q944">
        <v>9</v>
      </c>
      <c r="R944" s="9" t="s">
        <v>8317</v>
      </c>
      <c r="S944" t="s">
        <v>8319</v>
      </c>
      <c r="T944" s="13">
        <f t="shared" si="81"/>
        <v>42382.843287037031</v>
      </c>
      <c r="U944" s="13">
        <f t="shared" si="82"/>
        <v>42418.843287037031</v>
      </c>
      <c r="W944">
        <f t="shared" si="83"/>
        <v>2016</v>
      </c>
    </row>
    <row r="945" spans="1:23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9"/>
        <v>10</v>
      </c>
      <c r="P945">
        <f t="shared" si="80"/>
        <v>24.08</v>
      </c>
      <c r="Q945">
        <v>10</v>
      </c>
      <c r="R945" s="9" t="s">
        <v>8317</v>
      </c>
      <c r="S945" t="s">
        <v>8319</v>
      </c>
      <c r="T945" s="13">
        <f t="shared" si="81"/>
        <v>42673.66788194445</v>
      </c>
      <c r="U945" s="13">
        <f t="shared" si="82"/>
        <v>42703.709548611107</v>
      </c>
      <c r="W945">
        <f t="shared" si="83"/>
        <v>2016</v>
      </c>
    </row>
    <row r="946" spans="1:23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9"/>
        <v>13</v>
      </c>
      <c r="P946">
        <f t="shared" si="80"/>
        <v>69.41</v>
      </c>
      <c r="Q946">
        <v>13</v>
      </c>
      <c r="R946" s="9" t="s">
        <v>8317</v>
      </c>
      <c r="S946" t="s">
        <v>8319</v>
      </c>
      <c r="T946" s="13">
        <f t="shared" si="81"/>
        <v>42444.583912037036</v>
      </c>
      <c r="U946" s="13">
        <f t="shared" si="82"/>
        <v>42478.583333333328</v>
      </c>
      <c r="W946">
        <f t="shared" si="83"/>
        <v>2016</v>
      </c>
    </row>
    <row r="947" spans="1:23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9"/>
        <v>2</v>
      </c>
      <c r="P947">
        <f t="shared" si="80"/>
        <v>155.25</v>
      </c>
      <c r="Q947">
        <v>2</v>
      </c>
      <c r="R947" s="9" t="s">
        <v>8317</v>
      </c>
      <c r="S947" t="s">
        <v>8319</v>
      </c>
      <c r="T947" s="13">
        <f t="shared" si="81"/>
        <v>42732.872986111113</v>
      </c>
      <c r="U947" s="13">
        <f t="shared" si="82"/>
        <v>42784.999305555553</v>
      </c>
      <c r="W947">
        <f t="shared" si="83"/>
        <v>2016</v>
      </c>
    </row>
    <row r="948" spans="1:23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9"/>
        <v>2</v>
      </c>
      <c r="P948">
        <f t="shared" si="80"/>
        <v>57.2</v>
      </c>
      <c r="Q948">
        <v>2</v>
      </c>
      <c r="R948" s="9" t="s">
        <v>8317</v>
      </c>
      <c r="S948" t="s">
        <v>8319</v>
      </c>
      <c r="T948" s="13">
        <f t="shared" si="81"/>
        <v>42592.750555555554</v>
      </c>
      <c r="U948" s="13">
        <f t="shared" si="82"/>
        <v>42622.750555555554</v>
      </c>
      <c r="W948">
        <f t="shared" si="83"/>
        <v>2016</v>
      </c>
    </row>
    <row r="949" spans="1:23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9"/>
        <v>0</v>
      </c>
      <c r="P949">
        <f t="shared" si="80"/>
        <v>0</v>
      </c>
      <c r="Q949">
        <v>0</v>
      </c>
      <c r="R949" s="9" t="s">
        <v>8317</v>
      </c>
      <c r="S949" t="s">
        <v>8319</v>
      </c>
      <c r="T949" s="13">
        <f t="shared" si="81"/>
        <v>42491.781319444446</v>
      </c>
      <c r="U949" s="13">
        <f t="shared" si="82"/>
        <v>42551.781319444446</v>
      </c>
      <c r="W949">
        <f t="shared" si="83"/>
        <v>2016</v>
      </c>
    </row>
    <row r="950" spans="1:23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9"/>
        <v>12</v>
      </c>
      <c r="P950">
        <f t="shared" si="80"/>
        <v>60</v>
      </c>
      <c r="Q950">
        <v>12</v>
      </c>
      <c r="R950" s="9" t="s">
        <v>8317</v>
      </c>
      <c r="S950" t="s">
        <v>8319</v>
      </c>
      <c r="T950" s="13">
        <f t="shared" si="81"/>
        <v>42411.828287037039</v>
      </c>
      <c r="U950" s="13">
        <f t="shared" si="82"/>
        <v>42441.828287037039</v>
      </c>
      <c r="W950">
        <f t="shared" si="83"/>
        <v>2016</v>
      </c>
    </row>
    <row r="951" spans="1:23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9"/>
        <v>1</v>
      </c>
      <c r="P951">
        <f t="shared" si="80"/>
        <v>39</v>
      </c>
      <c r="Q951">
        <v>1</v>
      </c>
      <c r="R951" s="9" t="s">
        <v>8317</v>
      </c>
      <c r="S951" t="s">
        <v>8319</v>
      </c>
      <c r="T951" s="13">
        <f t="shared" si="81"/>
        <v>42361.043703703705</v>
      </c>
      <c r="U951" s="13">
        <f t="shared" si="82"/>
        <v>42421.043703703705</v>
      </c>
      <c r="W951">
        <f t="shared" si="83"/>
        <v>2015</v>
      </c>
    </row>
    <row r="952" spans="1:23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9"/>
        <v>28</v>
      </c>
      <c r="P952">
        <f t="shared" si="80"/>
        <v>58.42</v>
      </c>
      <c r="Q952">
        <v>28</v>
      </c>
      <c r="R952" s="9" t="s">
        <v>8317</v>
      </c>
      <c r="S952" t="s">
        <v>8319</v>
      </c>
      <c r="T952" s="13">
        <f t="shared" si="81"/>
        <v>42356.750706018516</v>
      </c>
      <c r="U952" s="13">
        <f t="shared" si="82"/>
        <v>42386.750706018516</v>
      </c>
      <c r="W952">
        <f t="shared" si="83"/>
        <v>2015</v>
      </c>
    </row>
    <row r="953" spans="1:23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9"/>
        <v>38</v>
      </c>
      <c r="P953">
        <f t="shared" si="80"/>
        <v>158.63999999999999</v>
      </c>
      <c r="Q953">
        <v>38</v>
      </c>
      <c r="R953" s="9" t="s">
        <v>8317</v>
      </c>
      <c r="S953" t="s">
        <v>8319</v>
      </c>
      <c r="T953" s="13">
        <f t="shared" si="81"/>
        <v>42480.653611111105</v>
      </c>
      <c r="U953" s="13">
        <f t="shared" si="82"/>
        <v>42525.653611111105</v>
      </c>
      <c r="W953">
        <f t="shared" si="83"/>
        <v>2016</v>
      </c>
    </row>
    <row r="954" spans="1:23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9"/>
        <v>40</v>
      </c>
      <c r="P954">
        <f t="shared" si="80"/>
        <v>99.86</v>
      </c>
      <c r="Q954">
        <v>40</v>
      </c>
      <c r="R954" s="9" t="s">
        <v>8317</v>
      </c>
      <c r="S954" t="s">
        <v>8319</v>
      </c>
      <c r="T954" s="13">
        <f t="shared" si="81"/>
        <v>42662.613564814819</v>
      </c>
      <c r="U954" s="13">
        <f t="shared" si="82"/>
        <v>42692.655231481483</v>
      </c>
      <c r="W954">
        <f t="shared" si="83"/>
        <v>2016</v>
      </c>
    </row>
    <row r="955" spans="1:23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9"/>
        <v>1</v>
      </c>
      <c r="P955">
        <f t="shared" si="80"/>
        <v>25.2</v>
      </c>
      <c r="Q955">
        <v>1</v>
      </c>
      <c r="R955" s="9" t="s">
        <v>8317</v>
      </c>
      <c r="S955" t="s">
        <v>8319</v>
      </c>
      <c r="T955" s="13">
        <f t="shared" si="81"/>
        <v>41999.164340277777</v>
      </c>
      <c r="U955" s="13">
        <f t="shared" si="82"/>
        <v>42029.164340277777</v>
      </c>
      <c r="W955">
        <f t="shared" si="83"/>
        <v>2014</v>
      </c>
    </row>
    <row r="956" spans="1:23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9"/>
        <v>43</v>
      </c>
      <c r="P956">
        <f t="shared" si="80"/>
        <v>89.19</v>
      </c>
      <c r="Q956">
        <v>43</v>
      </c>
      <c r="R956" s="9" t="s">
        <v>8317</v>
      </c>
      <c r="S956" t="s">
        <v>8319</v>
      </c>
      <c r="T956" s="13">
        <f t="shared" si="81"/>
        <v>42194.833784722221</v>
      </c>
      <c r="U956" s="13">
        <f t="shared" si="82"/>
        <v>42236.833784722221</v>
      </c>
      <c r="W956">
        <f t="shared" si="83"/>
        <v>2015</v>
      </c>
    </row>
    <row r="957" spans="1:23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9"/>
        <v>6</v>
      </c>
      <c r="P957">
        <f t="shared" si="80"/>
        <v>182.62</v>
      </c>
      <c r="Q957">
        <v>6</v>
      </c>
      <c r="R957" s="9" t="s">
        <v>8317</v>
      </c>
      <c r="S957" t="s">
        <v>8319</v>
      </c>
      <c r="T957" s="13">
        <f t="shared" si="81"/>
        <v>42586.295138888891</v>
      </c>
      <c r="U957" s="13">
        <f t="shared" si="82"/>
        <v>42626.295138888891</v>
      </c>
      <c r="W957">
        <f t="shared" si="83"/>
        <v>2016</v>
      </c>
    </row>
    <row r="958" spans="1:23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9"/>
        <v>2</v>
      </c>
      <c r="P958">
        <f t="shared" si="80"/>
        <v>50.65</v>
      </c>
      <c r="Q958">
        <v>2</v>
      </c>
      <c r="R958" s="9" t="s">
        <v>8317</v>
      </c>
      <c r="S958" t="s">
        <v>8319</v>
      </c>
      <c r="T958" s="13">
        <f t="shared" si="81"/>
        <v>42060.913877314815</v>
      </c>
      <c r="U958" s="13">
        <f t="shared" si="82"/>
        <v>42120.872210648144</v>
      </c>
      <c r="W958">
        <f t="shared" si="83"/>
        <v>2015</v>
      </c>
    </row>
    <row r="959" spans="1:23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9"/>
        <v>2</v>
      </c>
      <c r="P959">
        <f t="shared" si="80"/>
        <v>33.29</v>
      </c>
      <c r="Q959">
        <v>2</v>
      </c>
      <c r="R959" s="9" t="s">
        <v>8317</v>
      </c>
      <c r="S959" t="s">
        <v>8319</v>
      </c>
      <c r="T959" s="13">
        <f t="shared" si="81"/>
        <v>42660.552465277782</v>
      </c>
      <c r="U959" s="13">
        <f t="shared" si="82"/>
        <v>42691.594131944439</v>
      </c>
      <c r="W959">
        <f t="shared" si="83"/>
        <v>2016</v>
      </c>
    </row>
    <row r="960" spans="1:23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9"/>
        <v>11</v>
      </c>
      <c r="P960">
        <f t="shared" si="80"/>
        <v>51.82</v>
      </c>
      <c r="Q960">
        <v>11</v>
      </c>
      <c r="R960" s="9" t="s">
        <v>8317</v>
      </c>
      <c r="S960" t="s">
        <v>8319</v>
      </c>
      <c r="T960" s="13">
        <f t="shared" si="81"/>
        <v>42082.802812499998</v>
      </c>
      <c r="U960" s="13">
        <f t="shared" si="82"/>
        <v>42104.207638888889</v>
      </c>
      <c r="W960">
        <f t="shared" si="83"/>
        <v>2015</v>
      </c>
    </row>
    <row r="961" spans="1:23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9"/>
        <v>39</v>
      </c>
      <c r="P961">
        <f t="shared" si="80"/>
        <v>113.63</v>
      </c>
      <c r="Q961">
        <v>39</v>
      </c>
      <c r="R961" s="9" t="s">
        <v>8317</v>
      </c>
      <c r="S961" t="s">
        <v>8319</v>
      </c>
      <c r="T961" s="13">
        <f t="shared" si="81"/>
        <v>41993.174363425926</v>
      </c>
      <c r="U961" s="13">
        <f t="shared" si="82"/>
        <v>42023.174363425926</v>
      </c>
      <c r="W961">
        <f t="shared" si="83"/>
        <v>2014</v>
      </c>
    </row>
    <row r="962" spans="1:23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9"/>
        <v>46</v>
      </c>
      <c r="P962">
        <f t="shared" si="80"/>
        <v>136.46</v>
      </c>
      <c r="Q962">
        <v>46</v>
      </c>
      <c r="R962" s="9" t="s">
        <v>8317</v>
      </c>
      <c r="S962" t="s">
        <v>8319</v>
      </c>
      <c r="T962" s="13">
        <f t="shared" si="81"/>
        <v>42766.626793981486</v>
      </c>
      <c r="U962" s="13">
        <f t="shared" si="82"/>
        <v>42808.585127314815</v>
      </c>
      <c r="W962">
        <f t="shared" si="83"/>
        <v>2017</v>
      </c>
    </row>
    <row r="963" spans="1:23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84">ROUND(E963/D963*100,0)</f>
        <v>42</v>
      </c>
      <c r="P963">
        <f t="shared" ref="P963:P1026" si="85">IFERROR(ROUND(E963/L963,2),0)</f>
        <v>364.35</v>
      </c>
      <c r="Q963">
        <v>42</v>
      </c>
      <c r="R963" s="9" t="s">
        <v>8317</v>
      </c>
      <c r="S963" t="s">
        <v>8319</v>
      </c>
      <c r="T963" s="13">
        <f t="shared" ref="T963:T1026" si="86">(((J963/60)/60)/24)+DATE(1970,1,1)</f>
        <v>42740.693692129629</v>
      </c>
      <c r="U963" s="13">
        <f t="shared" ref="U963:U1026" si="87">(((I963/60)/60)/24)+DATE(1970,1,1)</f>
        <v>42786.791666666672</v>
      </c>
      <c r="W963">
        <f t="shared" ref="W963:W1026" si="88">YEAR(T963)</f>
        <v>2017</v>
      </c>
    </row>
    <row r="964" spans="1:23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84"/>
        <v>28</v>
      </c>
      <c r="P964">
        <f t="shared" si="85"/>
        <v>19.239999999999998</v>
      </c>
      <c r="Q964">
        <v>28</v>
      </c>
      <c r="R964" s="9" t="s">
        <v>8317</v>
      </c>
      <c r="S964" t="s">
        <v>8319</v>
      </c>
      <c r="T964" s="13">
        <f t="shared" si="86"/>
        <v>42373.712418981479</v>
      </c>
      <c r="U964" s="13">
        <f t="shared" si="87"/>
        <v>42411.712418981479</v>
      </c>
      <c r="W964">
        <f t="shared" si="88"/>
        <v>2016</v>
      </c>
    </row>
    <row r="965" spans="1:23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84"/>
        <v>1</v>
      </c>
      <c r="P965">
        <f t="shared" si="85"/>
        <v>41.89</v>
      </c>
      <c r="Q965">
        <v>1</v>
      </c>
      <c r="R965" s="9" t="s">
        <v>8317</v>
      </c>
      <c r="S965" t="s">
        <v>8319</v>
      </c>
      <c r="T965" s="13">
        <f t="shared" si="86"/>
        <v>42625.635636574079</v>
      </c>
      <c r="U965" s="13">
        <f t="shared" si="87"/>
        <v>42660.635636574079</v>
      </c>
      <c r="W965">
        <f t="shared" si="88"/>
        <v>2016</v>
      </c>
    </row>
    <row r="966" spans="1:23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84"/>
        <v>1</v>
      </c>
      <c r="P966">
        <f t="shared" si="85"/>
        <v>30.31</v>
      </c>
      <c r="Q966">
        <v>1</v>
      </c>
      <c r="R966" s="9" t="s">
        <v>8317</v>
      </c>
      <c r="S966" t="s">
        <v>8319</v>
      </c>
      <c r="T966" s="13">
        <f t="shared" si="86"/>
        <v>42208.628692129627</v>
      </c>
      <c r="U966" s="13">
        <f t="shared" si="87"/>
        <v>42248.628692129627</v>
      </c>
      <c r="W966">
        <f t="shared" si="88"/>
        <v>2015</v>
      </c>
    </row>
    <row r="967" spans="1:23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84"/>
        <v>1</v>
      </c>
      <c r="P967">
        <f t="shared" si="85"/>
        <v>49.67</v>
      </c>
      <c r="Q967">
        <v>1</v>
      </c>
      <c r="R967" s="9" t="s">
        <v>8317</v>
      </c>
      <c r="S967" t="s">
        <v>8319</v>
      </c>
      <c r="T967" s="13">
        <f t="shared" si="86"/>
        <v>42637.016736111109</v>
      </c>
      <c r="U967" s="13">
        <f t="shared" si="87"/>
        <v>42669.165972222225</v>
      </c>
      <c r="W967">
        <f t="shared" si="88"/>
        <v>2016</v>
      </c>
    </row>
    <row r="968" spans="1:23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84"/>
        <v>15</v>
      </c>
      <c r="P968">
        <f t="shared" si="85"/>
        <v>59.2</v>
      </c>
      <c r="Q968">
        <v>15</v>
      </c>
      <c r="R968" s="9" t="s">
        <v>8317</v>
      </c>
      <c r="S968" t="s">
        <v>8319</v>
      </c>
      <c r="T968" s="13">
        <f t="shared" si="86"/>
        <v>42619.635787037041</v>
      </c>
      <c r="U968" s="13">
        <f t="shared" si="87"/>
        <v>42649.635787037041</v>
      </c>
      <c r="W968">
        <f t="shared" si="88"/>
        <v>2016</v>
      </c>
    </row>
    <row r="969" spans="1:23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84"/>
        <v>18</v>
      </c>
      <c r="P969">
        <f t="shared" si="85"/>
        <v>43.98</v>
      </c>
      <c r="Q969">
        <v>18</v>
      </c>
      <c r="R969" s="9" t="s">
        <v>8317</v>
      </c>
      <c r="S969" t="s">
        <v>8319</v>
      </c>
      <c r="T969" s="13">
        <f t="shared" si="86"/>
        <v>42422.254328703704</v>
      </c>
      <c r="U969" s="13">
        <f t="shared" si="87"/>
        <v>42482.21266203704</v>
      </c>
      <c r="W969">
        <f t="shared" si="88"/>
        <v>2016</v>
      </c>
    </row>
    <row r="970" spans="1:23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84"/>
        <v>1</v>
      </c>
      <c r="P970">
        <f t="shared" si="85"/>
        <v>26.5</v>
      </c>
      <c r="Q970">
        <v>1</v>
      </c>
      <c r="R970" s="9" t="s">
        <v>8317</v>
      </c>
      <c r="S970" t="s">
        <v>8319</v>
      </c>
      <c r="T970" s="13">
        <f t="shared" si="86"/>
        <v>41836.847615740742</v>
      </c>
      <c r="U970" s="13">
        <f t="shared" si="87"/>
        <v>41866.847615740742</v>
      </c>
      <c r="W970">
        <f t="shared" si="88"/>
        <v>2014</v>
      </c>
    </row>
    <row r="971" spans="1:23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84"/>
        <v>47</v>
      </c>
      <c r="P971">
        <f t="shared" si="85"/>
        <v>1272.73</v>
      </c>
      <c r="Q971">
        <v>47</v>
      </c>
      <c r="R971" s="9" t="s">
        <v>8317</v>
      </c>
      <c r="S971" t="s">
        <v>8319</v>
      </c>
      <c r="T971" s="13">
        <f t="shared" si="86"/>
        <v>42742.30332175926</v>
      </c>
      <c r="U971" s="13">
        <f t="shared" si="87"/>
        <v>42775.30332175926</v>
      </c>
      <c r="W971">
        <f t="shared" si="88"/>
        <v>2017</v>
      </c>
    </row>
    <row r="972" spans="1:23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84"/>
        <v>46</v>
      </c>
      <c r="P972">
        <f t="shared" si="85"/>
        <v>164</v>
      </c>
      <c r="Q972">
        <v>46</v>
      </c>
      <c r="R972" s="9" t="s">
        <v>8317</v>
      </c>
      <c r="S972" t="s">
        <v>8319</v>
      </c>
      <c r="T972" s="13">
        <f t="shared" si="86"/>
        <v>42721.220520833333</v>
      </c>
      <c r="U972" s="13">
        <f t="shared" si="87"/>
        <v>42758.207638888889</v>
      </c>
      <c r="W972">
        <f t="shared" si="88"/>
        <v>2016</v>
      </c>
    </row>
    <row r="973" spans="1:23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84"/>
        <v>0</v>
      </c>
      <c r="P973">
        <f t="shared" si="85"/>
        <v>45.2</v>
      </c>
      <c r="Q973">
        <v>0</v>
      </c>
      <c r="R973" s="9" t="s">
        <v>8317</v>
      </c>
      <c r="S973" t="s">
        <v>8319</v>
      </c>
      <c r="T973" s="13">
        <f t="shared" si="86"/>
        <v>42111.709027777775</v>
      </c>
      <c r="U973" s="13">
        <f t="shared" si="87"/>
        <v>42156.709027777775</v>
      </c>
      <c r="W973">
        <f t="shared" si="88"/>
        <v>2015</v>
      </c>
    </row>
    <row r="974" spans="1:23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84"/>
        <v>35</v>
      </c>
      <c r="P974">
        <f t="shared" si="85"/>
        <v>153.88999999999999</v>
      </c>
      <c r="Q974">
        <v>35</v>
      </c>
      <c r="R974" s="9" t="s">
        <v>8317</v>
      </c>
      <c r="S974" t="s">
        <v>8319</v>
      </c>
      <c r="T974" s="13">
        <f t="shared" si="86"/>
        <v>41856.865717592591</v>
      </c>
      <c r="U974" s="13">
        <f t="shared" si="87"/>
        <v>41886.290972222225</v>
      </c>
      <c r="W974">
        <f t="shared" si="88"/>
        <v>2014</v>
      </c>
    </row>
    <row r="975" spans="1:23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84"/>
        <v>2</v>
      </c>
      <c r="P975">
        <f t="shared" si="85"/>
        <v>51.38</v>
      </c>
      <c r="Q975">
        <v>2</v>
      </c>
      <c r="R975" s="9" t="s">
        <v>8317</v>
      </c>
      <c r="S975" t="s">
        <v>8319</v>
      </c>
      <c r="T975" s="13">
        <f t="shared" si="86"/>
        <v>42257.014965277776</v>
      </c>
      <c r="U975" s="13">
        <f t="shared" si="87"/>
        <v>42317.056631944448</v>
      </c>
      <c r="W975">
        <f t="shared" si="88"/>
        <v>2015</v>
      </c>
    </row>
    <row r="976" spans="1:23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84"/>
        <v>1</v>
      </c>
      <c r="P976">
        <f t="shared" si="85"/>
        <v>93.33</v>
      </c>
      <c r="Q976">
        <v>1</v>
      </c>
      <c r="R976" s="9" t="s">
        <v>8317</v>
      </c>
      <c r="S976" t="s">
        <v>8319</v>
      </c>
      <c r="T976" s="13">
        <f t="shared" si="86"/>
        <v>42424.749490740738</v>
      </c>
      <c r="U976" s="13">
        <f t="shared" si="87"/>
        <v>42454.707824074074</v>
      </c>
      <c r="W976">
        <f t="shared" si="88"/>
        <v>2016</v>
      </c>
    </row>
    <row r="977" spans="1:23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84"/>
        <v>3</v>
      </c>
      <c r="P977">
        <f t="shared" si="85"/>
        <v>108.63</v>
      </c>
      <c r="Q977">
        <v>3</v>
      </c>
      <c r="R977" s="9" t="s">
        <v>8317</v>
      </c>
      <c r="S977" t="s">
        <v>8319</v>
      </c>
      <c r="T977" s="13">
        <f t="shared" si="86"/>
        <v>42489.696585648147</v>
      </c>
      <c r="U977" s="13">
        <f t="shared" si="87"/>
        <v>42549.696585648147</v>
      </c>
      <c r="W977">
        <f t="shared" si="88"/>
        <v>2016</v>
      </c>
    </row>
    <row r="978" spans="1:23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84"/>
        <v>2</v>
      </c>
      <c r="P978">
        <f t="shared" si="85"/>
        <v>160.5</v>
      </c>
      <c r="Q978">
        <v>2</v>
      </c>
      <c r="R978" s="9" t="s">
        <v>8317</v>
      </c>
      <c r="S978" t="s">
        <v>8319</v>
      </c>
      <c r="T978" s="13">
        <f t="shared" si="86"/>
        <v>42185.058993055558</v>
      </c>
      <c r="U978" s="13">
        <f t="shared" si="87"/>
        <v>42230.058993055558</v>
      </c>
      <c r="W978">
        <f t="shared" si="88"/>
        <v>2015</v>
      </c>
    </row>
    <row r="979" spans="1:23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84"/>
        <v>34</v>
      </c>
      <c r="P979">
        <f t="shared" si="85"/>
        <v>75.75</v>
      </c>
      <c r="Q979">
        <v>34</v>
      </c>
      <c r="R979" s="9" t="s">
        <v>8317</v>
      </c>
      <c r="S979" t="s">
        <v>8319</v>
      </c>
      <c r="T979" s="13">
        <f t="shared" si="86"/>
        <v>42391.942094907412</v>
      </c>
      <c r="U979" s="13">
        <f t="shared" si="87"/>
        <v>42421.942094907412</v>
      </c>
      <c r="W979">
        <f t="shared" si="88"/>
        <v>2016</v>
      </c>
    </row>
    <row r="980" spans="1:23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84"/>
        <v>56</v>
      </c>
      <c r="P980">
        <f t="shared" si="85"/>
        <v>790.84</v>
      </c>
      <c r="Q980">
        <v>56</v>
      </c>
      <c r="R980" s="9" t="s">
        <v>8317</v>
      </c>
      <c r="S980" t="s">
        <v>8319</v>
      </c>
      <c r="T980" s="13">
        <f t="shared" si="86"/>
        <v>42395.309039351851</v>
      </c>
      <c r="U980" s="13">
        <f t="shared" si="87"/>
        <v>42425.309039351851</v>
      </c>
      <c r="W980">
        <f t="shared" si="88"/>
        <v>2016</v>
      </c>
    </row>
    <row r="981" spans="1:23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84"/>
        <v>83</v>
      </c>
      <c r="P981">
        <f t="shared" si="85"/>
        <v>301.94</v>
      </c>
      <c r="Q981">
        <v>83</v>
      </c>
      <c r="R981" s="9" t="s">
        <v>8317</v>
      </c>
      <c r="S981" t="s">
        <v>8319</v>
      </c>
      <c r="T981" s="13">
        <f t="shared" si="86"/>
        <v>42506.416990740734</v>
      </c>
      <c r="U981" s="13">
        <f t="shared" si="87"/>
        <v>42541.790972222225</v>
      </c>
      <c r="W981">
        <f t="shared" si="88"/>
        <v>2016</v>
      </c>
    </row>
    <row r="982" spans="1:23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84"/>
        <v>15</v>
      </c>
      <c r="P982">
        <f t="shared" si="85"/>
        <v>47.94</v>
      </c>
      <c r="Q982">
        <v>15</v>
      </c>
      <c r="R982" s="9" t="s">
        <v>8317</v>
      </c>
      <c r="S982" t="s">
        <v>8319</v>
      </c>
      <c r="T982" s="13">
        <f t="shared" si="86"/>
        <v>41928.904189814813</v>
      </c>
      <c r="U982" s="13">
        <f t="shared" si="87"/>
        <v>41973.945856481485</v>
      </c>
      <c r="W982">
        <f t="shared" si="88"/>
        <v>2014</v>
      </c>
    </row>
    <row r="983" spans="1:23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84"/>
        <v>0</v>
      </c>
      <c r="P983">
        <f t="shared" si="85"/>
        <v>2.75</v>
      </c>
      <c r="Q983">
        <v>0</v>
      </c>
      <c r="R983" s="9" t="s">
        <v>8317</v>
      </c>
      <c r="S983" t="s">
        <v>8319</v>
      </c>
      <c r="T983" s="13">
        <f t="shared" si="86"/>
        <v>41830.947013888886</v>
      </c>
      <c r="U983" s="13">
        <f t="shared" si="87"/>
        <v>41860.947013888886</v>
      </c>
      <c r="W983">
        <f t="shared" si="88"/>
        <v>2014</v>
      </c>
    </row>
    <row r="984" spans="1:23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84"/>
        <v>0</v>
      </c>
      <c r="P984">
        <f t="shared" si="85"/>
        <v>1</v>
      </c>
      <c r="Q984">
        <v>0</v>
      </c>
      <c r="R984" s="9" t="s">
        <v>8317</v>
      </c>
      <c r="S984" t="s">
        <v>8319</v>
      </c>
      <c r="T984" s="13">
        <f t="shared" si="86"/>
        <v>42615.753310185188</v>
      </c>
      <c r="U984" s="13">
        <f t="shared" si="87"/>
        <v>42645.753310185188</v>
      </c>
      <c r="W984">
        <f t="shared" si="88"/>
        <v>2016</v>
      </c>
    </row>
    <row r="985" spans="1:23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84"/>
        <v>30</v>
      </c>
      <c r="P985">
        <f t="shared" si="85"/>
        <v>171.79</v>
      </c>
      <c r="Q985">
        <v>30</v>
      </c>
      <c r="R985" s="9" t="s">
        <v>8317</v>
      </c>
      <c r="S985" t="s">
        <v>8319</v>
      </c>
      <c r="T985" s="13">
        <f t="shared" si="86"/>
        <v>42574.667650462965</v>
      </c>
      <c r="U985" s="13">
        <f t="shared" si="87"/>
        <v>42605.870833333334</v>
      </c>
      <c r="W985">
        <f t="shared" si="88"/>
        <v>2016</v>
      </c>
    </row>
    <row r="986" spans="1:23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84"/>
        <v>1</v>
      </c>
      <c r="P986">
        <f t="shared" si="85"/>
        <v>35.33</v>
      </c>
      <c r="Q986">
        <v>1</v>
      </c>
      <c r="R986" s="9" t="s">
        <v>8317</v>
      </c>
      <c r="S986" t="s">
        <v>8319</v>
      </c>
      <c r="T986" s="13">
        <f t="shared" si="86"/>
        <v>42061.11583333333</v>
      </c>
      <c r="U986" s="13">
        <f t="shared" si="87"/>
        <v>42091.074166666673</v>
      </c>
      <c r="W986">
        <f t="shared" si="88"/>
        <v>2015</v>
      </c>
    </row>
    <row r="987" spans="1:23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84"/>
        <v>6</v>
      </c>
      <c r="P987">
        <f t="shared" si="85"/>
        <v>82.09</v>
      </c>
      <c r="Q987">
        <v>6</v>
      </c>
      <c r="R987" s="9" t="s">
        <v>8317</v>
      </c>
      <c r="S987" t="s">
        <v>8319</v>
      </c>
      <c r="T987" s="13">
        <f t="shared" si="86"/>
        <v>42339.967708333337</v>
      </c>
      <c r="U987" s="13">
        <f t="shared" si="87"/>
        <v>42369.958333333328</v>
      </c>
      <c r="W987">
        <f t="shared" si="88"/>
        <v>2015</v>
      </c>
    </row>
    <row r="988" spans="1:23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84"/>
        <v>13</v>
      </c>
      <c r="P988">
        <f t="shared" si="85"/>
        <v>110.87</v>
      </c>
      <c r="Q988">
        <v>13</v>
      </c>
      <c r="R988" s="9" t="s">
        <v>8317</v>
      </c>
      <c r="S988" t="s">
        <v>8319</v>
      </c>
      <c r="T988" s="13">
        <f t="shared" si="86"/>
        <v>42324.767361111109</v>
      </c>
      <c r="U988" s="13">
        <f t="shared" si="87"/>
        <v>42379</v>
      </c>
      <c r="W988">
        <f t="shared" si="88"/>
        <v>2015</v>
      </c>
    </row>
    <row r="989" spans="1:23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84"/>
        <v>13</v>
      </c>
      <c r="P989">
        <f t="shared" si="85"/>
        <v>161.22</v>
      </c>
      <c r="Q989">
        <v>13</v>
      </c>
      <c r="R989" s="9" t="s">
        <v>8317</v>
      </c>
      <c r="S989" t="s">
        <v>8319</v>
      </c>
      <c r="T989" s="13">
        <f t="shared" si="86"/>
        <v>41773.294560185182</v>
      </c>
      <c r="U989" s="13">
        <f t="shared" si="87"/>
        <v>41813.294560185182</v>
      </c>
      <c r="W989">
        <f t="shared" si="88"/>
        <v>2014</v>
      </c>
    </row>
    <row r="990" spans="1:23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84"/>
        <v>0</v>
      </c>
      <c r="P990">
        <f t="shared" si="85"/>
        <v>0</v>
      </c>
      <c r="Q990">
        <v>0</v>
      </c>
      <c r="R990" s="9" t="s">
        <v>8317</v>
      </c>
      <c r="S990" t="s">
        <v>8319</v>
      </c>
      <c r="T990" s="13">
        <f t="shared" si="86"/>
        <v>42614.356770833328</v>
      </c>
      <c r="U990" s="13">
        <f t="shared" si="87"/>
        <v>42644.356770833328</v>
      </c>
      <c r="W990">
        <f t="shared" si="88"/>
        <v>2016</v>
      </c>
    </row>
    <row r="991" spans="1:23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84"/>
        <v>17</v>
      </c>
      <c r="P991">
        <f t="shared" si="85"/>
        <v>52.41</v>
      </c>
      <c r="Q991">
        <v>17</v>
      </c>
      <c r="R991" s="9" t="s">
        <v>8317</v>
      </c>
      <c r="S991" t="s">
        <v>8319</v>
      </c>
      <c r="T991" s="13">
        <f t="shared" si="86"/>
        <v>42611.933969907404</v>
      </c>
      <c r="U991" s="13">
        <f t="shared" si="87"/>
        <v>42641.933969907404</v>
      </c>
      <c r="W991">
        <f t="shared" si="88"/>
        <v>2016</v>
      </c>
    </row>
    <row r="992" spans="1:23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84"/>
        <v>0</v>
      </c>
      <c r="P992">
        <f t="shared" si="85"/>
        <v>13</v>
      </c>
      <c r="Q992">
        <v>0</v>
      </c>
      <c r="R992" s="9" t="s">
        <v>8317</v>
      </c>
      <c r="S992" t="s">
        <v>8319</v>
      </c>
      <c r="T992" s="13">
        <f t="shared" si="86"/>
        <v>41855.784305555557</v>
      </c>
      <c r="U992" s="13">
        <f t="shared" si="87"/>
        <v>41885.784305555557</v>
      </c>
      <c r="W992">
        <f t="shared" si="88"/>
        <v>2014</v>
      </c>
    </row>
    <row r="993" spans="1:23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84"/>
        <v>4</v>
      </c>
      <c r="P993">
        <f t="shared" si="85"/>
        <v>30.29</v>
      </c>
      <c r="Q993">
        <v>4</v>
      </c>
      <c r="R993" s="9" t="s">
        <v>8317</v>
      </c>
      <c r="S993" t="s">
        <v>8319</v>
      </c>
      <c r="T993" s="13">
        <f t="shared" si="86"/>
        <v>42538.75680555556</v>
      </c>
      <c r="U993" s="13">
        <f t="shared" si="87"/>
        <v>42563.785416666666</v>
      </c>
      <c r="W993">
        <f t="shared" si="88"/>
        <v>2016</v>
      </c>
    </row>
    <row r="994" spans="1:23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84"/>
        <v>0</v>
      </c>
      <c r="P994">
        <f t="shared" si="85"/>
        <v>116.75</v>
      </c>
      <c r="Q994">
        <v>0</v>
      </c>
      <c r="R994" s="9" t="s">
        <v>8317</v>
      </c>
      <c r="S994" t="s">
        <v>8319</v>
      </c>
      <c r="T994" s="13">
        <f t="shared" si="86"/>
        <v>42437.924988425926</v>
      </c>
      <c r="U994" s="13">
        <f t="shared" si="87"/>
        <v>42497.883321759262</v>
      </c>
      <c r="W994">
        <f t="shared" si="88"/>
        <v>2016</v>
      </c>
    </row>
    <row r="995" spans="1:23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84"/>
        <v>25</v>
      </c>
      <c r="P995">
        <f t="shared" si="85"/>
        <v>89.6</v>
      </c>
      <c r="Q995">
        <v>25</v>
      </c>
      <c r="R995" s="9" t="s">
        <v>8317</v>
      </c>
      <c r="S995" t="s">
        <v>8319</v>
      </c>
      <c r="T995" s="13">
        <f t="shared" si="86"/>
        <v>42652.964907407411</v>
      </c>
      <c r="U995" s="13">
        <f t="shared" si="87"/>
        <v>42686.208333333328</v>
      </c>
      <c r="W995">
        <f t="shared" si="88"/>
        <v>2016</v>
      </c>
    </row>
    <row r="996" spans="1:23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84"/>
        <v>2</v>
      </c>
      <c r="P996">
        <f t="shared" si="85"/>
        <v>424.45</v>
      </c>
      <c r="Q996">
        <v>2</v>
      </c>
      <c r="R996" s="9" t="s">
        <v>8317</v>
      </c>
      <c r="S996" t="s">
        <v>8319</v>
      </c>
      <c r="T996" s="13">
        <f t="shared" si="86"/>
        <v>41921.263078703705</v>
      </c>
      <c r="U996" s="13">
        <f t="shared" si="87"/>
        <v>41973.957638888889</v>
      </c>
      <c r="W996">
        <f t="shared" si="88"/>
        <v>2014</v>
      </c>
    </row>
    <row r="997" spans="1:23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84"/>
        <v>7</v>
      </c>
      <c r="P997">
        <f t="shared" si="85"/>
        <v>80.67</v>
      </c>
      <c r="Q997">
        <v>7</v>
      </c>
      <c r="R997" s="9" t="s">
        <v>8317</v>
      </c>
      <c r="S997" t="s">
        <v>8319</v>
      </c>
      <c r="T997" s="13">
        <f t="shared" si="86"/>
        <v>41947.940740740742</v>
      </c>
      <c r="U997" s="13">
        <f t="shared" si="87"/>
        <v>41972.666666666672</v>
      </c>
      <c r="W997">
        <f t="shared" si="88"/>
        <v>2014</v>
      </c>
    </row>
    <row r="998" spans="1:23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84"/>
        <v>2</v>
      </c>
      <c r="P998">
        <f t="shared" si="85"/>
        <v>13</v>
      </c>
      <c r="Q998">
        <v>2</v>
      </c>
      <c r="R998" s="9" t="s">
        <v>8317</v>
      </c>
      <c r="S998" t="s">
        <v>8319</v>
      </c>
      <c r="T998" s="13">
        <f t="shared" si="86"/>
        <v>41817.866435185184</v>
      </c>
      <c r="U998" s="13">
        <f t="shared" si="87"/>
        <v>41847.643750000003</v>
      </c>
      <c r="W998">
        <f t="shared" si="88"/>
        <v>2014</v>
      </c>
    </row>
    <row r="999" spans="1:23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84"/>
        <v>1</v>
      </c>
      <c r="P999">
        <f t="shared" si="85"/>
        <v>8.1300000000000008</v>
      </c>
      <c r="Q999">
        <v>1</v>
      </c>
      <c r="R999" s="9" t="s">
        <v>8317</v>
      </c>
      <c r="S999" t="s">
        <v>8319</v>
      </c>
      <c r="T999" s="13">
        <f t="shared" si="86"/>
        <v>41941.10297453704</v>
      </c>
      <c r="U999" s="13">
        <f t="shared" si="87"/>
        <v>41971.144641203704</v>
      </c>
      <c r="W999">
        <f t="shared" si="88"/>
        <v>2014</v>
      </c>
    </row>
    <row r="1000" spans="1:23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4"/>
        <v>59</v>
      </c>
      <c r="P1000">
        <f t="shared" si="85"/>
        <v>153.43</v>
      </c>
      <c r="Q1000">
        <v>59</v>
      </c>
      <c r="R1000" s="9" t="s">
        <v>8317</v>
      </c>
      <c r="S1000" t="s">
        <v>8319</v>
      </c>
      <c r="T1000" s="13">
        <f t="shared" si="86"/>
        <v>42282.168993055559</v>
      </c>
      <c r="U1000" s="13">
        <f t="shared" si="87"/>
        <v>42327.210659722223</v>
      </c>
      <c r="W1000">
        <f t="shared" si="88"/>
        <v>2015</v>
      </c>
    </row>
    <row r="1001" spans="1:23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4"/>
        <v>8</v>
      </c>
      <c r="P1001">
        <f t="shared" si="85"/>
        <v>292.08</v>
      </c>
      <c r="Q1001">
        <v>8</v>
      </c>
      <c r="R1001" s="9" t="s">
        <v>8317</v>
      </c>
      <c r="S1001" t="s">
        <v>8319</v>
      </c>
      <c r="T1001" s="13">
        <f t="shared" si="86"/>
        <v>41926.29965277778</v>
      </c>
      <c r="U1001" s="13">
        <f t="shared" si="87"/>
        <v>41956.334722222222</v>
      </c>
      <c r="W1001">
        <f t="shared" si="88"/>
        <v>2014</v>
      </c>
    </row>
    <row r="1002" spans="1:23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4"/>
        <v>2</v>
      </c>
      <c r="P1002">
        <f t="shared" si="85"/>
        <v>3304</v>
      </c>
      <c r="Q1002">
        <v>2</v>
      </c>
      <c r="R1002" s="9" t="s">
        <v>8317</v>
      </c>
      <c r="S1002" t="s">
        <v>8319</v>
      </c>
      <c r="T1002" s="13">
        <f t="shared" si="86"/>
        <v>42749.059722222228</v>
      </c>
      <c r="U1002" s="13">
        <f t="shared" si="87"/>
        <v>42809.018055555556</v>
      </c>
      <c r="W1002">
        <f t="shared" si="88"/>
        <v>2017</v>
      </c>
    </row>
    <row r="1003" spans="1:23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4"/>
        <v>104</v>
      </c>
      <c r="P1003">
        <f t="shared" si="85"/>
        <v>1300</v>
      </c>
      <c r="Q1003">
        <v>104</v>
      </c>
      <c r="R1003" s="9" t="s">
        <v>8317</v>
      </c>
      <c r="S1003" t="s">
        <v>8319</v>
      </c>
      <c r="T1003" s="13">
        <f t="shared" si="86"/>
        <v>42720.720057870371</v>
      </c>
      <c r="U1003" s="13">
        <f t="shared" si="87"/>
        <v>42765.720057870371</v>
      </c>
      <c r="W1003">
        <f t="shared" si="88"/>
        <v>2016</v>
      </c>
    </row>
    <row r="1004" spans="1:23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4"/>
        <v>30</v>
      </c>
      <c r="P1004">
        <f t="shared" si="85"/>
        <v>134.55000000000001</v>
      </c>
      <c r="Q1004">
        <v>30</v>
      </c>
      <c r="R1004" s="9" t="s">
        <v>8317</v>
      </c>
      <c r="S1004" t="s">
        <v>8319</v>
      </c>
      <c r="T1004" s="13">
        <f t="shared" si="86"/>
        <v>42325.684189814812</v>
      </c>
      <c r="U1004" s="13">
        <f t="shared" si="87"/>
        <v>42355.249305555553</v>
      </c>
      <c r="W1004">
        <f t="shared" si="88"/>
        <v>2015</v>
      </c>
    </row>
    <row r="1005" spans="1:23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4"/>
        <v>16</v>
      </c>
      <c r="P1005">
        <f t="shared" si="85"/>
        <v>214.07</v>
      </c>
      <c r="Q1005">
        <v>16</v>
      </c>
      <c r="R1005" s="9" t="s">
        <v>8317</v>
      </c>
      <c r="S1005" t="s">
        <v>8319</v>
      </c>
      <c r="T1005" s="13">
        <f t="shared" si="86"/>
        <v>42780.709039351852</v>
      </c>
      <c r="U1005" s="13">
        <f t="shared" si="87"/>
        <v>42810.667372685188</v>
      </c>
      <c r="W1005">
        <f t="shared" si="88"/>
        <v>2017</v>
      </c>
    </row>
    <row r="1006" spans="1:23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4"/>
        <v>82</v>
      </c>
      <c r="P1006">
        <f t="shared" si="85"/>
        <v>216.34</v>
      </c>
      <c r="Q1006">
        <v>82</v>
      </c>
      <c r="R1006" s="9" t="s">
        <v>8317</v>
      </c>
      <c r="S1006" t="s">
        <v>8319</v>
      </c>
      <c r="T1006" s="13">
        <f t="shared" si="86"/>
        <v>42388.708645833336</v>
      </c>
      <c r="U1006" s="13">
        <f t="shared" si="87"/>
        <v>42418.708645833336</v>
      </c>
      <c r="W1006">
        <f t="shared" si="88"/>
        <v>2016</v>
      </c>
    </row>
    <row r="1007" spans="1:23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4"/>
        <v>75</v>
      </c>
      <c r="P1007">
        <f t="shared" si="85"/>
        <v>932.31</v>
      </c>
      <c r="Q1007">
        <v>75</v>
      </c>
      <c r="R1007" s="9" t="s">
        <v>8317</v>
      </c>
      <c r="S1007" t="s">
        <v>8319</v>
      </c>
      <c r="T1007" s="13">
        <f t="shared" si="86"/>
        <v>42276.624803240738</v>
      </c>
      <c r="U1007" s="13">
        <f t="shared" si="87"/>
        <v>42307.624803240738</v>
      </c>
      <c r="W1007">
        <f t="shared" si="88"/>
        <v>2015</v>
      </c>
    </row>
    <row r="1008" spans="1:23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4"/>
        <v>6</v>
      </c>
      <c r="P1008">
        <f t="shared" si="85"/>
        <v>29.25</v>
      </c>
      <c r="Q1008">
        <v>6</v>
      </c>
      <c r="R1008" s="9" t="s">
        <v>8317</v>
      </c>
      <c r="S1008" t="s">
        <v>8319</v>
      </c>
      <c r="T1008" s="13">
        <f t="shared" si="86"/>
        <v>41977.040185185186</v>
      </c>
      <c r="U1008" s="13">
        <f t="shared" si="87"/>
        <v>41985.299305555556</v>
      </c>
      <c r="W1008">
        <f t="shared" si="88"/>
        <v>2014</v>
      </c>
    </row>
    <row r="1009" spans="1:23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4"/>
        <v>44</v>
      </c>
      <c r="P1009">
        <f t="shared" si="85"/>
        <v>174.95</v>
      </c>
      <c r="Q1009">
        <v>44</v>
      </c>
      <c r="R1009" s="9" t="s">
        <v>8317</v>
      </c>
      <c r="S1009" t="s">
        <v>8319</v>
      </c>
      <c r="T1009" s="13">
        <f t="shared" si="86"/>
        <v>42676.583599537036</v>
      </c>
      <c r="U1009" s="13">
        <f t="shared" si="87"/>
        <v>42718.6252662037</v>
      </c>
      <c r="W1009">
        <f t="shared" si="88"/>
        <v>2016</v>
      </c>
    </row>
    <row r="1010" spans="1:23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4"/>
        <v>0</v>
      </c>
      <c r="P1010">
        <f t="shared" si="85"/>
        <v>250</v>
      </c>
      <c r="Q1010">
        <v>0</v>
      </c>
      <c r="R1010" s="9" t="s">
        <v>8317</v>
      </c>
      <c r="S1010" t="s">
        <v>8319</v>
      </c>
      <c r="T1010" s="13">
        <f t="shared" si="86"/>
        <v>42702.809201388889</v>
      </c>
      <c r="U1010" s="13">
        <f t="shared" si="87"/>
        <v>42732.809201388889</v>
      </c>
      <c r="W1010">
        <f t="shared" si="88"/>
        <v>2016</v>
      </c>
    </row>
    <row r="1011" spans="1:23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4"/>
        <v>13</v>
      </c>
      <c r="P1011">
        <f t="shared" si="85"/>
        <v>65</v>
      </c>
      <c r="Q1011">
        <v>13</v>
      </c>
      <c r="R1011" s="9" t="s">
        <v>8317</v>
      </c>
      <c r="S1011" t="s">
        <v>8319</v>
      </c>
      <c r="T1011" s="13">
        <f t="shared" si="86"/>
        <v>42510.604699074072</v>
      </c>
      <c r="U1011" s="13">
        <f t="shared" si="87"/>
        <v>42540.604699074072</v>
      </c>
      <c r="W1011">
        <f t="shared" si="88"/>
        <v>2016</v>
      </c>
    </row>
    <row r="1012" spans="1:23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4"/>
        <v>0</v>
      </c>
      <c r="P1012">
        <f t="shared" si="85"/>
        <v>55</v>
      </c>
      <c r="Q1012">
        <v>0</v>
      </c>
      <c r="R1012" s="9" t="s">
        <v>8317</v>
      </c>
      <c r="S1012" t="s">
        <v>8319</v>
      </c>
      <c r="T1012" s="13">
        <f t="shared" si="86"/>
        <v>42561.829421296294</v>
      </c>
      <c r="U1012" s="13">
        <f t="shared" si="87"/>
        <v>42618.124305555553</v>
      </c>
      <c r="W1012">
        <f t="shared" si="88"/>
        <v>2016</v>
      </c>
    </row>
    <row r="1013" spans="1:23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4"/>
        <v>0</v>
      </c>
      <c r="P1013">
        <f t="shared" si="85"/>
        <v>75</v>
      </c>
      <c r="Q1013">
        <v>0</v>
      </c>
      <c r="R1013" s="9" t="s">
        <v>8317</v>
      </c>
      <c r="S1013" t="s">
        <v>8319</v>
      </c>
      <c r="T1013" s="13">
        <f t="shared" si="86"/>
        <v>41946.898090277777</v>
      </c>
      <c r="U1013" s="13">
        <f t="shared" si="87"/>
        <v>41991.898090277777</v>
      </c>
      <c r="W1013">
        <f t="shared" si="88"/>
        <v>2014</v>
      </c>
    </row>
    <row r="1014" spans="1:23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4"/>
        <v>21535</v>
      </c>
      <c r="P1014">
        <f t="shared" si="85"/>
        <v>1389.36</v>
      </c>
      <c r="Q1014">
        <v>21535</v>
      </c>
      <c r="R1014" s="9" t="s">
        <v>8317</v>
      </c>
      <c r="S1014" t="s">
        <v>8319</v>
      </c>
      <c r="T1014" s="13">
        <f t="shared" si="86"/>
        <v>42714.440416666665</v>
      </c>
      <c r="U1014" s="13">
        <f t="shared" si="87"/>
        <v>42759.440416666665</v>
      </c>
      <c r="W1014">
        <f t="shared" si="88"/>
        <v>2016</v>
      </c>
    </row>
    <row r="1015" spans="1:23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4"/>
        <v>35</v>
      </c>
      <c r="P1015">
        <f t="shared" si="85"/>
        <v>95.91</v>
      </c>
      <c r="Q1015">
        <v>35</v>
      </c>
      <c r="R1015" s="9" t="s">
        <v>8317</v>
      </c>
      <c r="S1015" t="s">
        <v>8319</v>
      </c>
      <c r="T1015" s="13">
        <f t="shared" si="86"/>
        <v>42339.833981481483</v>
      </c>
      <c r="U1015" s="13">
        <f t="shared" si="87"/>
        <v>42367.833333333328</v>
      </c>
      <c r="W1015">
        <f t="shared" si="88"/>
        <v>2015</v>
      </c>
    </row>
    <row r="1016" spans="1:23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4"/>
        <v>31</v>
      </c>
      <c r="P1016">
        <f t="shared" si="85"/>
        <v>191.25</v>
      </c>
      <c r="Q1016">
        <v>31</v>
      </c>
      <c r="R1016" s="9" t="s">
        <v>8317</v>
      </c>
      <c r="S1016" t="s">
        <v>8319</v>
      </c>
      <c r="T1016" s="13">
        <f t="shared" si="86"/>
        <v>41955.002488425926</v>
      </c>
      <c r="U1016" s="13">
        <f t="shared" si="87"/>
        <v>42005.002488425926</v>
      </c>
      <c r="W1016">
        <f t="shared" si="88"/>
        <v>2014</v>
      </c>
    </row>
    <row r="1017" spans="1:23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4"/>
        <v>3</v>
      </c>
      <c r="P1017">
        <f t="shared" si="85"/>
        <v>40</v>
      </c>
      <c r="Q1017">
        <v>3</v>
      </c>
      <c r="R1017" s="9" t="s">
        <v>8317</v>
      </c>
      <c r="S1017" t="s">
        <v>8319</v>
      </c>
      <c r="T1017" s="13">
        <f t="shared" si="86"/>
        <v>42303.878414351857</v>
      </c>
      <c r="U1017" s="13">
        <f t="shared" si="87"/>
        <v>42333.920081018514</v>
      </c>
      <c r="W1017">
        <f t="shared" si="88"/>
        <v>2015</v>
      </c>
    </row>
    <row r="1018" spans="1:23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4"/>
        <v>3</v>
      </c>
      <c r="P1018">
        <f t="shared" si="85"/>
        <v>74.790000000000006</v>
      </c>
      <c r="Q1018">
        <v>3</v>
      </c>
      <c r="R1018" s="9" t="s">
        <v>8317</v>
      </c>
      <c r="S1018" t="s">
        <v>8319</v>
      </c>
      <c r="T1018" s="13">
        <f t="shared" si="86"/>
        <v>42422.107129629629</v>
      </c>
      <c r="U1018" s="13">
        <f t="shared" si="87"/>
        <v>42467.065462962957</v>
      </c>
      <c r="W1018">
        <f t="shared" si="88"/>
        <v>2016</v>
      </c>
    </row>
    <row r="1019" spans="1:23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4"/>
        <v>23</v>
      </c>
      <c r="P1019">
        <f t="shared" si="85"/>
        <v>161.12</v>
      </c>
      <c r="Q1019">
        <v>23</v>
      </c>
      <c r="R1019" s="9" t="s">
        <v>8317</v>
      </c>
      <c r="S1019" t="s">
        <v>8319</v>
      </c>
      <c r="T1019" s="13">
        <f t="shared" si="86"/>
        <v>42289.675173611111</v>
      </c>
      <c r="U1019" s="13">
        <f t="shared" si="87"/>
        <v>42329.716840277775</v>
      </c>
      <c r="W1019">
        <f t="shared" si="88"/>
        <v>2015</v>
      </c>
    </row>
    <row r="1020" spans="1:23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4"/>
        <v>3</v>
      </c>
      <c r="P1020">
        <f t="shared" si="85"/>
        <v>88.71</v>
      </c>
      <c r="Q1020">
        <v>3</v>
      </c>
      <c r="R1020" s="9" t="s">
        <v>8317</v>
      </c>
      <c r="S1020" t="s">
        <v>8319</v>
      </c>
      <c r="T1020" s="13">
        <f t="shared" si="86"/>
        <v>42535.492280092592</v>
      </c>
      <c r="U1020" s="13">
        <f t="shared" si="87"/>
        <v>42565.492280092592</v>
      </c>
      <c r="W1020">
        <f t="shared" si="88"/>
        <v>2016</v>
      </c>
    </row>
    <row r="1021" spans="1:23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4"/>
        <v>47</v>
      </c>
      <c r="P1021">
        <f t="shared" si="85"/>
        <v>53.25</v>
      </c>
      <c r="Q1021">
        <v>47</v>
      </c>
      <c r="R1021" s="9" t="s">
        <v>8317</v>
      </c>
      <c r="S1021" t="s">
        <v>8319</v>
      </c>
      <c r="T1021" s="13">
        <f t="shared" si="86"/>
        <v>42009.973946759259</v>
      </c>
      <c r="U1021" s="13">
        <f t="shared" si="87"/>
        <v>42039.973946759259</v>
      </c>
      <c r="W1021">
        <f t="shared" si="88"/>
        <v>2015</v>
      </c>
    </row>
    <row r="1022" spans="1:23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4"/>
        <v>206</v>
      </c>
      <c r="P1022">
        <f t="shared" si="85"/>
        <v>106.2</v>
      </c>
      <c r="Q1022">
        <v>206</v>
      </c>
      <c r="R1022" s="9" t="s">
        <v>8323</v>
      </c>
      <c r="S1022" t="s">
        <v>8328</v>
      </c>
      <c r="T1022" s="13">
        <f t="shared" si="86"/>
        <v>42127.069548611107</v>
      </c>
      <c r="U1022" s="13">
        <f t="shared" si="87"/>
        <v>42157.032638888893</v>
      </c>
      <c r="W1022">
        <f t="shared" si="88"/>
        <v>2015</v>
      </c>
    </row>
    <row r="1023" spans="1:23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4"/>
        <v>352</v>
      </c>
      <c r="P1023">
        <f t="shared" si="85"/>
        <v>22.08</v>
      </c>
      <c r="Q1023">
        <v>352</v>
      </c>
      <c r="R1023" s="9" t="s">
        <v>8323</v>
      </c>
      <c r="S1023" t="s">
        <v>8328</v>
      </c>
      <c r="T1023" s="13">
        <f t="shared" si="86"/>
        <v>42271.251979166671</v>
      </c>
      <c r="U1023" s="13">
        <f t="shared" si="87"/>
        <v>42294.166666666672</v>
      </c>
      <c r="W1023">
        <f t="shared" si="88"/>
        <v>2015</v>
      </c>
    </row>
    <row r="1024" spans="1:23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4"/>
        <v>115</v>
      </c>
      <c r="P1024">
        <f t="shared" si="85"/>
        <v>31.05</v>
      </c>
      <c r="Q1024">
        <v>115</v>
      </c>
      <c r="R1024" s="9" t="s">
        <v>8323</v>
      </c>
      <c r="S1024" t="s">
        <v>8328</v>
      </c>
      <c r="T1024" s="13">
        <f t="shared" si="86"/>
        <v>42111.646724537044</v>
      </c>
      <c r="U1024" s="13">
        <f t="shared" si="87"/>
        <v>42141.646724537044</v>
      </c>
      <c r="W1024">
        <f t="shared" si="88"/>
        <v>2015</v>
      </c>
    </row>
    <row r="1025" spans="1:23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4"/>
        <v>237</v>
      </c>
      <c r="P1025">
        <f t="shared" si="85"/>
        <v>36.21</v>
      </c>
      <c r="Q1025">
        <v>237</v>
      </c>
      <c r="R1025" s="9" t="s">
        <v>8323</v>
      </c>
      <c r="S1025" t="s">
        <v>8328</v>
      </c>
      <c r="T1025" s="13">
        <f t="shared" si="86"/>
        <v>42145.919687500005</v>
      </c>
      <c r="U1025" s="13">
        <f t="shared" si="87"/>
        <v>42175.919687500005</v>
      </c>
      <c r="W1025">
        <f t="shared" si="88"/>
        <v>2015</v>
      </c>
    </row>
    <row r="1026" spans="1:23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4"/>
        <v>119</v>
      </c>
      <c r="P1026">
        <f t="shared" si="85"/>
        <v>388.98</v>
      </c>
      <c r="Q1026">
        <v>119</v>
      </c>
      <c r="R1026" s="9" t="s">
        <v>8323</v>
      </c>
      <c r="S1026" t="s">
        <v>8328</v>
      </c>
      <c r="T1026" s="13">
        <f t="shared" si="86"/>
        <v>42370.580590277779</v>
      </c>
      <c r="U1026" s="13">
        <f t="shared" si="87"/>
        <v>42400.580590277779</v>
      </c>
      <c r="W1026">
        <f t="shared" si="88"/>
        <v>2016</v>
      </c>
    </row>
    <row r="1027" spans="1:23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9">ROUND(E1027/D1027*100,0)</f>
        <v>110</v>
      </c>
      <c r="P1027">
        <f t="shared" ref="P1027:P1090" si="90">IFERROR(ROUND(E1027/L1027,2),0)</f>
        <v>71.849999999999994</v>
      </c>
      <c r="Q1027">
        <v>110</v>
      </c>
      <c r="R1027" s="9" t="s">
        <v>8323</v>
      </c>
      <c r="S1027" t="s">
        <v>8328</v>
      </c>
      <c r="T1027" s="13">
        <f t="shared" ref="T1027:T1090" si="91">(((J1027/60)/60)/24)+DATE(1970,1,1)</f>
        <v>42049.833761574075</v>
      </c>
      <c r="U1027" s="13">
        <f t="shared" ref="U1027:U1090" si="92">(((I1027/60)/60)/24)+DATE(1970,1,1)</f>
        <v>42079.792094907403</v>
      </c>
      <c r="W1027">
        <f t="shared" ref="W1027:W1090" si="93">YEAR(T1027)</f>
        <v>2015</v>
      </c>
    </row>
    <row r="1028" spans="1:23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9"/>
        <v>100</v>
      </c>
      <c r="P1028">
        <f t="shared" si="90"/>
        <v>57.38</v>
      </c>
      <c r="Q1028">
        <v>100</v>
      </c>
      <c r="R1028" s="9" t="s">
        <v>8323</v>
      </c>
      <c r="S1028" t="s">
        <v>8328</v>
      </c>
      <c r="T1028" s="13">
        <f t="shared" si="91"/>
        <v>42426.407592592594</v>
      </c>
      <c r="U1028" s="13">
        <f t="shared" si="92"/>
        <v>42460.365925925929</v>
      </c>
      <c r="W1028">
        <f t="shared" si="93"/>
        <v>2016</v>
      </c>
    </row>
    <row r="1029" spans="1:23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9"/>
        <v>103</v>
      </c>
      <c r="P1029">
        <f t="shared" si="90"/>
        <v>69.67</v>
      </c>
      <c r="Q1029">
        <v>103</v>
      </c>
      <c r="R1029" s="9" t="s">
        <v>8323</v>
      </c>
      <c r="S1029" t="s">
        <v>8328</v>
      </c>
      <c r="T1029" s="13">
        <f t="shared" si="91"/>
        <v>41905.034108796295</v>
      </c>
      <c r="U1029" s="13">
        <f t="shared" si="92"/>
        <v>41935.034108796295</v>
      </c>
      <c r="W1029">
        <f t="shared" si="93"/>
        <v>2014</v>
      </c>
    </row>
    <row r="1030" spans="1:23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9"/>
        <v>117</v>
      </c>
      <c r="P1030">
        <f t="shared" si="90"/>
        <v>45.99</v>
      </c>
      <c r="Q1030">
        <v>117</v>
      </c>
      <c r="R1030" s="9" t="s">
        <v>8323</v>
      </c>
      <c r="S1030" t="s">
        <v>8328</v>
      </c>
      <c r="T1030" s="13">
        <f t="shared" si="91"/>
        <v>42755.627372685187</v>
      </c>
      <c r="U1030" s="13">
        <f t="shared" si="92"/>
        <v>42800.833333333328</v>
      </c>
      <c r="W1030">
        <f t="shared" si="93"/>
        <v>2017</v>
      </c>
    </row>
    <row r="1031" spans="1:23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9"/>
        <v>112</v>
      </c>
      <c r="P1031">
        <f t="shared" si="90"/>
        <v>79.260000000000005</v>
      </c>
      <c r="Q1031">
        <v>112</v>
      </c>
      <c r="R1031" s="9" t="s">
        <v>8323</v>
      </c>
      <c r="S1031" t="s">
        <v>8328</v>
      </c>
      <c r="T1031" s="13">
        <f t="shared" si="91"/>
        <v>42044.711886574078</v>
      </c>
      <c r="U1031" s="13">
        <f t="shared" si="92"/>
        <v>42098.915972222225</v>
      </c>
      <c r="W1031">
        <f t="shared" si="93"/>
        <v>2015</v>
      </c>
    </row>
    <row r="1032" spans="1:23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9"/>
        <v>342</v>
      </c>
      <c r="P1032">
        <f t="shared" si="90"/>
        <v>43.03</v>
      </c>
      <c r="Q1032">
        <v>342</v>
      </c>
      <c r="R1032" s="9" t="s">
        <v>8323</v>
      </c>
      <c r="S1032" t="s">
        <v>8328</v>
      </c>
      <c r="T1032" s="13">
        <f t="shared" si="91"/>
        <v>42611.483206018514</v>
      </c>
      <c r="U1032" s="13">
        <f t="shared" si="92"/>
        <v>42625.483206018514</v>
      </c>
      <c r="W1032">
        <f t="shared" si="93"/>
        <v>2016</v>
      </c>
    </row>
    <row r="1033" spans="1:23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9"/>
        <v>107</v>
      </c>
      <c r="P1033">
        <f t="shared" si="90"/>
        <v>108.48</v>
      </c>
      <c r="Q1033">
        <v>107</v>
      </c>
      <c r="R1033" s="9" t="s">
        <v>8323</v>
      </c>
      <c r="S1033" t="s">
        <v>8328</v>
      </c>
      <c r="T1033" s="13">
        <f t="shared" si="91"/>
        <v>42324.764004629629</v>
      </c>
      <c r="U1033" s="13">
        <f t="shared" si="92"/>
        <v>42354.764004629629</v>
      </c>
      <c r="W1033">
        <f t="shared" si="93"/>
        <v>2015</v>
      </c>
    </row>
    <row r="1034" spans="1:23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9"/>
        <v>108</v>
      </c>
      <c r="P1034">
        <f t="shared" si="90"/>
        <v>61.03</v>
      </c>
      <c r="Q1034">
        <v>108</v>
      </c>
      <c r="R1034" s="9" t="s">
        <v>8323</v>
      </c>
      <c r="S1034" t="s">
        <v>8328</v>
      </c>
      <c r="T1034" s="13">
        <f t="shared" si="91"/>
        <v>42514.666956018518</v>
      </c>
      <c r="U1034" s="13">
        <f t="shared" si="92"/>
        <v>42544.666956018518</v>
      </c>
      <c r="W1034">
        <f t="shared" si="93"/>
        <v>2016</v>
      </c>
    </row>
    <row r="1035" spans="1:23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9"/>
        <v>103</v>
      </c>
      <c r="P1035">
        <f t="shared" si="90"/>
        <v>50.59</v>
      </c>
      <c r="Q1035">
        <v>103</v>
      </c>
      <c r="R1035" s="9" t="s">
        <v>8323</v>
      </c>
      <c r="S1035" t="s">
        <v>8328</v>
      </c>
      <c r="T1035" s="13">
        <f t="shared" si="91"/>
        <v>42688.732407407413</v>
      </c>
      <c r="U1035" s="13">
        <f t="shared" si="92"/>
        <v>42716.732407407413</v>
      </c>
      <c r="W1035">
        <f t="shared" si="93"/>
        <v>2016</v>
      </c>
    </row>
    <row r="1036" spans="1:23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9"/>
        <v>130</v>
      </c>
      <c r="P1036">
        <f t="shared" si="90"/>
        <v>39.159999999999997</v>
      </c>
      <c r="Q1036">
        <v>130</v>
      </c>
      <c r="R1036" s="9" t="s">
        <v>8323</v>
      </c>
      <c r="S1036" t="s">
        <v>8328</v>
      </c>
      <c r="T1036" s="13">
        <f t="shared" si="91"/>
        <v>42555.166712962964</v>
      </c>
      <c r="U1036" s="13">
        <f t="shared" si="92"/>
        <v>42587.165972222225</v>
      </c>
      <c r="W1036">
        <f t="shared" si="93"/>
        <v>2016</v>
      </c>
    </row>
    <row r="1037" spans="1:23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9"/>
        <v>108</v>
      </c>
      <c r="P1037">
        <f t="shared" si="90"/>
        <v>65.16</v>
      </c>
      <c r="Q1037">
        <v>108</v>
      </c>
      <c r="R1037" s="9" t="s">
        <v>8323</v>
      </c>
      <c r="S1037" t="s">
        <v>8328</v>
      </c>
      <c r="T1037" s="13">
        <f t="shared" si="91"/>
        <v>42016.641435185185</v>
      </c>
      <c r="U1037" s="13">
        <f t="shared" si="92"/>
        <v>42046.641435185185</v>
      </c>
      <c r="W1037">
        <f t="shared" si="93"/>
        <v>2015</v>
      </c>
    </row>
    <row r="1038" spans="1:23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9"/>
        <v>112</v>
      </c>
      <c r="P1038">
        <f t="shared" si="90"/>
        <v>23.96</v>
      </c>
      <c r="Q1038">
        <v>112</v>
      </c>
      <c r="R1038" s="9" t="s">
        <v>8323</v>
      </c>
      <c r="S1038" t="s">
        <v>8328</v>
      </c>
      <c r="T1038" s="13">
        <f t="shared" si="91"/>
        <v>41249.448958333334</v>
      </c>
      <c r="U1038" s="13">
        <f t="shared" si="92"/>
        <v>41281.333333333336</v>
      </c>
      <c r="W1038">
        <f t="shared" si="93"/>
        <v>2012</v>
      </c>
    </row>
    <row r="1039" spans="1:23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9"/>
        <v>102</v>
      </c>
      <c r="P1039">
        <f t="shared" si="90"/>
        <v>48.62</v>
      </c>
      <c r="Q1039">
        <v>102</v>
      </c>
      <c r="R1039" s="9" t="s">
        <v>8323</v>
      </c>
      <c r="S1039" t="s">
        <v>8328</v>
      </c>
      <c r="T1039" s="13">
        <f t="shared" si="91"/>
        <v>42119.822476851856</v>
      </c>
      <c r="U1039" s="13">
        <f t="shared" si="92"/>
        <v>42142.208333333328</v>
      </c>
      <c r="W1039">
        <f t="shared" si="93"/>
        <v>2015</v>
      </c>
    </row>
    <row r="1040" spans="1:23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9"/>
        <v>145</v>
      </c>
      <c r="P1040">
        <f t="shared" si="90"/>
        <v>35.74</v>
      </c>
      <c r="Q1040">
        <v>145</v>
      </c>
      <c r="R1040" s="9" t="s">
        <v>8323</v>
      </c>
      <c r="S1040" t="s">
        <v>8328</v>
      </c>
      <c r="T1040" s="13">
        <f t="shared" si="91"/>
        <v>42418.231747685189</v>
      </c>
      <c r="U1040" s="13">
        <f t="shared" si="92"/>
        <v>42448.190081018518</v>
      </c>
      <c r="W1040">
        <f t="shared" si="93"/>
        <v>2016</v>
      </c>
    </row>
    <row r="1041" spans="1:23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9"/>
        <v>128</v>
      </c>
      <c r="P1041">
        <f t="shared" si="90"/>
        <v>21.37</v>
      </c>
      <c r="Q1041">
        <v>128</v>
      </c>
      <c r="R1041" s="9" t="s">
        <v>8323</v>
      </c>
      <c r="S1041" t="s">
        <v>8328</v>
      </c>
      <c r="T1041" s="13">
        <f t="shared" si="91"/>
        <v>42692.109328703707</v>
      </c>
      <c r="U1041" s="13">
        <f t="shared" si="92"/>
        <v>42717.332638888889</v>
      </c>
      <c r="W1041">
        <f t="shared" si="93"/>
        <v>2016</v>
      </c>
    </row>
    <row r="1042" spans="1:23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9"/>
        <v>0</v>
      </c>
      <c r="P1042">
        <f t="shared" si="90"/>
        <v>250</v>
      </c>
      <c r="Q1042">
        <v>0</v>
      </c>
      <c r="R1042" s="9" t="s">
        <v>8329</v>
      </c>
      <c r="S1042" t="s">
        <v>8330</v>
      </c>
      <c r="T1042" s="13">
        <f t="shared" si="91"/>
        <v>42579.708437499998</v>
      </c>
      <c r="U1042" s="13">
        <f t="shared" si="92"/>
        <v>42609.708437499998</v>
      </c>
      <c r="W1042">
        <f t="shared" si="93"/>
        <v>2016</v>
      </c>
    </row>
    <row r="1043" spans="1:23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9"/>
        <v>0</v>
      </c>
      <c r="P1043">
        <f t="shared" si="90"/>
        <v>0</v>
      </c>
      <c r="Q1043">
        <v>0</v>
      </c>
      <c r="R1043" s="9" t="s">
        <v>8329</v>
      </c>
      <c r="S1043" t="s">
        <v>8330</v>
      </c>
      <c r="T1043" s="13">
        <f t="shared" si="91"/>
        <v>41831.060092592597</v>
      </c>
      <c r="U1043" s="13">
        <f t="shared" si="92"/>
        <v>41851.060092592597</v>
      </c>
      <c r="W1043">
        <f t="shared" si="93"/>
        <v>2014</v>
      </c>
    </row>
    <row r="1044" spans="1:23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9"/>
        <v>2</v>
      </c>
      <c r="P1044">
        <f t="shared" si="90"/>
        <v>10</v>
      </c>
      <c r="Q1044">
        <v>2</v>
      </c>
      <c r="R1044" s="9" t="s">
        <v>8329</v>
      </c>
      <c r="S1044" t="s">
        <v>8330</v>
      </c>
      <c r="T1044" s="13">
        <f t="shared" si="91"/>
        <v>41851.696157407408</v>
      </c>
      <c r="U1044" s="13">
        <f t="shared" si="92"/>
        <v>41894.416666666664</v>
      </c>
      <c r="W1044">
        <f t="shared" si="93"/>
        <v>2014</v>
      </c>
    </row>
    <row r="1045" spans="1:23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9"/>
        <v>9</v>
      </c>
      <c r="P1045">
        <f t="shared" si="90"/>
        <v>29.24</v>
      </c>
      <c r="Q1045">
        <v>9</v>
      </c>
      <c r="R1045" s="9" t="s">
        <v>8329</v>
      </c>
      <c r="S1045" t="s">
        <v>8330</v>
      </c>
      <c r="T1045" s="13">
        <f t="shared" si="91"/>
        <v>42114.252951388888</v>
      </c>
      <c r="U1045" s="13">
        <f t="shared" si="92"/>
        <v>42144.252951388888</v>
      </c>
      <c r="W1045">
        <f t="shared" si="93"/>
        <v>2015</v>
      </c>
    </row>
    <row r="1046" spans="1:23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9"/>
        <v>0</v>
      </c>
      <c r="P1046">
        <f t="shared" si="90"/>
        <v>3</v>
      </c>
      <c r="Q1046">
        <v>0</v>
      </c>
      <c r="R1046" s="9" t="s">
        <v>8329</v>
      </c>
      <c r="S1046" t="s">
        <v>8330</v>
      </c>
      <c r="T1046" s="13">
        <f t="shared" si="91"/>
        <v>42011.925937499997</v>
      </c>
      <c r="U1046" s="13">
        <f t="shared" si="92"/>
        <v>42068.852083333331</v>
      </c>
      <c r="W1046">
        <f t="shared" si="93"/>
        <v>2015</v>
      </c>
    </row>
    <row r="1047" spans="1:23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9"/>
        <v>3</v>
      </c>
      <c r="P1047">
        <f t="shared" si="90"/>
        <v>33.25</v>
      </c>
      <c r="Q1047">
        <v>3</v>
      </c>
      <c r="R1047" s="9" t="s">
        <v>8329</v>
      </c>
      <c r="S1047" t="s">
        <v>8330</v>
      </c>
      <c r="T1047" s="13">
        <f t="shared" si="91"/>
        <v>41844.874421296299</v>
      </c>
      <c r="U1047" s="13">
        <f t="shared" si="92"/>
        <v>41874.874421296299</v>
      </c>
      <c r="W1047">
        <f t="shared" si="93"/>
        <v>2014</v>
      </c>
    </row>
    <row r="1048" spans="1:23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9"/>
        <v>0</v>
      </c>
      <c r="P1048">
        <f t="shared" si="90"/>
        <v>0</v>
      </c>
      <c r="Q1048">
        <v>0</v>
      </c>
      <c r="R1048" s="9" t="s">
        <v>8329</v>
      </c>
      <c r="S1048" t="s">
        <v>8330</v>
      </c>
      <c r="T1048" s="13">
        <f t="shared" si="91"/>
        <v>42319.851388888885</v>
      </c>
      <c r="U1048" s="13">
        <f t="shared" si="92"/>
        <v>42364.851388888885</v>
      </c>
      <c r="W1048">
        <f t="shared" si="93"/>
        <v>2015</v>
      </c>
    </row>
    <row r="1049" spans="1:23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9"/>
        <v>0</v>
      </c>
      <c r="P1049">
        <f t="shared" si="90"/>
        <v>1</v>
      </c>
      <c r="Q1049">
        <v>0</v>
      </c>
      <c r="R1049" s="9" t="s">
        <v>8329</v>
      </c>
      <c r="S1049" t="s">
        <v>8330</v>
      </c>
      <c r="T1049" s="13">
        <f t="shared" si="91"/>
        <v>41918.818460648145</v>
      </c>
      <c r="U1049" s="13">
        <f t="shared" si="92"/>
        <v>41948.860127314816</v>
      </c>
      <c r="W1049">
        <f t="shared" si="93"/>
        <v>2014</v>
      </c>
    </row>
    <row r="1050" spans="1:23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9"/>
        <v>1</v>
      </c>
      <c r="P1050">
        <f t="shared" si="90"/>
        <v>53</v>
      </c>
      <c r="Q1050">
        <v>1</v>
      </c>
      <c r="R1050" s="9" t="s">
        <v>8329</v>
      </c>
      <c r="S1050" t="s">
        <v>8330</v>
      </c>
      <c r="T1050" s="13">
        <f t="shared" si="91"/>
        <v>42598.053113425922</v>
      </c>
      <c r="U1050" s="13">
        <f t="shared" si="92"/>
        <v>42638.053113425922</v>
      </c>
      <c r="W1050">
        <f t="shared" si="93"/>
        <v>2016</v>
      </c>
    </row>
    <row r="1051" spans="1:23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9"/>
        <v>0</v>
      </c>
      <c r="P1051">
        <f t="shared" si="90"/>
        <v>0</v>
      </c>
      <c r="Q1051">
        <v>0</v>
      </c>
      <c r="R1051" s="9" t="s">
        <v>8329</v>
      </c>
      <c r="S1051" t="s">
        <v>8330</v>
      </c>
      <c r="T1051" s="13">
        <f t="shared" si="91"/>
        <v>42382.431076388893</v>
      </c>
      <c r="U1051" s="13">
        <f t="shared" si="92"/>
        <v>42412.431076388893</v>
      </c>
      <c r="W1051">
        <f t="shared" si="93"/>
        <v>2016</v>
      </c>
    </row>
    <row r="1052" spans="1:23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9"/>
        <v>0</v>
      </c>
      <c r="P1052">
        <f t="shared" si="90"/>
        <v>0</v>
      </c>
      <c r="Q1052">
        <v>0</v>
      </c>
      <c r="R1052" s="9" t="s">
        <v>8329</v>
      </c>
      <c r="S1052" t="s">
        <v>8330</v>
      </c>
      <c r="T1052" s="13">
        <f t="shared" si="91"/>
        <v>42231.7971875</v>
      </c>
      <c r="U1052" s="13">
        <f t="shared" si="92"/>
        <v>42261.7971875</v>
      </c>
      <c r="W1052">
        <f t="shared" si="93"/>
        <v>2015</v>
      </c>
    </row>
    <row r="1053" spans="1:23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9"/>
        <v>0</v>
      </c>
      <c r="P1053">
        <f t="shared" si="90"/>
        <v>0</v>
      </c>
      <c r="Q1053">
        <v>0</v>
      </c>
      <c r="R1053" s="9" t="s">
        <v>8329</v>
      </c>
      <c r="S1053" t="s">
        <v>8330</v>
      </c>
      <c r="T1053" s="13">
        <f t="shared" si="91"/>
        <v>41850.014178240745</v>
      </c>
      <c r="U1053" s="13">
        <f t="shared" si="92"/>
        <v>41878.014178240745</v>
      </c>
      <c r="W1053">
        <f t="shared" si="93"/>
        <v>2014</v>
      </c>
    </row>
    <row r="1054" spans="1:23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9"/>
        <v>0</v>
      </c>
      <c r="P1054">
        <f t="shared" si="90"/>
        <v>0</v>
      </c>
      <c r="Q1054">
        <v>0</v>
      </c>
      <c r="R1054" s="9" t="s">
        <v>8329</v>
      </c>
      <c r="S1054" t="s">
        <v>8330</v>
      </c>
      <c r="T1054" s="13">
        <f t="shared" si="91"/>
        <v>42483.797395833331</v>
      </c>
      <c r="U1054" s="13">
        <f t="shared" si="92"/>
        <v>42527.839583333334</v>
      </c>
      <c r="W1054">
        <f t="shared" si="93"/>
        <v>2016</v>
      </c>
    </row>
    <row r="1055" spans="1:23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9"/>
        <v>1</v>
      </c>
      <c r="P1055">
        <f t="shared" si="90"/>
        <v>15</v>
      </c>
      <c r="Q1055">
        <v>1</v>
      </c>
      <c r="R1055" s="9" t="s">
        <v>8329</v>
      </c>
      <c r="S1055" t="s">
        <v>8330</v>
      </c>
      <c r="T1055" s="13">
        <f t="shared" si="91"/>
        <v>42775.172824074078</v>
      </c>
      <c r="U1055" s="13">
        <f t="shared" si="92"/>
        <v>42800.172824074078</v>
      </c>
      <c r="W1055">
        <f t="shared" si="93"/>
        <v>2017</v>
      </c>
    </row>
    <row r="1056" spans="1:23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9"/>
        <v>0</v>
      </c>
      <c r="P1056">
        <f t="shared" si="90"/>
        <v>0</v>
      </c>
      <c r="Q1056">
        <v>0</v>
      </c>
      <c r="R1056" s="9" t="s">
        <v>8329</v>
      </c>
      <c r="S1056" t="s">
        <v>8330</v>
      </c>
      <c r="T1056" s="13">
        <f t="shared" si="91"/>
        <v>41831.851840277777</v>
      </c>
      <c r="U1056" s="13">
        <f t="shared" si="92"/>
        <v>41861.916666666664</v>
      </c>
      <c r="W1056">
        <f t="shared" si="93"/>
        <v>2014</v>
      </c>
    </row>
    <row r="1057" spans="1:23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9"/>
        <v>0</v>
      </c>
      <c r="P1057">
        <f t="shared" si="90"/>
        <v>0</v>
      </c>
      <c r="Q1057">
        <v>0</v>
      </c>
      <c r="R1057" s="9" t="s">
        <v>8329</v>
      </c>
      <c r="S1057" t="s">
        <v>8330</v>
      </c>
      <c r="T1057" s="13">
        <f t="shared" si="91"/>
        <v>42406.992418981477</v>
      </c>
      <c r="U1057" s="13">
        <f t="shared" si="92"/>
        <v>42436.992418981477</v>
      </c>
      <c r="W1057">
        <f t="shared" si="93"/>
        <v>2016</v>
      </c>
    </row>
    <row r="1058" spans="1:23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9"/>
        <v>0</v>
      </c>
      <c r="P1058">
        <f t="shared" si="90"/>
        <v>0</v>
      </c>
      <c r="Q1058">
        <v>0</v>
      </c>
      <c r="R1058" s="9" t="s">
        <v>8329</v>
      </c>
      <c r="S1058" t="s">
        <v>8330</v>
      </c>
      <c r="T1058" s="13">
        <f t="shared" si="91"/>
        <v>42058.719641203701</v>
      </c>
      <c r="U1058" s="13">
        <f t="shared" si="92"/>
        <v>42118.677974537044</v>
      </c>
      <c r="W1058">
        <f t="shared" si="93"/>
        <v>2015</v>
      </c>
    </row>
    <row r="1059" spans="1:23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9"/>
        <v>0</v>
      </c>
      <c r="P1059">
        <f t="shared" si="90"/>
        <v>0</v>
      </c>
      <c r="Q1059">
        <v>0</v>
      </c>
      <c r="R1059" s="9" t="s">
        <v>8329</v>
      </c>
      <c r="S1059" t="s">
        <v>8330</v>
      </c>
      <c r="T1059" s="13">
        <f t="shared" si="91"/>
        <v>42678.871331018512</v>
      </c>
      <c r="U1059" s="13">
        <f t="shared" si="92"/>
        <v>42708.912997685184</v>
      </c>
      <c r="W1059">
        <f t="shared" si="93"/>
        <v>2016</v>
      </c>
    </row>
    <row r="1060" spans="1:23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9"/>
        <v>0</v>
      </c>
      <c r="P1060">
        <f t="shared" si="90"/>
        <v>0</v>
      </c>
      <c r="Q1060">
        <v>0</v>
      </c>
      <c r="R1060" s="9" t="s">
        <v>8329</v>
      </c>
      <c r="S1060" t="s">
        <v>8330</v>
      </c>
      <c r="T1060" s="13">
        <f t="shared" si="91"/>
        <v>42047.900960648149</v>
      </c>
      <c r="U1060" s="13">
        <f t="shared" si="92"/>
        <v>42089</v>
      </c>
      <c r="W1060">
        <f t="shared" si="93"/>
        <v>2015</v>
      </c>
    </row>
    <row r="1061" spans="1:23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9"/>
        <v>0</v>
      </c>
      <c r="P1061">
        <f t="shared" si="90"/>
        <v>0</v>
      </c>
      <c r="Q1061">
        <v>0</v>
      </c>
      <c r="R1061" s="9" t="s">
        <v>8329</v>
      </c>
      <c r="S1061" t="s">
        <v>8330</v>
      </c>
      <c r="T1061" s="13">
        <f t="shared" si="91"/>
        <v>42046.79</v>
      </c>
      <c r="U1061" s="13">
        <f t="shared" si="92"/>
        <v>42076.748333333337</v>
      </c>
      <c r="W1061">
        <f t="shared" si="93"/>
        <v>2015</v>
      </c>
    </row>
    <row r="1062" spans="1:23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9"/>
        <v>1</v>
      </c>
      <c r="P1062">
        <f t="shared" si="90"/>
        <v>50</v>
      </c>
      <c r="Q1062">
        <v>1</v>
      </c>
      <c r="R1062" s="9" t="s">
        <v>8329</v>
      </c>
      <c r="S1062" t="s">
        <v>8330</v>
      </c>
      <c r="T1062" s="13">
        <f t="shared" si="91"/>
        <v>42079.913113425922</v>
      </c>
      <c r="U1062" s="13">
        <f t="shared" si="92"/>
        <v>42109.913113425922</v>
      </c>
      <c r="W1062">
        <f t="shared" si="93"/>
        <v>2015</v>
      </c>
    </row>
    <row r="1063" spans="1:23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9"/>
        <v>0</v>
      </c>
      <c r="P1063">
        <f t="shared" si="90"/>
        <v>0</v>
      </c>
      <c r="Q1063">
        <v>0</v>
      </c>
      <c r="R1063" s="9" t="s">
        <v>8329</v>
      </c>
      <c r="S1063" t="s">
        <v>8330</v>
      </c>
      <c r="T1063" s="13">
        <f t="shared" si="91"/>
        <v>42432.276712962965</v>
      </c>
      <c r="U1063" s="13">
        <f t="shared" si="92"/>
        <v>42492.041666666672</v>
      </c>
      <c r="W1063">
        <f t="shared" si="93"/>
        <v>2016</v>
      </c>
    </row>
    <row r="1064" spans="1:23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9"/>
        <v>95</v>
      </c>
      <c r="P1064">
        <f t="shared" si="90"/>
        <v>47.5</v>
      </c>
      <c r="Q1064">
        <v>95</v>
      </c>
      <c r="R1064" s="9" t="s">
        <v>8329</v>
      </c>
      <c r="S1064" t="s">
        <v>8330</v>
      </c>
      <c r="T1064" s="13">
        <f t="shared" si="91"/>
        <v>42556.807187500002</v>
      </c>
      <c r="U1064" s="13">
        <f t="shared" si="92"/>
        <v>42563.807187500002</v>
      </c>
      <c r="W1064">
        <f t="shared" si="93"/>
        <v>2016</v>
      </c>
    </row>
    <row r="1065" spans="1:23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9"/>
        <v>0</v>
      </c>
      <c r="P1065">
        <f t="shared" si="90"/>
        <v>0</v>
      </c>
      <c r="Q1065">
        <v>0</v>
      </c>
      <c r="R1065" s="9" t="s">
        <v>8329</v>
      </c>
      <c r="S1065" t="s">
        <v>8330</v>
      </c>
      <c r="T1065" s="13">
        <f t="shared" si="91"/>
        <v>42583.030810185184</v>
      </c>
      <c r="U1065" s="13">
        <f t="shared" si="92"/>
        <v>42613.030810185184</v>
      </c>
      <c r="W1065">
        <f t="shared" si="93"/>
        <v>2016</v>
      </c>
    </row>
    <row r="1066" spans="1:23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9"/>
        <v>9</v>
      </c>
      <c r="P1066">
        <f t="shared" si="90"/>
        <v>65.67</v>
      </c>
      <c r="Q1066">
        <v>9</v>
      </c>
      <c r="R1066" s="9" t="s">
        <v>8331</v>
      </c>
      <c r="S1066" t="s">
        <v>8332</v>
      </c>
      <c r="T1066" s="13">
        <f t="shared" si="91"/>
        <v>41417.228043981479</v>
      </c>
      <c r="U1066" s="13">
        <f t="shared" si="92"/>
        <v>41462.228043981479</v>
      </c>
      <c r="W1066">
        <f t="shared" si="93"/>
        <v>2013</v>
      </c>
    </row>
    <row r="1067" spans="1:23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9"/>
        <v>3</v>
      </c>
      <c r="P1067">
        <f t="shared" si="90"/>
        <v>16.2</v>
      </c>
      <c r="Q1067">
        <v>3</v>
      </c>
      <c r="R1067" s="9" t="s">
        <v>8331</v>
      </c>
      <c r="S1067" t="s">
        <v>8332</v>
      </c>
      <c r="T1067" s="13">
        <f t="shared" si="91"/>
        <v>41661.381041666667</v>
      </c>
      <c r="U1067" s="13">
        <f t="shared" si="92"/>
        <v>41689.381041666667</v>
      </c>
      <c r="W1067">
        <f t="shared" si="93"/>
        <v>2014</v>
      </c>
    </row>
    <row r="1068" spans="1:23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9"/>
        <v>3</v>
      </c>
      <c r="P1068">
        <f t="shared" si="90"/>
        <v>34.130000000000003</v>
      </c>
      <c r="Q1068">
        <v>3</v>
      </c>
      <c r="R1068" s="9" t="s">
        <v>8331</v>
      </c>
      <c r="S1068" t="s">
        <v>8332</v>
      </c>
      <c r="T1068" s="13">
        <f t="shared" si="91"/>
        <v>41445.962754629632</v>
      </c>
      <c r="U1068" s="13">
        <f t="shared" si="92"/>
        <v>41490.962754629632</v>
      </c>
      <c r="W1068">
        <f t="shared" si="93"/>
        <v>2013</v>
      </c>
    </row>
    <row r="1069" spans="1:23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9"/>
        <v>26</v>
      </c>
      <c r="P1069">
        <f t="shared" si="90"/>
        <v>13</v>
      </c>
      <c r="Q1069">
        <v>26</v>
      </c>
      <c r="R1069" s="9" t="s">
        <v>8331</v>
      </c>
      <c r="S1069" t="s">
        <v>8332</v>
      </c>
      <c r="T1069" s="13">
        <f t="shared" si="91"/>
        <v>41599.855682870373</v>
      </c>
      <c r="U1069" s="13">
        <f t="shared" si="92"/>
        <v>41629.855682870373</v>
      </c>
      <c r="W1069">
        <f t="shared" si="93"/>
        <v>2013</v>
      </c>
    </row>
    <row r="1070" spans="1:23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9"/>
        <v>0</v>
      </c>
      <c r="P1070">
        <f t="shared" si="90"/>
        <v>11.25</v>
      </c>
      <c r="Q1070">
        <v>0</v>
      </c>
      <c r="R1070" s="9" t="s">
        <v>8331</v>
      </c>
      <c r="S1070" t="s">
        <v>8332</v>
      </c>
      <c r="T1070" s="13">
        <f t="shared" si="91"/>
        <v>42440.371111111104</v>
      </c>
      <c r="U1070" s="13">
        <f t="shared" si="92"/>
        <v>42470.329444444447</v>
      </c>
      <c r="W1070">
        <f t="shared" si="93"/>
        <v>2016</v>
      </c>
    </row>
    <row r="1071" spans="1:23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9"/>
        <v>39</v>
      </c>
      <c r="P1071">
        <f t="shared" si="90"/>
        <v>40.479999999999997</v>
      </c>
      <c r="Q1071">
        <v>39</v>
      </c>
      <c r="R1071" s="9" t="s">
        <v>8331</v>
      </c>
      <c r="S1071" t="s">
        <v>8332</v>
      </c>
      <c r="T1071" s="13">
        <f t="shared" si="91"/>
        <v>41572.229849537034</v>
      </c>
      <c r="U1071" s="13">
        <f t="shared" si="92"/>
        <v>41604.271516203706</v>
      </c>
      <c r="W1071">
        <f t="shared" si="93"/>
        <v>2013</v>
      </c>
    </row>
    <row r="1072" spans="1:23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9"/>
        <v>1</v>
      </c>
      <c r="P1072">
        <f t="shared" si="90"/>
        <v>35</v>
      </c>
      <c r="Q1072">
        <v>1</v>
      </c>
      <c r="R1072" s="9" t="s">
        <v>8331</v>
      </c>
      <c r="S1072" t="s">
        <v>8332</v>
      </c>
      <c r="T1072" s="13">
        <f t="shared" si="91"/>
        <v>41163.011828703704</v>
      </c>
      <c r="U1072" s="13">
        <f t="shared" si="92"/>
        <v>41183.011828703704</v>
      </c>
      <c r="W1072">
        <f t="shared" si="93"/>
        <v>2012</v>
      </c>
    </row>
    <row r="1073" spans="1:23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9"/>
        <v>0</v>
      </c>
      <c r="P1073">
        <f t="shared" si="90"/>
        <v>0</v>
      </c>
      <c r="Q1073">
        <v>0</v>
      </c>
      <c r="R1073" s="9" t="s">
        <v>8331</v>
      </c>
      <c r="S1073" t="s">
        <v>8332</v>
      </c>
      <c r="T1073" s="13">
        <f t="shared" si="91"/>
        <v>42295.753391203703</v>
      </c>
      <c r="U1073" s="13">
        <f t="shared" si="92"/>
        <v>42325.795057870375</v>
      </c>
      <c r="W1073">
        <f t="shared" si="93"/>
        <v>2015</v>
      </c>
    </row>
    <row r="1074" spans="1:23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9"/>
        <v>0</v>
      </c>
      <c r="P1074">
        <f t="shared" si="90"/>
        <v>12.75</v>
      </c>
      <c r="Q1074">
        <v>0</v>
      </c>
      <c r="R1074" s="9" t="s">
        <v>8331</v>
      </c>
      <c r="S1074" t="s">
        <v>8332</v>
      </c>
      <c r="T1074" s="13">
        <f t="shared" si="91"/>
        <v>41645.832141203704</v>
      </c>
      <c r="U1074" s="13">
        <f t="shared" si="92"/>
        <v>41675.832141203704</v>
      </c>
      <c r="W1074">
        <f t="shared" si="93"/>
        <v>2014</v>
      </c>
    </row>
    <row r="1075" spans="1:23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9"/>
        <v>1</v>
      </c>
      <c r="P1075">
        <f t="shared" si="90"/>
        <v>10</v>
      </c>
      <c r="Q1075">
        <v>1</v>
      </c>
      <c r="R1075" s="9" t="s">
        <v>8331</v>
      </c>
      <c r="S1075" t="s">
        <v>8332</v>
      </c>
      <c r="T1075" s="13">
        <f t="shared" si="91"/>
        <v>40802.964594907404</v>
      </c>
      <c r="U1075" s="13">
        <f t="shared" si="92"/>
        <v>40832.964594907404</v>
      </c>
      <c r="W1075">
        <f t="shared" si="93"/>
        <v>2011</v>
      </c>
    </row>
    <row r="1076" spans="1:23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9"/>
        <v>6</v>
      </c>
      <c r="P1076">
        <f t="shared" si="90"/>
        <v>113.57</v>
      </c>
      <c r="Q1076">
        <v>6</v>
      </c>
      <c r="R1076" s="9" t="s">
        <v>8331</v>
      </c>
      <c r="S1076" t="s">
        <v>8332</v>
      </c>
      <c r="T1076" s="13">
        <f t="shared" si="91"/>
        <v>41613.172974537039</v>
      </c>
      <c r="U1076" s="13">
        <f t="shared" si="92"/>
        <v>41643.172974537039</v>
      </c>
      <c r="W1076">
        <f t="shared" si="93"/>
        <v>2013</v>
      </c>
    </row>
    <row r="1077" spans="1:23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9"/>
        <v>5</v>
      </c>
      <c r="P1077">
        <f t="shared" si="90"/>
        <v>15</v>
      </c>
      <c r="Q1077">
        <v>5</v>
      </c>
      <c r="R1077" s="9" t="s">
        <v>8331</v>
      </c>
      <c r="S1077" t="s">
        <v>8332</v>
      </c>
      <c r="T1077" s="13">
        <f t="shared" si="91"/>
        <v>41005.904120370367</v>
      </c>
      <c r="U1077" s="13">
        <f t="shared" si="92"/>
        <v>41035.904120370367</v>
      </c>
      <c r="W1077">
        <f t="shared" si="93"/>
        <v>2012</v>
      </c>
    </row>
    <row r="1078" spans="1:23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9"/>
        <v>63</v>
      </c>
      <c r="P1078">
        <f t="shared" si="90"/>
        <v>48.28</v>
      </c>
      <c r="Q1078">
        <v>63</v>
      </c>
      <c r="R1078" s="9" t="s">
        <v>8331</v>
      </c>
      <c r="S1078" t="s">
        <v>8332</v>
      </c>
      <c r="T1078" s="13">
        <f t="shared" si="91"/>
        <v>41838.377893518518</v>
      </c>
      <c r="U1078" s="13">
        <f t="shared" si="92"/>
        <v>41893.377893518518</v>
      </c>
      <c r="W1078">
        <f t="shared" si="93"/>
        <v>2014</v>
      </c>
    </row>
    <row r="1079" spans="1:23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9"/>
        <v>29</v>
      </c>
      <c r="P1079">
        <f t="shared" si="90"/>
        <v>43.98</v>
      </c>
      <c r="Q1079">
        <v>29</v>
      </c>
      <c r="R1079" s="9" t="s">
        <v>8331</v>
      </c>
      <c r="S1079" t="s">
        <v>8332</v>
      </c>
      <c r="T1079" s="13">
        <f t="shared" si="91"/>
        <v>42353.16679398148</v>
      </c>
      <c r="U1079" s="13">
        <f t="shared" si="92"/>
        <v>42383.16679398148</v>
      </c>
      <c r="W1079">
        <f t="shared" si="93"/>
        <v>2015</v>
      </c>
    </row>
    <row r="1080" spans="1:23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9"/>
        <v>8</v>
      </c>
      <c r="P1080">
        <f t="shared" si="90"/>
        <v>9</v>
      </c>
      <c r="Q1080">
        <v>8</v>
      </c>
      <c r="R1080" s="9" t="s">
        <v>8331</v>
      </c>
      <c r="S1080" t="s">
        <v>8332</v>
      </c>
      <c r="T1080" s="13">
        <f t="shared" si="91"/>
        <v>40701.195844907408</v>
      </c>
      <c r="U1080" s="13">
        <f t="shared" si="92"/>
        <v>40746.195844907408</v>
      </c>
      <c r="W1080">
        <f t="shared" si="93"/>
        <v>2011</v>
      </c>
    </row>
    <row r="1081" spans="1:23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9"/>
        <v>3</v>
      </c>
      <c r="P1081">
        <f t="shared" si="90"/>
        <v>37.67</v>
      </c>
      <c r="Q1081">
        <v>3</v>
      </c>
      <c r="R1081" s="9" t="s">
        <v>8331</v>
      </c>
      <c r="S1081" t="s">
        <v>8332</v>
      </c>
      <c r="T1081" s="13">
        <f t="shared" si="91"/>
        <v>42479.566388888896</v>
      </c>
      <c r="U1081" s="13">
        <f t="shared" si="92"/>
        <v>42504.566388888896</v>
      </c>
      <c r="W1081">
        <f t="shared" si="93"/>
        <v>2016</v>
      </c>
    </row>
    <row r="1082" spans="1:23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9"/>
        <v>9</v>
      </c>
      <c r="P1082">
        <f t="shared" si="90"/>
        <v>18.579999999999998</v>
      </c>
      <c r="Q1082">
        <v>9</v>
      </c>
      <c r="R1082" s="9" t="s">
        <v>8331</v>
      </c>
      <c r="S1082" t="s">
        <v>8332</v>
      </c>
      <c r="T1082" s="13">
        <f t="shared" si="91"/>
        <v>41740.138113425928</v>
      </c>
      <c r="U1082" s="13">
        <f t="shared" si="92"/>
        <v>41770.138113425928</v>
      </c>
      <c r="W1082">
        <f t="shared" si="93"/>
        <v>2014</v>
      </c>
    </row>
    <row r="1083" spans="1:23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9"/>
        <v>0</v>
      </c>
      <c r="P1083">
        <f t="shared" si="90"/>
        <v>3</v>
      </c>
      <c r="Q1083">
        <v>0</v>
      </c>
      <c r="R1083" s="9" t="s">
        <v>8331</v>
      </c>
      <c r="S1083" t="s">
        <v>8332</v>
      </c>
      <c r="T1083" s="13">
        <f t="shared" si="91"/>
        <v>42002.926990740743</v>
      </c>
      <c r="U1083" s="13">
        <f t="shared" si="92"/>
        <v>42032.926990740743</v>
      </c>
      <c r="W1083">
        <f t="shared" si="93"/>
        <v>2014</v>
      </c>
    </row>
    <row r="1084" spans="1:23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9"/>
        <v>1</v>
      </c>
      <c r="P1084">
        <f t="shared" si="90"/>
        <v>18.670000000000002</v>
      </c>
      <c r="Q1084">
        <v>1</v>
      </c>
      <c r="R1084" s="9" t="s">
        <v>8331</v>
      </c>
      <c r="S1084" t="s">
        <v>8332</v>
      </c>
      <c r="T1084" s="13">
        <f t="shared" si="91"/>
        <v>41101.906111111115</v>
      </c>
      <c r="U1084" s="13">
        <f t="shared" si="92"/>
        <v>41131.906111111115</v>
      </c>
      <c r="W1084">
        <f t="shared" si="93"/>
        <v>2012</v>
      </c>
    </row>
    <row r="1085" spans="1:23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9"/>
        <v>1</v>
      </c>
      <c r="P1085">
        <f t="shared" si="90"/>
        <v>410</v>
      </c>
      <c r="Q1085">
        <v>1</v>
      </c>
      <c r="R1085" s="9" t="s">
        <v>8331</v>
      </c>
      <c r="S1085" t="s">
        <v>8332</v>
      </c>
      <c r="T1085" s="13">
        <f t="shared" si="91"/>
        <v>41793.659525462965</v>
      </c>
      <c r="U1085" s="13">
        <f t="shared" si="92"/>
        <v>41853.659525462965</v>
      </c>
      <c r="W1085">
        <f t="shared" si="93"/>
        <v>2014</v>
      </c>
    </row>
    <row r="1086" spans="1:23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9"/>
        <v>0</v>
      </c>
      <c r="P1086">
        <f t="shared" si="90"/>
        <v>0</v>
      </c>
      <c r="Q1086">
        <v>0</v>
      </c>
      <c r="R1086" s="9" t="s">
        <v>8331</v>
      </c>
      <c r="S1086" t="s">
        <v>8332</v>
      </c>
      <c r="T1086" s="13">
        <f t="shared" si="91"/>
        <v>41829.912083333329</v>
      </c>
      <c r="U1086" s="13">
        <f t="shared" si="92"/>
        <v>41859.912083333329</v>
      </c>
      <c r="W1086">
        <f t="shared" si="93"/>
        <v>2014</v>
      </c>
    </row>
    <row r="1087" spans="1:23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9"/>
        <v>3</v>
      </c>
      <c r="P1087">
        <f t="shared" si="90"/>
        <v>114</v>
      </c>
      <c r="Q1087">
        <v>3</v>
      </c>
      <c r="R1087" s="9" t="s">
        <v>8331</v>
      </c>
      <c r="S1087" t="s">
        <v>8332</v>
      </c>
      <c r="T1087" s="13">
        <f t="shared" si="91"/>
        <v>42413.671006944445</v>
      </c>
      <c r="U1087" s="13">
        <f t="shared" si="92"/>
        <v>42443.629340277781</v>
      </c>
      <c r="W1087">
        <f t="shared" si="93"/>
        <v>2016</v>
      </c>
    </row>
    <row r="1088" spans="1:23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9"/>
        <v>0</v>
      </c>
      <c r="P1088">
        <f t="shared" si="90"/>
        <v>7.5</v>
      </c>
      <c r="Q1088">
        <v>0</v>
      </c>
      <c r="R1088" s="9" t="s">
        <v>8331</v>
      </c>
      <c r="S1088" t="s">
        <v>8332</v>
      </c>
      <c r="T1088" s="13">
        <f t="shared" si="91"/>
        <v>41845.866793981484</v>
      </c>
      <c r="U1088" s="13">
        <f t="shared" si="92"/>
        <v>41875.866793981484</v>
      </c>
      <c r="W1088">
        <f t="shared" si="93"/>
        <v>2014</v>
      </c>
    </row>
    <row r="1089" spans="1:23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9"/>
        <v>0</v>
      </c>
      <c r="P1089">
        <f t="shared" si="90"/>
        <v>0</v>
      </c>
      <c r="Q1089">
        <v>0</v>
      </c>
      <c r="R1089" s="9" t="s">
        <v>8331</v>
      </c>
      <c r="S1089" t="s">
        <v>8332</v>
      </c>
      <c r="T1089" s="13">
        <f t="shared" si="91"/>
        <v>41775.713969907411</v>
      </c>
      <c r="U1089" s="13">
        <f t="shared" si="92"/>
        <v>41805.713969907411</v>
      </c>
      <c r="W1089">
        <f t="shared" si="93"/>
        <v>2014</v>
      </c>
    </row>
    <row r="1090" spans="1:23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9"/>
        <v>14</v>
      </c>
      <c r="P1090">
        <f t="shared" si="90"/>
        <v>43.42</v>
      </c>
      <c r="Q1090">
        <v>14</v>
      </c>
      <c r="R1090" s="9" t="s">
        <v>8331</v>
      </c>
      <c r="S1090" t="s">
        <v>8332</v>
      </c>
      <c r="T1090" s="13">
        <f t="shared" si="91"/>
        <v>41723.799386574072</v>
      </c>
      <c r="U1090" s="13">
        <f t="shared" si="92"/>
        <v>41753.799386574072</v>
      </c>
      <c r="W1090">
        <f t="shared" si="93"/>
        <v>2014</v>
      </c>
    </row>
    <row r="1091" spans="1:23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94">ROUND(E1091/D1091*100,0)</f>
        <v>8</v>
      </c>
      <c r="P1091">
        <f t="shared" ref="P1091:P1154" si="95">IFERROR(ROUND(E1091/L1091,2),0)</f>
        <v>23.96</v>
      </c>
      <c r="Q1091">
        <v>8</v>
      </c>
      <c r="R1091" s="9" t="s">
        <v>8331</v>
      </c>
      <c r="S1091" t="s">
        <v>8332</v>
      </c>
      <c r="T1091" s="13">
        <f t="shared" ref="T1091:T1154" si="96">(((J1091/60)/60)/24)+DATE(1970,1,1)</f>
        <v>42151.189525462964</v>
      </c>
      <c r="U1091" s="13">
        <f t="shared" ref="U1091:U1154" si="97">(((I1091/60)/60)/24)+DATE(1970,1,1)</f>
        <v>42181.189525462964</v>
      </c>
      <c r="W1091">
        <f t="shared" ref="W1091:W1154" si="98">YEAR(T1091)</f>
        <v>2015</v>
      </c>
    </row>
    <row r="1092" spans="1:23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94"/>
        <v>0</v>
      </c>
      <c r="P1092">
        <f t="shared" si="95"/>
        <v>5</v>
      </c>
      <c r="Q1092">
        <v>0</v>
      </c>
      <c r="R1092" s="9" t="s">
        <v>8331</v>
      </c>
      <c r="S1092" t="s">
        <v>8332</v>
      </c>
      <c r="T1092" s="13">
        <f t="shared" si="96"/>
        <v>42123.185798611114</v>
      </c>
      <c r="U1092" s="13">
        <f t="shared" si="97"/>
        <v>42153.185798611114</v>
      </c>
      <c r="W1092">
        <f t="shared" si="98"/>
        <v>2015</v>
      </c>
    </row>
    <row r="1093" spans="1:23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94"/>
        <v>13</v>
      </c>
      <c r="P1093">
        <f t="shared" si="95"/>
        <v>12.5</v>
      </c>
      <c r="Q1093">
        <v>13</v>
      </c>
      <c r="R1093" s="9" t="s">
        <v>8331</v>
      </c>
      <c r="S1093" t="s">
        <v>8332</v>
      </c>
      <c r="T1093" s="13">
        <f t="shared" si="96"/>
        <v>42440.820277777777</v>
      </c>
      <c r="U1093" s="13">
        <f t="shared" si="97"/>
        <v>42470.778611111105</v>
      </c>
      <c r="W1093">
        <f t="shared" si="98"/>
        <v>2016</v>
      </c>
    </row>
    <row r="1094" spans="1:23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94"/>
        <v>1</v>
      </c>
      <c r="P1094">
        <f t="shared" si="95"/>
        <v>3</v>
      </c>
      <c r="Q1094">
        <v>1</v>
      </c>
      <c r="R1094" s="9" t="s">
        <v>8331</v>
      </c>
      <c r="S1094" t="s">
        <v>8332</v>
      </c>
      <c r="T1094" s="13">
        <f t="shared" si="96"/>
        <v>41250.025902777779</v>
      </c>
      <c r="U1094" s="13">
        <f t="shared" si="97"/>
        <v>41280.025902777779</v>
      </c>
      <c r="W1094">
        <f t="shared" si="98"/>
        <v>2012</v>
      </c>
    </row>
    <row r="1095" spans="1:23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94"/>
        <v>14</v>
      </c>
      <c r="P1095">
        <f t="shared" si="95"/>
        <v>10.56</v>
      </c>
      <c r="Q1095">
        <v>14</v>
      </c>
      <c r="R1095" s="9" t="s">
        <v>8331</v>
      </c>
      <c r="S1095" t="s">
        <v>8332</v>
      </c>
      <c r="T1095" s="13">
        <f t="shared" si="96"/>
        <v>42396.973807870367</v>
      </c>
      <c r="U1095" s="13">
        <f t="shared" si="97"/>
        <v>42411.973807870367</v>
      </c>
      <c r="W1095">
        <f t="shared" si="98"/>
        <v>2016</v>
      </c>
    </row>
    <row r="1096" spans="1:23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94"/>
        <v>18</v>
      </c>
      <c r="P1096">
        <f t="shared" si="95"/>
        <v>122</v>
      </c>
      <c r="Q1096">
        <v>18</v>
      </c>
      <c r="R1096" s="9" t="s">
        <v>8331</v>
      </c>
      <c r="S1096" t="s">
        <v>8332</v>
      </c>
      <c r="T1096" s="13">
        <f t="shared" si="96"/>
        <v>40795.713344907403</v>
      </c>
      <c r="U1096" s="13">
        <f t="shared" si="97"/>
        <v>40825.713344907403</v>
      </c>
      <c r="W1096">
        <f t="shared" si="98"/>
        <v>2011</v>
      </c>
    </row>
    <row r="1097" spans="1:23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94"/>
        <v>5</v>
      </c>
      <c r="P1097">
        <f t="shared" si="95"/>
        <v>267.81</v>
      </c>
      <c r="Q1097">
        <v>5</v>
      </c>
      <c r="R1097" s="9" t="s">
        <v>8331</v>
      </c>
      <c r="S1097" t="s">
        <v>8332</v>
      </c>
      <c r="T1097" s="13">
        <f t="shared" si="96"/>
        <v>41486.537268518521</v>
      </c>
      <c r="U1097" s="13">
        <f t="shared" si="97"/>
        <v>41516.537268518521</v>
      </c>
      <c r="W1097">
        <f t="shared" si="98"/>
        <v>2013</v>
      </c>
    </row>
    <row r="1098" spans="1:23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94"/>
        <v>18</v>
      </c>
      <c r="P1098">
        <f t="shared" si="95"/>
        <v>74.209999999999994</v>
      </c>
      <c r="Q1098">
        <v>18</v>
      </c>
      <c r="R1098" s="9" t="s">
        <v>8331</v>
      </c>
      <c r="S1098" t="s">
        <v>8332</v>
      </c>
      <c r="T1098" s="13">
        <f t="shared" si="96"/>
        <v>41885.51798611111</v>
      </c>
      <c r="U1098" s="13">
        <f t="shared" si="97"/>
        <v>41916.145833333336</v>
      </c>
      <c r="W1098">
        <f t="shared" si="98"/>
        <v>2014</v>
      </c>
    </row>
    <row r="1099" spans="1:23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94"/>
        <v>0</v>
      </c>
      <c r="P1099">
        <f t="shared" si="95"/>
        <v>6.71</v>
      </c>
      <c r="Q1099">
        <v>0</v>
      </c>
      <c r="R1099" s="9" t="s">
        <v>8331</v>
      </c>
      <c r="S1099" t="s">
        <v>8332</v>
      </c>
      <c r="T1099" s="13">
        <f t="shared" si="96"/>
        <v>41660.792557870373</v>
      </c>
      <c r="U1099" s="13">
        <f t="shared" si="97"/>
        <v>41700.792557870373</v>
      </c>
      <c r="W1099">
        <f t="shared" si="98"/>
        <v>2014</v>
      </c>
    </row>
    <row r="1100" spans="1:23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94"/>
        <v>7</v>
      </c>
      <c r="P1100">
        <f t="shared" si="95"/>
        <v>81.95</v>
      </c>
      <c r="Q1100">
        <v>7</v>
      </c>
      <c r="R1100" s="9" t="s">
        <v>8331</v>
      </c>
      <c r="S1100" t="s">
        <v>8332</v>
      </c>
      <c r="T1100" s="13">
        <f t="shared" si="96"/>
        <v>41712.762673611112</v>
      </c>
      <c r="U1100" s="13">
        <f t="shared" si="97"/>
        <v>41742.762673611112</v>
      </c>
      <c r="W1100">
        <f t="shared" si="98"/>
        <v>2014</v>
      </c>
    </row>
    <row r="1101" spans="1:23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94"/>
        <v>1</v>
      </c>
      <c r="P1101">
        <f t="shared" si="95"/>
        <v>25</v>
      </c>
      <c r="Q1101">
        <v>1</v>
      </c>
      <c r="R1101" s="9" t="s">
        <v>8331</v>
      </c>
      <c r="S1101" t="s">
        <v>8332</v>
      </c>
      <c r="T1101" s="13">
        <f t="shared" si="96"/>
        <v>42107.836435185185</v>
      </c>
      <c r="U1101" s="13">
        <f t="shared" si="97"/>
        <v>42137.836435185185</v>
      </c>
      <c r="W1101">
        <f t="shared" si="98"/>
        <v>2015</v>
      </c>
    </row>
    <row r="1102" spans="1:23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94"/>
        <v>3</v>
      </c>
      <c r="P1102">
        <f t="shared" si="95"/>
        <v>10</v>
      </c>
      <c r="Q1102">
        <v>3</v>
      </c>
      <c r="R1102" s="9" t="s">
        <v>8331</v>
      </c>
      <c r="S1102" t="s">
        <v>8332</v>
      </c>
      <c r="T1102" s="13">
        <f t="shared" si="96"/>
        <v>42384.110775462963</v>
      </c>
      <c r="U1102" s="13">
        <f t="shared" si="97"/>
        <v>42414.110775462963</v>
      </c>
      <c r="W1102">
        <f t="shared" si="98"/>
        <v>2016</v>
      </c>
    </row>
    <row r="1103" spans="1:23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94"/>
        <v>0</v>
      </c>
      <c r="P1103">
        <f t="shared" si="95"/>
        <v>6.83</v>
      </c>
      <c r="Q1103">
        <v>0</v>
      </c>
      <c r="R1103" s="9" t="s">
        <v>8331</v>
      </c>
      <c r="S1103" t="s">
        <v>8332</v>
      </c>
      <c r="T1103" s="13">
        <f t="shared" si="96"/>
        <v>42538.77243055556</v>
      </c>
      <c r="U1103" s="13">
        <f t="shared" si="97"/>
        <v>42565.758333333331</v>
      </c>
      <c r="W1103">
        <f t="shared" si="98"/>
        <v>2016</v>
      </c>
    </row>
    <row r="1104" spans="1:23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94"/>
        <v>5</v>
      </c>
      <c r="P1104">
        <f t="shared" si="95"/>
        <v>17.71</v>
      </c>
      <c r="Q1104">
        <v>5</v>
      </c>
      <c r="R1104" s="9" t="s">
        <v>8331</v>
      </c>
      <c r="S1104" t="s">
        <v>8332</v>
      </c>
      <c r="T1104" s="13">
        <f t="shared" si="96"/>
        <v>41577.045428240745</v>
      </c>
      <c r="U1104" s="13">
        <f t="shared" si="97"/>
        <v>41617.249305555553</v>
      </c>
      <c r="W1104">
        <f t="shared" si="98"/>
        <v>2013</v>
      </c>
    </row>
    <row r="1105" spans="1:23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94"/>
        <v>2</v>
      </c>
      <c r="P1105">
        <f t="shared" si="95"/>
        <v>16.2</v>
      </c>
      <c r="Q1105">
        <v>2</v>
      </c>
      <c r="R1105" s="9" t="s">
        <v>8331</v>
      </c>
      <c r="S1105" t="s">
        <v>8332</v>
      </c>
      <c r="T1105" s="13">
        <f t="shared" si="96"/>
        <v>42479.22210648148</v>
      </c>
      <c r="U1105" s="13">
        <f t="shared" si="97"/>
        <v>42539.22210648148</v>
      </c>
      <c r="W1105">
        <f t="shared" si="98"/>
        <v>2016</v>
      </c>
    </row>
    <row r="1106" spans="1:23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94"/>
        <v>5</v>
      </c>
      <c r="P1106">
        <f t="shared" si="95"/>
        <v>80.3</v>
      </c>
      <c r="Q1106">
        <v>5</v>
      </c>
      <c r="R1106" s="9" t="s">
        <v>8331</v>
      </c>
      <c r="S1106" t="s">
        <v>8332</v>
      </c>
      <c r="T1106" s="13">
        <f t="shared" si="96"/>
        <v>41771.40996527778</v>
      </c>
      <c r="U1106" s="13">
        <f t="shared" si="97"/>
        <v>41801.40996527778</v>
      </c>
      <c r="W1106">
        <f t="shared" si="98"/>
        <v>2014</v>
      </c>
    </row>
    <row r="1107" spans="1:23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94"/>
        <v>0</v>
      </c>
      <c r="P1107">
        <f t="shared" si="95"/>
        <v>71.55</v>
      </c>
      <c r="Q1107">
        <v>0</v>
      </c>
      <c r="R1107" s="9" t="s">
        <v>8331</v>
      </c>
      <c r="S1107" t="s">
        <v>8332</v>
      </c>
      <c r="T1107" s="13">
        <f t="shared" si="96"/>
        <v>41692.135729166665</v>
      </c>
      <c r="U1107" s="13">
        <f t="shared" si="97"/>
        <v>41722.0940625</v>
      </c>
      <c r="W1107">
        <f t="shared" si="98"/>
        <v>2014</v>
      </c>
    </row>
    <row r="1108" spans="1:23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94"/>
        <v>41</v>
      </c>
      <c r="P1108">
        <f t="shared" si="95"/>
        <v>23.57</v>
      </c>
      <c r="Q1108">
        <v>41</v>
      </c>
      <c r="R1108" s="9" t="s">
        <v>8331</v>
      </c>
      <c r="S1108" t="s">
        <v>8332</v>
      </c>
      <c r="T1108" s="13">
        <f t="shared" si="96"/>
        <v>40973.740451388891</v>
      </c>
      <c r="U1108" s="13">
        <f t="shared" si="97"/>
        <v>41003.698784722219</v>
      </c>
      <c r="W1108">
        <f t="shared" si="98"/>
        <v>2012</v>
      </c>
    </row>
    <row r="1109" spans="1:23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94"/>
        <v>0</v>
      </c>
      <c r="P1109">
        <f t="shared" si="95"/>
        <v>0</v>
      </c>
      <c r="Q1109">
        <v>0</v>
      </c>
      <c r="R1109" s="9" t="s">
        <v>8331</v>
      </c>
      <c r="S1109" t="s">
        <v>8332</v>
      </c>
      <c r="T1109" s="13">
        <f t="shared" si="96"/>
        <v>41813.861388888887</v>
      </c>
      <c r="U1109" s="13">
        <f t="shared" si="97"/>
        <v>41843.861388888887</v>
      </c>
      <c r="W1109">
        <f t="shared" si="98"/>
        <v>2014</v>
      </c>
    </row>
    <row r="1110" spans="1:23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94"/>
        <v>3</v>
      </c>
      <c r="P1110">
        <f t="shared" si="95"/>
        <v>34.880000000000003</v>
      </c>
      <c r="Q1110">
        <v>3</v>
      </c>
      <c r="R1110" s="9" t="s">
        <v>8331</v>
      </c>
      <c r="S1110" t="s">
        <v>8332</v>
      </c>
      <c r="T1110" s="13">
        <f t="shared" si="96"/>
        <v>40952.636979166666</v>
      </c>
      <c r="U1110" s="13">
        <f t="shared" si="97"/>
        <v>41012.595312500001</v>
      </c>
      <c r="W1110">
        <f t="shared" si="98"/>
        <v>2012</v>
      </c>
    </row>
    <row r="1111" spans="1:23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94"/>
        <v>0</v>
      </c>
      <c r="P1111">
        <f t="shared" si="95"/>
        <v>15</v>
      </c>
      <c r="Q1111">
        <v>0</v>
      </c>
      <c r="R1111" s="9" t="s">
        <v>8331</v>
      </c>
      <c r="S1111" t="s">
        <v>8332</v>
      </c>
      <c r="T1111" s="13">
        <f t="shared" si="96"/>
        <v>42662.752199074079</v>
      </c>
      <c r="U1111" s="13">
        <f t="shared" si="97"/>
        <v>42692.793865740736</v>
      </c>
      <c r="W1111">
        <f t="shared" si="98"/>
        <v>2016</v>
      </c>
    </row>
    <row r="1112" spans="1:23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94"/>
        <v>1</v>
      </c>
      <c r="P1112">
        <f t="shared" si="95"/>
        <v>23.18</v>
      </c>
      <c r="Q1112">
        <v>1</v>
      </c>
      <c r="R1112" s="9" t="s">
        <v>8331</v>
      </c>
      <c r="S1112" t="s">
        <v>8332</v>
      </c>
      <c r="T1112" s="13">
        <f t="shared" si="96"/>
        <v>41220.933124999996</v>
      </c>
      <c r="U1112" s="13">
        <f t="shared" si="97"/>
        <v>41250.933124999996</v>
      </c>
      <c r="W1112">
        <f t="shared" si="98"/>
        <v>2012</v>
      </c>
    </row>
    <row r="1113" spans="1:23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94"/>
        <v>0</v>
      </c>
      <c r="P1113">
        <f t="shared" si="95"/>
        <v>1</v>
      </c>
      <c r="Q1113">
        <v>0</v>
      </c>
      <c r="R1113" s="9" t="s">
        <v>8331</v>
      </c>
      <c r="S1113" t="s">
        <v>8332</v>
      </c>
      <c r="T1113" s="13">
        <f t="shared" si="96"/>
        <v>42347.203587962969</v>
      </c>
      <c r="U1113" s="13">
        <f t="shared" si="97"/>
        <v>42377.203587962969</v>
      </c>
      <c r="W1113">
        <f t="shared" si="98"/>
        <v>2015</v>
      </c>
    </row>
    <row r="1114" spans="1:23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94"/>
        <v>36</v>
      </c>
      <c r="P1114">
        <f t="shared" si="95"/>
        <v>100.23</v>
      </c>
      <c r="Q1114">
        <v>36</v>
      </c>
      <c r="R1114" s="9" t="s">
        <v>8331</v>
      </c>
      <c r="S1114" t="s">
        <v>8332</v>
      </c>
      <c r="T1114" s="13">
        <f t="shared" si="96"/>
        <v>41963.759386574078</v>
      </c>
      <c r="U1114" s="13">
        <f t="shared" si="97"/>
        <v>42023.354166666672</v>
      </c>
      <c r="W1114">
        <f t="shared" si="98"/>
        <v>2014</v>
      </c>
    </row>
    <row r="1115" spans="1:23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94"/>
        <v>1</v>
      </c>
      <c r="P1115">
        <f t="shared" si="95"/>
        <v>5</v>
      </c>
      <c r="Q1115">
        <v>1</v>
      </c>
      <c r="R1115" s="9" t="s">
        <v>8331</v>
      </c>
      <c r="S1115" t="s">
        <v>8332</v>
      </c>
      <c r="T1115" s="13">
        <f t="shared" si="96"/>
        <v>41835.977083333331</v>
      </c>
      <c r="U1115" s="13">
        <f t="shared" si="97"/>
        <v>41865.977083333331</v>
      </c>
      <c r="W1115">
        <f t="shared" si="98"/>
        <v>2014</v>
      </c>
    </row>
    <row r="1116" spans="1:23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94"/>
        <v>0</v>
      </c>
      <c r="P1116">
        <f t="shared" si="95"/>
        <v>3.33</v>
      </c>
      <c r="Q1116">
        <v>0</v>
      </c>
      <c r="R1116" s="9" t="s">
        <v>8331</v>
      </c>
      <c r="S1116" t="s">
        <v>8332</v>
      </c>
      <c r="T1116" s="13">
        <f t="shared" si="96"/>
        <v>41526.345914351856</v>
      </c>
      <c r="U1116" s="13">
        <f t="shared" si="97"/>
        <v>41556.345914351856</v>
      </c>
      <c r="W1116">
        <f t="shared" si="98"/>
        <v>2013</v>
      </c>
    </row>
    <row r="1117" spans="1:23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94"/>
        <v>0</v>
      </c>
      <c r="P1117">
        <f t="shared" si="95"/>
        <v>13.25</v>
      </c>
      <c r="Q1117">
        <v>0</v>
      </c>
      <c r="R1117" s="9" t="s">
        <v>8331</v>
      </c>
      <c r="S1117" t="s">
        <v>8332</v>
      </c>
      <c r="T1117" s="13">
        <f t="shared" si="96"/>
        <v>42429.695543981477</v>
      </c>
      <c r="U1117" s="13">
        <f t="shared" si="97"/>
        <v>42459.653877314813</v>
      </c>
      <c r="W1117">
        <f t="shared" si="98"/>
        <v>2016</v>
      </c>
    </row>
    <row r="1118" spans="1:23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94"/>
        <v>0</v>
      </c>
      <c r="P1118">
        <f t="shared" si="95"/>
        <v>17.850000000000001</v>
      </c>
      <c r="Q1118">
        <v>0</v>
      </c>
      <c r="R1118" s="9" t="s">
        <v>8331</v>
      </c>
      <c r="S1118" t="s">
        <v>8332</v>
      </c>
      <c r="T1118" s="13">
        <f t="shared" si="96"/>
        <v>41009.847314814811</v>
      </c>
      <c r="U1118" s="13">
        <f t="shared" si="97"/>
        <v>41069.847314814811</v>
      </c>
      <c r="W1118">
        <f t="shared" si="98"/>
        <v>2012</v>
      </c>
    </row>
    <row r="1119" spans="1:23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94"/>
        <v>8</v>
      </c>
      <c r="P1119">
        <f t="shared" si="95"/>
        <v>10.38</v>
      </c>
      <c r="Q1119">
        <v>8</v>
      </c>
      <c r="R1119" s="9" t="s">
        <v>8331</v>
      </c>
      <c r="S1119" t="s">
        <v>8332</v>
      </c>
      <c r="T1119" s="13">
        <f t="shared" si="96"/>
        <v>42333.598530092597</v>
      </c>
      <c r="U1119" s="13">
        <f t="shared" si="97"/>
        <v>42363.598530092597</v>
      </c>
      <c r="W1119">
        <f t="shared" si="98"/>
        <v>2015</v>
      </c>
    </row>
    <row r="1120" spans="1:23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94"/>
        <v>2</v>
      </c>
      <c r="P1120">
        <f t="shared" si="95"/>
        <v>36.33</v>
      </c>
      <c r="Q1120">
        <v>2</v>
      </c>
      <c r="R1120" s="9" t="s">
        <v>8331</v>
      </c>
      <c r="S1120" t="s">
        <v>8332</v>
      </c>
      <c r="T1120" s="13">
        <f t="shared" si="96"/>
        <v>41704.16642361111</v>
      </c>
      <c r="U1120" s="13">
        <f t="shared" si="97"/>
        <v>41734.124756944446</v>
      </c>
      <c r="W1120">
        <f t="shared" si="98"/>
        <v>2014</v>
      </c>
    </row>
    <row r="1121" spans="1:23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94"/>
        <v>0</v>
      </c>
      <c r="P1121">
        <f t="shared" si="95"/>
        <v>5</v>
      </c>
      <c r="Q1121">
        <v>0</v>
      </c>
      <c r="R1121" s="9" t="s">
        <v>8331</v>
      </c>
      <c r="S1121" t="s">
        <v>8332</v>
      </c>
      <c r="T1121" s="13">
        <f t="shared" si="96"/>
        <v>41722.792407407411</v>
      </c>
      <c r="U1121" s="13">
        <f t="shared" si="97"/>
        <v>41735.792407407411</v>
      </c>
      <c r="W1121">
        <f t="shared" si="98"/>
        <v>2014</v>
      </c>
    </row>
    <row r="1122" spans="1:23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94"/>
        <v>0</v>
      </c>
      <c r="P1122">
        <f t="shared" si="95"/>
        <v>0</v>
      </c>
      <c r="Q1122">
        <v>0</v>
      </c>
      <c r="R1122" s="9" t="s">
        <v>8331</v>
      </c>
      <c r="S1122" t="s">
        <v>8332</v>
      </c>
      <c r="T1122" s="13">
        <f t="shared" si="96"/>
        <v>40799.872685185182</v>
      </c>
      <c r="U1122" s="13">
        <f t="shared" si="97"/>
        <v>40844.872685185182</v>
      </c>
      <c r="W1122">
        <f t="shared" si="98"/>
        <v>2011</v>
      </c>
    </row>
    <row r="1123" spans="1:23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94"/>
        <v>0</v>
      </c>
      <c r="P1123">
        <f t="shared" si="95"/>
        <v>5.8</v>
      </c>
      <c r="Q1123">
        <v>0</v>
      </c>
      <c r="R1123" s="9" t="s">
        <v>8331</v>
      </c>
      <c r="S1123" t="s">
        <v>8332</v>
      </c>
      <c r="T1123" s="13">
        <f t="shared" si="96"/>
        <v>42412.934212962966</v>
      </c>
      <c r="U1123" s="13">
        <f t="shared" si="97"/>
        <v>42442.892546296294</v>
      </c>
      <c r="W1123">
        <f t="shared" si="98"/>
        <v>2016</v>
      </c>
    </row>
    <row r="1124" spans="1:23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94"/>
        <v>0</v>
      </c>
      <c r="P1124">
        <f t="shared" si="95"/>
        <v>0</v>
      </c>
      <c r="Q1124">
        <v>0</v>
      </c>
      <c r="R1124" s="9" t="s">
        <v>8331</v>
      </c>
      <c r="S1124" t="s">
        <v>8332</v>
      </c>
      <c r="T1124" s="13">
        <f t="shared" si="96"/>
        <v>41410.703993055555</v>
      </c>
      <c r="U1124" s="13">
        <f t="shared" si="97"/>
        <v>41424.703993055555</v>
      </c>
      <c r="W1124">
        <f t="shared" si="98"/>
        <v>2013</v>
      </c>
    </row>
    <row r="1125" spans="1:23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94"/>
        <v>0</v>
      </c>
      <c r="P1125">
        <f t="shared" si="95"/>
        <v>3.67</v>
      </c>
      <c r="Q1125">
        <v>0</v>
      </c>
      <c r="R1125" s="9" t="s">
        <v>8331</v>
      </c>
      <c r="S1125" t="s">
        <v>8332</v>
      </c>
      <c r="T1125" s="13">
        <f t="shared" si="96"/>
        <v>41718.5237037037</v>
      </c>
      <c r="U1125" s="13">
        <f t="shared" si="97"/>
        <v>41748.5237037037</v>
      </c>
      <c r="W1125">
        <f t="shared" si="98"/>
        <v>2014</v>
      </c>
    </row>
    <row r="1126" spans="1:23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94"/>
        <v>0</v>
      </c>
      <c r="P1126">
        <f t="shared" si="95"/>
        <v>60.71</v>
      </c>
      <c r="Q1126">
        <v>0</v>
      </c>
      <c r="R1126" s="9" t="s">
        <v>8331</v>
      </c>
      <c r="S1126" t="s">
        <v>8333</v>
      </c>
      <c r="T1126" s="13">
        <f t="shared" si="96"/>
        <v>42094.667256944449</v>
      </c>
      <c r="U1126" s="13">
        <f t="shared" si="97"/>
        <v>42124.667256944449</v>
      </c>
      <c r="W1126">
        <f t="shared" si="98"/>
        <v>2015</v>
      </c>
    </row>
    <row r="1127" spans="1:23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94"/>
        <v>0</v>
      </c>
      <c r="P1127">
        <f t="shared" si="95"/>
        <v>0</v>
      </c>
      <c r="Q1127">
        <v>0</v>
      </c>
      <c r="R1127" s="9" t="s">
        <v>8331</v>
      </c>
      <c r="S1127" t="s">
        <v>8333</v>
      </c>
      <c r="T1127" s="13">
        <f t="shared" si="96"/>
        <v>42212.624189814815</v>
      </c>
      <c r="U1127" s="13">
        <f t="shared" si="97"/>
        <v>42272.624189814815</v>
      </c>
      <c r="W1127">
        <f t="shared" si="98"/>
        <v>2015</v>
      </c>
    </row>
    <row r="1128" spans="1:23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4"/>
        <v>1</v>
      </c>
      <c r="P1128">
        <f t="shared" si="95"/>
        <v>5</v>
      </c>
      <c r="Q1128">
        <v>1</v>
      </c>
      <c r="R1128" s="9" t="s">
        <v>8331</v>
      </c>
      <c r="S1128" t="s">
        <v>8333</v>
      </c>
      <c r="T1128" s="13">
        <f t="shared" si="96"/>
        <v>42535.327476851846</v>
      </c>
      <c r="U1128" s="13">
        <f t="shared" si="97"/>
        <v>42565.327476851846</v>
      </c>
      <c r="W1128">
        <f t="shared" si="98"/>
        <v>2016</v>
      </c>
    </row>
    <row r="1129" spans="1:23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4"/>
        <v>2</v>
      </c>
      <c r="P1129">
        <f t="shared" si="95"/>
        <v>25.43</v>
      </c>
      <c r="Q1129">
        <v>2</v>
      </c>
      <c r="R1129" s="9" t="s">
        <v>8331</v>
      </c>
      <c r="S1129" t="s">
        <v>8333</v>
      </c>
      <c r="T1129" s="13">
        <f t="shared" si="96"/>
        <v>41926.854166666664</v>
      </c>
      <c r="U1129" s="13">
        <f t="shared" si="97"/>
        <v>41957.895833333328</v>
      </c>
      <c r="W1129">
        <f t="shared" si="98"/>
        <v>2014</v>
      </c>
    </row>
    <row r="1130" spans="1:23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4"/>
        <v>0</v>
      </c>
      <c r="P1130">
        <f t="shared" si="95"/>
        <v>1</v>
      </c>
      <c r="Q1130">
        <v>0</v>
      </c>
      <c r="R1130" s="9" t="s">
        <v>8331</v>
      </c>
      <c r="S1130" t="s">
        <v>8333</v>
      </c>
      <c r="T1130" s="13">
        <f t="shared" si="96"/>
        <v>41828.649502314816</v>
      </c>
      <c r="U1130" s="13">
        <f t="shared" si="97"/>
        <v>41858.649502314816</v>
      </c>
      <c r="W1130">
        <f t="shared" si="98"/>
        <v>2014</v>
      </c>
    </row>
    <row r="1131" spans="1:23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4"/>
        <v>0</v>
      </c>
      <c r="P1131">
        <f t="shared" si="95"/>
        <v>10.5</v>
      </c>
      <c r="Q1131">
        <v>0</v>
      </c>
      <c r="R1131" s="9" t="s">
        <v>8331</v>
      </c>
      <c r="S1131" t="s">
        <v>8333</v>
      </c>
      <c r="T1131" s="13">
        <f t="shared" si="96"/>
        <v>42496.264965277776</v>
      </c>
      <c r="U1131" s="13">
        <f t="shared" si="97"/>
        <v>42526.264965277776</v>
      </c>
      <c r="W1131">
        <f t="shared" si="98"/>
        <v>2016</v>
      </c>
    </row>
    <row r="1132" spans="1:23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4"/>
        <v>0</v>
      </c>
      <c r="P1132">
        <f t="shared" si="95"/>
        <v>3.67</v>
      </c>
      <c r="Q1132">
        <v>0</v>
      </c>
      <c r="R1132" s="9" t="s">
        <v>8331</v>
      </c>
      <c r="S1132" t="s">
        <v>8333</v>
      </c>
      <c r="T1132" s="13">
        <f t="shared" si="96"/>
        <v>41908.996527777781</v>
      </c>
      <c r="U1132" s="13">
        <f t="shared" si="97"/>
        <v>41969.038194444445</v>
      </c>
      <c r="W1132">
        <f t="shared" si="98"/>
        <v>2014</v>
      </c>
    </row>
    <row r="1133" spans="1:23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4"/>
        <v>0</v>
      </c>
      <c r="P1133">
        <f t="shared" si="95"/>
        <v>0</v>
      </c>
      <c r="Q1133">
        <v>0</v>
      </c>
      <c r="R1133" s="9" t="s">
        <v>8331</v>
      </c>
      <c r="S1133" t="s">
        <v>8333</v>
      </c>
      <c r="T1133" s="13">
        <f t="shared" si="96"/>
        <v>42332.908194444448</v>
      </c>
      <c r="U1133" s="13">
        <f t="shared" si="97"/>
        <v>42362.908194444448</v>
      </c>
      <c r="W1133">
        <f t="shared" si="98"/>
        <v>2015</v>
      </c>
    </row>
    <row r="1134" spans="1:23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4"/>
        <v>14</v>
      </c>
      <c r="P1134">
        <f t="shared" si="95"/>
        <v>110.62</v>
      </c>
      <c r="Q1134">
        <v>14</v>
      </c>
      <c r="R1134" s="9" t="s">
        <v>8331</v>
      </c>
      <c r="S1134" t="s">
        <v>8333</v>
      </c>
      <c r="T1134" s="13">
        <f t="shared" si="96"/>
        <v>42706.115405092598</v>
      </c>
      <c r="U1134" s="13">
        <f t="shared" si="97"/>
        <v>42736.115405092598</v>
      </c>
      <c r="W1134">
        <f t="shared" si="98"/>
        <v>2016</v>
      </c>
    </row>
    <row r="1135" spans="1:23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4"/>
        <v>1</v>
      </c>
      <c r="P1135">
        <f t="shared" si="95"/>
        <v>20</v>
      </c>
      <c r="Q1135">
        <v>1</v>
      </c>
      <c r="R1135" s="9" t="s">
        <v>8331</v>
      </c>
      <c r="S1135" t="s">
        <v>8333</v>
      </c>
      <c r="T1135" s="13">
        <f t="shared" si="96"/>
        <v>41821.407187500001</v>
      </c>
      <c r="U1135" s="13">
        <f t="shared" si="97"/>
        <v>41851.407187500001</v>
      </c>
      <c r="W1135">
        <f t="shared" si="98"/>
        <v>2014</v>
      </c>
    </row>
    <row r="1136" spans="1:23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4"/>
        <v>0</v>
      </c>
      <c r="P1136">
        <f t="shared" si="95"/>
        <v>1</v>
      </c>
      <c r="Q1136">
        <v>0</v>
      </c>
      <c r="R1136" s="9" t="s">
        <v>8331</v>
      </c>
      <c r="S1136" t="s">
        <v>8333</v>
      </c>
      <c r="T1136" s="13">
        <f t="shared" si="96"/>
        <v>41958.285046296296</v>
      </c>
      <c r="U1136" s="13">
        <f t="shared" si="97"/>
        <v>41972.189583333333</v>
      </c>
      <c r="W1136">
        <f t="shared" si="98"/>
        <v>2014</v>
      </c>
    </row>
    <row r="1137" spans="1:23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4"/>
        <v>5</v>
      </c>
      <c r="P1137">
        <f t="shared" si="95"/>
        <v>50</v>
      </c>
      <c r="Q1137">
        <v>5</v>
      </c>
      <c r="R1137" s="9" t="s">
        <v>8331</v>
      </c>
      <c r="S1137" t="s">
        <v>8333</v>
      </c>
      <c r="T1137" s="13">
        <f t="shared" si="96"/>
        <v>42558.989513888882</v>
      </c>
      <c r="U1137" s="13">
        <f t="shared" si="97"/>
        <v>42588.989513888882</v>
      </c>
      <c r="W1137">
        <f t="shared" si="98"/>
        <v>2016</v>
      </c>
    </row>
    <row r="1138" spans="1:23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4"/>
        <v>6</v>
      </c>
      <c r="P1138">
        <f t="shared" si="95"/>
        <v>45</v>
      </c>
      <c r="Q1138">
        <v>6</v>
      </c>
      <c r="R1138" s="9" t="s">
        <v>8331</v>
      </c>
      <c r="S1138" t="s">
        <v>8333</v>
      </c>
      <c r="T1138" s="13">
        <f t="shared" si="96"/>
        <v>42327.671631944439</v>
      </c>
      <c r="U1138" s="13">
        <f t="shared" si="97"/>
        <v>42357.671631944439</v>
      </c>
      <c r="W1138">
        <f t="shared" si="98"/>
        <v>2015</v>
      </c>
    </row>
    <row r="1139" spans="1:23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4"/>
        <v>40</v>
      </c>
      <c r="P1139">
        <f t="shared" si="95"/>
        <v>253.21</v>
      </c>
      <c r="Q1139">
        <v>40</v>
      </c>
      <c r="R1139" s="9" t="s">
        <v>8331</v>
      </c>
      <c r="S1139" t="s">
        <v>8333</v>
      </c>
      <c r="T1139" s="13">
        <f t="shared" si="96"/>
        <v>42453.819687499999</v>
      </c>
      <c r="U1139" s="13">
        <f t="shared" si="97"/>
        <v>42483.819687499999</v>
      </c>
      <c r="W1139">
        <f t="shared" si="98"/>
        <v>2016</v>
      </c>
    </row>
    <row r="1140" spans="1:23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4"/>
        <v>0</v>
      </c>
      <c r="P1140">
        <f t="shared" si="95"/>
        <v>31.25</v>
      </c>
      <c r="Q1140">
        <v>0</v>
      </c>
      <c r="R1140" s="9" t="s">
        <v>8331</v>
      </c>
      <c r="S1140" t="s">
        <v>8333</v>
      </c>
      <c r="T1140" s="13">
        <f t="shared" si="96"/>
        <v>42736.9066087963</v>
      </c>
      <c r="U1140" s="13">
        <f t="shared" si="97"/>
        <v>42756.9066087963</v>
      </c>
      <c r="W1140">
        <f t="shared" si="98"/>
        <v>2017</v>
      </c>
    </row>
    <row r="1141" spans="1:23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4"/>
        <v>0</v>
      </c>
      <c r="P1141">
        <f t="shared" si="95"/>
        <v>5</v>
      </c>
      <c r="Q1141">
        <v>0</v>
      </c>
      <c r="R1141" s="9" t="s">
        <v>8331</v>
      </c>
      <c r="S1141" t="s">
        <v>8333</v>
      </c>
      <c r="T1141" s="13">
        <f t="shared" si="96"/>
        <v>41975.347523148142</v>
      </c>
      <c r="U1141" s="13">
        <f t="shared" si="97"/>
        <v>42005.347523148142</v>
      </c>
      <c r="W1141">
        <f t="shared" si="98"/>
        <v>2014</v>
      </c>
    </row>
    <row r="1142" spans="1:23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4"/>
        <v>0</v>
      </c>
      <c r="P1142">
        <f t="shared" si="95"/>
        <v>0</v>
      </c>
      <c r="Q1142">
        <v>0</v>
      </c>
      <c r="R1142" s="9" t="s">
        <v>8331</v>
      </c>
      <c r="S1142" t="s">
        <v>8333</v>
      </c>
      <c r="T1142" s="13">
        <f t="shared" si="96"/>
        <v>42192.462048611109</v>
      </c>
      <c r="U1142" s="13">
        <f t="shared" si="97"/>
        <v>42222.462048611109</v>
      </c>
      <c r="W1142">
        <f t="shared" si="98"/>
        <v>2015</v>
      </c>
    </row>
    <row r="1143" spans="1:23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4"/>
        <v>0</v>
      </c>
      <c r="P1143">
        <f t="shared" si="95"/>
        <v>0</v>
      </c>
      <c r="Q1143">
        <v>0</v>
      </c>
      <c r="R1143" s="9" t="s">
        <v>8331</v>
      </c>
      <c r="S1143" t="s">
        <v>8333</v>
      </c>
      <c r="T1143" s="13">
        <f t="shared" si="96"/>
        <v>42164.699652777781</v>
      </c>
      <c r="U1143" s="13">
        <f t="shared" si="97"/>
        <v>42194.699652777781</v>
      </c>
      <c r="W1143">
        <f t="shared" si="98"/>
        <v>2015</v>
      </c>
    </row>
    <row r="1144" spans="1:23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4"/>
        <v>0</v>
      </c>
      <c r="P1144">
        <f t="shared" si="95"/>
        <v>0</v>
      </c>
      <c r="Q1144">
        <v>0</v>
      </c>
      <c r="R1144" s="9" t="s">
        <v>8331</v>
      </c>
      <c r="S1144" t="s">
        <v>8333</v>
      </c>
      <c r="T1144" s="13">
        <f t="shared" si="96"/>
        <v>42022.006099537044</v>
      </c>
      <c r="U1144" s="13">
        <f t="shared" si="97"/>
        <v>42052.006099537044</v>
      </c>
      <c r="W1144">
        <f t="shared" si="98"/>
        <v>2015</v>
      </c>
    </row>
    <row r="1145" spans="1:23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4"/>
        <v>0</v>
      </c>
      <c r="P1145">
        <f t="shared" si="95"/>
        <v>23.25</v>
      </c>
      <c r="Q1145">
        <v>0</v>
      </c>
      <c r="R1145" s="9" t="s">
        <v>8331</v>
      </c>
      <c r="S1145" t="s">
        <v>8333</v>
      </c>
      <c r="T1145" s="13">
        <f t="shared" si="96"/>
        <v>42325.19358796296</v>
      </c>
      <c r="U1145" s="13">
        <f t="shared" si="97"/>
        <v>42355.19358796296</v>
      </c>
      <c r="W1145">
        <f t="shared" si="98"/>
        <v>2015</v>
      </c>
    </row>
    <row r="1146" spans="1:23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4"/>
        <v>0</v>
      </c>
      <c r="P1146">
        <f t="shared" si="95"/>
        <v>0</v>
      </c>
      <c r="Q1146">
        <v>0</v>
      </c>
      <c r="R1146" s="9" t="s">
        <v>8334</v>
      </c>
      <c r="S1146" t="s">
        <v>8335</v>
      </c>
      <c r="T1146" s="13">
        <f t="shared" si="96"/>
        <v>42093.181944444441</v>
      </c>
      <c r="U1146" s="13">
        <f t="shared" si="97"/>
        <v>42123.181944444441</v>
      </c>
      <c r="W1146">
        <f t="shared" si="98"/>
        <v>2015</v>
      </c>
    </row>
    <row r="1147" spans="1:23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4"/>
        <v>0</v>
      </c>
      <c r="P1147">
        <f t="shared" si="95"/>
        <v>100</v>
      </c>
      <c r="Q1147">
        <v>0</v>
      </c>
      <c r="R1147" s="9" t="s">
        <v>8334</v>
      </c>
      <c r="S1147" t="s">
        <v>8335</v>
      </c>
      <c r="T1147" s="13">
        <f t="shared" si="96"/>
        <v>41854.747592592597</v>
      </c>
      <c r="U1147" s="13">
        <f t="shared" si="97"/>
        <v>41914.747592592597</v>
      </c>
      <c r="W1147">
        <f t="shared" si="98"/>
        <v>2014</v>
      </c>
    </row>
    <row r="1148" spans="1:23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4"/>
        <v>9</v>
      </c>
      <c r="P1148">
        <f t="shared" si="95"/>
        <v>44.17</v>
      </c>
      <c r="Q1148">
        <v>9</v>
      </c>
      <c r="R1148" s="9" t="s">
        <v>8334</v>
      </c>
      <c r="S1148" t="s">
        <v>8335</v>
      </c>
      <c r="T1148" s="13">
        <f t="shared" si="96"/>
        <v>41723.9533912037</v>
      </c>
      <c r="U1148" s="13">
        <f t="shared" si="97"/>
        <v>41761.9533912037</v>
      </c>
      <c r="W1148">
        <f t="shared" si="98"/>
        <v>2014</v>
      </c>
    </row>
    <row r="1149" spans="1:23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4"/>
        <v>0</v>
      </c>
      <c r="P1149">
        <f t="shared" si="95"/>
        <v>0</v>
      </c>
      <c r="Q1149">
        <v>0</v>
      </c>
      <c r="R1149" s="9" t="s">
        <v>8334</v>
      </c>
      <c r="S1149" t="s">
        <v>8335</v>
      </c>
      <c r="T1149" s="13">
        <f t="shared" si="96"/>
        <v>41871.972025462965</v>
      </c>
      <c r="U1149" s="13">
        <f t="shared" si="97"/>
        <v>41931.972025462965</v>
      </c>
      <c r="W1149">
        <f t="shared" si="98"/>
        <v>2014</v>
      </c>
    </row>
    <row r="1150" spans="1:23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4"/>
        <v>0</v>
      </c>
      <c r="P1150">
        <f t="shared" si="95"/>
        <v>24.33</v>
      </c>
      <c r="Q1150">
        <v>0</v>
      </c>
      <c r="R1150" s="9" t="s">
        <v>8334</v>
      </c>
      <c r="S1150" t="s">
        <v>8335</v>
      </c>
      <c r="T1150" s="13">
        <f t="shared" si="96"/>
        <v>42675.171076388884</v>
      </c>
      <c r="U1150" s="13">
        <f t="shared" si="97"/>
        <v>42705.212743055556</v>
      </c>
      <c r="W1150">
        <f t="shared" si="98"/>
        <v>2016</v>
      </c>
    </row>
    <row r="1151" spans="1:23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4"/>
        <v>0</v>
      </c>
      <c r="P1151">
        <f t="shared" si="95"/>
        <v>37.5</v>
      </c>
      <c r="Q1151">
        <v>0</v>
      </c>
      <c r="R1151" s="9" t="s">
        <v>8334</v>
      </c>
      <c r="S1151" t="s">
        <v>8335</v>
      </c>
      <c r="T1151" s="13">
        <f t="shared" si="96"/>
        <v>42507.71025462963</v>
      </c>
      <c r="U1151" s="13">
        <f t="shared" si="97"/>
        <v>42537.71025462963</v>
      </c>
      <c r="W1151">
        <f t="shared" si="98"/>
        <v>2016</v>
      </c>
    </row>
    <row r="1152" spans="1:23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4"/>
        <v>10</v>
      </c>
      <c r="P1152">
        <f t="shared" si="95"/>
        <v>42</v>
      </c>
      <c r="Q1152">
        <v>10</v>
      </c>
      <c r="R1152" s="9" t="s">
        <v>8334</v>
      </c>
      <c r="S1152" t="s">
        <v>8335</v>
      </c>
      <c r="T1152" s="13">
        <f t="shared" si="96"/>
        <v>42317.954571759255</v>
      </c>
      <c r="U1152" s="13">
        <f t="shared" si="97"/>
        <v>42377.954571759255</v>
      </c>
      <c r="W1152">
        <f t="shared" si="98"/>
        <v>2015</v>
      </c>
    </row>
    <row r="1153" spans="1:23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4"/>
        <v>0</v>
      </c>
      <c r="P1153">
        <f t="shared" si="95"/>
        <v>0</v>
      </c>
      <c r="Q1153">
        <v>0</v>
      </c>
      <c r="R1153" s="9" t="s">
        <v>8334</v>
      </c>
      <c r="S1153" t="s">
        <v>8335</v>
      </c>
      <c r="T1153" s="13">
        <f t="shared" si="96"/>
        <v>42224.102581018517</v>
      </c>
      <c r="U1153" s="13">
        <f t="shared" si="97"/>
        <v>42254.102581018517</v>
      </c>
      <c r="W1153">
        <f t="shared" si="98"/>
        <v>2015</v>
      </c>
    </row>
    <row r="1154" spans="1:23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4"/>
        <v>6</v>
      </c>
      <c r="P1154">
        <f t="shared" si="95"/>
        <v>60.73</v>
      </c>
      <c r="Q1154">
        <v>6</v>
      </c>
      <c r="R1154" s="9" t="s">
        <v>8334</v>
      </c>
      <c r="S1154" t="s">
        <v>8335</v>
      </c>
      <c r="T1154" s="13">
        <f t="shared" si="96"/>
        <v>42109.709629629629</v>
      </c>
      <c r="U1154" s="13">
        <f t="shared" si="97"/>
        <v>42139.709629629629</v>
      </c>
      <c r="W1154">
        <f t="shared" si="98"/>
        <v>2015</v>
      </c>
    </row>
    <row r="1155" spans="1:23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9">ROUND(E1155/D1155*100,0)</f>
        <v>1</v>
      </c>
      <c r="P1155">
        <f t="shared" ref="P1155:P1218" si="100">IFERROR(ROUND(E1155/L1155,2),0)</f>
        <v>50</v>
      </c>
      <c r="Q1155">
        <v>1</v>
      </c>
      <c r="R1155" s="9" t="s">
        <v>8334</v>
      </c>
      <c r="S1155" t="s">
        <v>8335</v>
      </c>
      <c r="T1155" s="13">
        <f t="shared" ref="T1155:T1218" si="101">(((J1155/60)/60)/24)+DATE(1970,1,1)</f>
        <v>42143.714178240742</v>
      </c>
      <c r="U1155" s="13">
        <f t="shared" ref="U1155:U1218" si="102">(((I1155/60)/60)/24)+DATE(1970,1,1)</f>
        <v>42173.714178240742</v>
      </c>
      <c r="W1155">
        <f t="shared" ref="W1155:W1218" si="103">YEAR(T1155)</f>
        <v>2015</v>
      </c>
    </row>
    <row r="1156" spans="1:23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9"/>
        <v>7</v>
      </c>
      <c r="P1156">
        <f t="shared" si="100"/>
        <v>108.33</v>
      </c>
      <c r="Q1156">
        <v>7</v>
      </c>
      <c r="R1156" s="9" t="s">
        <v>8334</v>
      </c>
      <c r="S1156" t="s">
        <v>8335</v>
      </c>
      <c r="T1156" s="13">
        <f t="shared" si="101"/>
        <v>42223.108865740738</v>
      </c>
      <c r="U1156" s="13">
        <f t="shared" si="102"/>
        <v>42253.108865740738</v>
      </c>
      <c r="W1156">
        <f t="shared" si="103"/>
        <v>2015</v>
      </c>
    </row>
    <row r="1157" spans="1:23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9"/>
        <v>1</v>
      </c>
      <c r="P1157">
        <f t="shared" si="100"/>
        <v>23.5</v>
      </c>
      <c r="Q1157">
        <v>1</v>
      </c>
      <c r="R1157" s="9" t="s">
        <v>8334</v>
      </c>
      <c r="S1157" t="s">
        <v>8335</v>
      </c>
      <c r="T1157" s="13">
        <f t="shared" si="101"/>
        <v>41835.763981481483</v>
      </c>
      <c r="U1157" s="13">
        <f t="shared" si="102"/>
        <v>41865.763981481483</v>
      </c>
      <c r="W1157">
        <f t="shared" si="103"/>
        <v>2014</v>
      </c>
    </row>
    <row r="1158" spans="1:23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9"/>
        <v>0</v>
      </c>
      <c r="P1158">
        <f t="shared" si="100"/>
        <v>0</v>
      </c>
      <c r="Q1158">
        <v>0</v>
      </c>
      <c r="R1158" s="9" t="s">
        <v>8334</v>
      </c>
      <c r="S1158" t="s">
        <v>8335</v>
      </c>
      <c r="T1158" s="13">
        <f t="shared" si="101"/>
        <v>42029.07131944444</v>
      </c>
      <c r="U1158" s="13">
        <f t="shared" si="102"/>
        <v>42059.07131944444</v>
      </c>
      <c r="W1158">
        <f t="shared" si="103"/>
        <v>2015</v>
      </c>
    </row>
    <row r="1159" spans="1:23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9"/>
        <v>2</v>
      </c>
      <c r="P1159">
        <f t="shared" si="100"/>
        <v>50.33</v>
      </c>
      <c r="Q1159">
        <v>2</v>
      </c>
      <c r="R1159" s="9" t="s">
        <v>8334</v>
      </c>
      <c r="S1159" t="s">
        <v>8335</v>
      </c>
      <c r="T1159" s="13">
        <f t="shared" si="101"/>
        <v>41918.628240740742</v>
      </c>
      <c r="U1159" s="13">
        <f t="shared" si="102"/>
        <v>41978.669907407413</v>
      </c>
      <c r="W1159">
        <f t="shared" si="103"/>
        <v>2014</v>
      </c>
    </row>
    <row r="1160" spans="1:23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9"/>
        <v>0</v>
      </c>
      <c r="P1160">
        <f t="shared" si="100"/>
        <v>11.67</v>
      </c>
      <c r="Q1160">
        <v>0</v>
      </c>
      <c r="R1160" s="9" t="s">
        <v>8334</v>
      </c>
      <c r="S1160" t="s">
        <v>8335</v>
      </c>
      <c r="T1160" s="13">
        <f t="shared" si="101"/>
        <v>41952.09175925926</v>
      </c>
      <c r="U1160" s="13">
        <f t="shared" si="102"/>
        <v>41982.09175925926</v>
      </c>
      <c r="W1160">
        <f t="shared" si="103"/>
        <v>2014</v>
      </c>
    </row>
    <row r="1161" spans="1:23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9"/>
        <v>0</v>
      </c>
      <c r="P1161">
        <f t="shared" si="100"/>
        <v>0</v>
      </c>
      <c r="Q1161">
        <v>0</v>
      </c>
      <c r="R1161" s="9" t="s">
        <v>8334</v>
      </c>
      <c r="S1161" t="s">
        <v>8335</v>
      </c>
      <c r="T1161" s="13">
        <f t="shared" si="101"/>
        <v>42154.726446759261</v>
      </c>
      <c r="U1161" s="13">
        <f t="shared" si="102"/>
        <v>42185.65625</v>
      </c>
      <c r="W1161">
        <f t="shared" si="103"/>
        <v>2015</v>
      </c>
    </row>
    <row r="1162" spans="1:23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9"/>
        <v>4</v>
      </c>
      <c r="P1162">
        <f t="shared" si="100"/>
        <v>60.79</v>
      </c>
      <c r="Q1162">
        <v>4</v>
      </c>
      <c r="R1162" s="9" t="s">
        <v>8334</v>
      </c>
      <c r="S1162" t="s">
        <v>8335</v>
      </c>
      <c r="T1162" s="13">
        <f t="shared" si="101"/>
        <v>42061.154930555553</v>
      </c>
      <c r="U1162" s="13">
        <f t="shared" si="102"/>
        <v>42091.113263888896</v>
      </c>
      <c r="W1162">
        <f t="shared" si="103"/>
        <v>2015</v>
      </c>
    </row>
    <row r="1163" spans="1:23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9"/>
        <v>0</v>
      </c>
      <c r="P1163">
        <f t="shared" si="100"/>
        <v>0</v>
      </c>
      <c r="Q1163">
        <v>0</v>
      </c>
      <c r="R1163" s="9" t="s">
        <v>8334</v>
      </c>
      <c r="S1163" t="s">
        <v>8335</v>
      </c>
      <c r="T1163" s="13">
        <f t="shared" si="101"/>
        <v>42122.629502314812</v>
      </c>
      <c r="U1163" s="13">
        <f t="shared" si="102"/>
        <v>42143.629502314812</v>
      </c>
      <c r="W1163">
        <f t="shared" si="103"/>
        <v>2015</v>
      </c>
    </row>
    <row r="1164" spans="1:23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9"/>
        <v>0</v>
      </c>
      <c r="P1164">
        <f t="shared" si="100"/>
        <v>17.5</v>
      </c>
      <c r="Q1164">
        <v>0</v>
      </c>
      <c r="R1164" s="9" t="s">
        <v>8334</v>
      </c>
      <c r="S1164" t="s">
        <v>8335</v>
      </c>
      <c r="T1164" s="13">
        <f t="shared" si="101"/>
        <v>41876.683611111112</v>
      </c>
      <c r="U1164" s="13">
        <f t="shared" si="102"/>
        <v>41907.683611111112</v>
      </c>
      <c r="W1164">
        <f t="shared" si="103"/>
        <v>2014</v>
      </c>
    </row>
    <row r="1165" spans="1:23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9"/>
        <v>0</v>
      </c>
      <c r="P1165">
        <f t="shared" si="100"/>
        <v>0</v>
      </c>
      <c r="Q1165">
        <v>0</v>
      </c>
      <c r="R1165" s="9" t="s">
        <v>8334</v>
      </c>
      <c r="S1165" t="s">
        <v>8335</v>
      </c>
      <c r="T1165" s="13">
        <f t="shared" si="101"/>
        <v>41830.723611111112</v>
      </c>
      <c r="U1165" s="13">
        <f t="shared" si="102"/>
        <v>41860.723611111112</v>
      </c>
      <c r="W1165">
        <f t="shared" si="103"/>
        <v>2014</v>
      </c>
    </row>
    <row r="1166" spans="1:23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9"/>
        <v>0</v>
      </c>
      <c r="P1166">
        <f t="shared" si="100"/>
        <v>0</v>
      </c>
      <c r="Q1166">
        <v>0</v>
      </c>
      <c r="R1166" s="9" t="s">
        <v>8334</v>
      </c>
      <c r="S1166" t="s">
        <v>8335</v>
      </c>
      <c r="T1166" s="13">
        <f t="shared" si="101"/>
        <v>42509.724328703705</v>
      </c>
      <c r="U1166" s="13">
        <f t="shared" si="102"/>
        <v>42539.724328703705</v>
      </c>
      <c r="W1166">
        <f t="shared" si="103"/>
        <v>2016</v>
      </c>
    </row>
    <row r="1167" spans="1:23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9"/>
        <v>21</v>
      </c>
      <c r="P1167">
        <f t="shared" si="100"/>
        <v>82.82</v>
      </c>
      <c r="Q1167">
        <v>21</v>
      </c>
      <c r="R1167" s="9" t="s">
        <v>8334</v>
      </c>
      <c r="S1167" t="s">
        <v>8335</v>
      </c>
      <c r="T1167" s="13">
        <f t="shared" si="101"/>
        <v>41792.214467592588</v>
      </c>
      <c r="U1167" s="13">
        <f t="shared" si="102"/>
        <v>41826.214467592588</v>
      </c>
      <c r="W1167">
        <f t="shared" si="103"/>
        <v>2014</v>
      </c>
    </row>
    <row r="1168" spans="1:23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9"/>
        <v>19</v>
      </c>
      <c r="P1168">
        <f t="shared" si="100"/>
        <v>358.88</v>
      </c>
      <c r="Q1168">
        <v>19</v>
      </c>
      <c r="R1168" s="9" t="s">
        <v>8334</v>
      </c>
      <c r="S1168" t="s">
        <v>8335</v>
      </c>
      <c r="T1168" s="13">
        <f t="shared" si="101"/>
        <v>42150.485439814816</v>
      </c>
      <c r="U1168" s="13">
        <f t="shared" si="102"/>
        <v>42181.166666666672</v>
      </c>
      <c r="W1168">
        <f t="shared" si="103"/>
        <v>2015</v>
      </c>
    </row>
    <row r="1169" spans="1:23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9"/>
        <v>2</v>
      </c>
      <c r="P1169">
        <f t="shared" si="100"/>
        <v>61.19</v>
      </c>
      <c r="Q1169">
        <v>2</v>
      </c>
      <c r="R1169" s="9" t="s">
        <v>8334</v>
      </c>
      <c r="S1169" t="s">
        <v>8335</v>
      </c>
      <c r="T1169" s="13">
        <f t="shared" si="101"/>
        <v>41863.734895833331</v>
      </c>
      <c r="U1169" s="13">
        <f t="shared" si="102"/>
        <v>41894.734895833331</v>
      </c>
      <c r="W1169">
        <f t="shared" si="103"/>
        <v>2014</v>
      </c>
    </row>
    <row r="1170" spans="1:23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9"/>
        <v>6</v>
      </c>
      <c r="P1170">
        <f t="shared" si="100"/>
        <v>340</v>
      </c>
      <c r="Q1170">
        <v>6</v>
      </c>
      <c r="R1170" s="9" t="s">
        <v>8334</v>
      </c>
      <c r="S1170" t="s">
        <v>8335</v>
      </c>
      <c r="T1170" s="13">
        <f t="shared" si="101"/>
        <v>42605.053993055553</v>
      </c>
      <c r="U1170" s="13">
        <f t="shared" si="102"/>
        <v>42635.053993055553</v>
      </c>
      <c r="W1170">
        <f t="shared" si="103"/>
        <v>2016</v>
      </c>
    </row>
    <row r="1171" spans="1:23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9"/>
        <v>0</v>
      </c>
      <c r="P1171">
        <f t="shared" si="100"/>
        <v>5.67</v>
      </c>
      <c r="Q1171">
        <v>0</v>
      </c>
      <c r="R1171" s="9" t="s">
        <v>8334</v>
      </c>
      <c r="S1171" t="s">
        <v>8335</v>
      </c>
      <c r="T1171" s="13">
        <f t="shared" si="101"/>
        <v>42027.353738425925</v>
      </c>
      <c r="U1171" s="13">
        <f t="shared" si="102"/>
        <v>42057.353738425925</v>
      </c>
      <c r="W1171">
        <f t="shared" si="103"/>
        <v>2015</v>
      </c>
    </row>
    <row r="1172" spans="1:23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9"/>
        <v>0</v>
      </c>
      <c r="P1172">
        <f t="shared" si="100"/>
        <v>50</v>
      </c>
      <c r="Q1172">
        <v>0</v>
      </c>
      <c r="R1172" s="9" t="s">
        <v>8334</v>
      </c>
      <c r="S1172" t="s">
        <v>8335</v>
      </c>
      <c r="T1172" s="13">
        <f t="shared" si="101"/>
        <v>42124.893182870372</v>
      </c>
      <c r="U1172" s="13">
        <f t="shared" si="102"/>
        <v>42154.893182870372</v>
      </c>
      <c r="W1172">
        <f t="shared" si="103"/>
        <v>2015</v>
      </c>
    </row>
    <row r="1173" spans="1:23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9"/>
        <v>0</v>
      </c>
      <c r="P1173">
        <f t="shared" si="100"/>
        <v>25</v>
      </c>
      <c r="Q1173">
        <v>0</v>
      </c>
      <c r="R1173" s="9" t="s">
        <v>8334</v>
      </c>
      <c r="S1173" t="s">
        <v>8335</v>
      </c>
      <c r="T1173" s="13">
        <f t="shared" si="101"/>
        <v>41938.804710648146</v>
      </c>
      <c r="U1173" s="13">
        <f t="shared" si="102"/>
        <v>41956.846377314811</v>
      </c>
      <c r="W1173">
        <f t="shared" si="103"/>
        <v>2014</v>
      </c>
    </row>
    <row r="1174" spans="1:23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9"/>
        <v>0</v>
      </c>
      <c r="P1174">
        <f t="shared" si="100"/>
        <v>0</v>
      </c>
      <c r="Q1174">
        <v>0</v>
      </c>
      <c r="R1174" s="9" t="s">
        <v>8334</v>
      </c>
      <c r="S1174" t="s">
        <v>8335</v>
      </c>
      <c r="T1174" s="13">
        <f t="shared" si="101"/>
        <v>41841.682314814818</v>
      </c>
      <c r="U1174" s="13">
        <f t="shared" si="102"/>
        <v>41871.682314814818</v>
      </c>
      <c r="W1174">
        <f t="shared" si="103"/>
        <v>2014</v>
      </c>
    </row>
    <row r="1175" spans="1:23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9"/>
        <v>0</v>
      </c>
      <c r="P1175">
        <f t="shared" si="100"/>
        <v>30</v>
      </c>
      <c r="Q1175">
        <v>0</v>
      </c>
      <c r="R1175" s="9" t="s">
        <v>8334</v>
      </c>
      <c r="S1175" t="s">
        <v>8335</v>
      </c>
      <c r="T1175" s="13">
        <f t="shared" si="101"/>
        <v>42184.185844907406</v>
      </c>
      <c r="U1175" s="13">
        <f t="shared" si="102"/>
        <v>42219.185844907406</v>
      </c>
      <c r="W1175">
        <f t="shared" si="103"/>
        <v>2015</v>
      </c>
    </row>
    <row r="1176" spans="1:23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9"/>
        <v>6</v>
      </c>
      <c r="P1176">
        <f t="shared" si="100"/>
        <v>46.63</v>
      </c>
      <c r="Q1176">
        <v>6</v>
      </c>
      <c r="R1176" s="9" t="s">
        <v>8334</v>
      </c>
      <c r="S1176" t="s">
        <v>8335</v>
      </c>
      <c r="T1176" s="13">
        <f t="shared" si="101"/>
        <v>42468.84174768519</v>
      </c>
      <c r="U1176" s="13">
        <f t="shared" si="102"/>
        <v>42498.84174768519</v>
      </c>
      <c r="W1176">
        <f t="shared" si="103"/>
        <v>2016</v>
      </c>
    </row>
    <row r="1177" spans="1:23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9"/>
        <v>3</v>
      </c>
      <c r="P1177">
        <f t="shared" si="100"/>
        <v>65</v>
      </c>
      <c r="Q1177">
        <v>3</v>
      </c>
      <c r="R1177" s="9" t="s">
        <v>8334</v>
      </c>
      <c r="S1177" t="s">
        <v>8335</v>
      </c>
      <c r="T1177" s="13">
        <f t="shared" si="101"/>
        <v>42170.728460648148</v>
      </c>
      <c r="U1177" s="13">
        <f t="shared" si="102"/>
        <v>42200.728460648148</v>
      </c>
      <c r="W1177">
        <f t="shared" si="103"/>
        <v>2015</v>
      </c>
    </row>
    <row r="1178" spans="1:23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9"/>
        <v>0</v>
      </c>
      <c r="P1178">
        <f t="shared" si="100"/>
        <v>10</v>
      </c>
      <c r="Q1178">
        <v>0</v>
      </c>
      <c r="R1178" s="9" t="s">
        <v>8334</v>
      </c>
      <c r="S1178" t="s">
        <v>8335</v>
      </c>
      <c r="T1178" s="13">
        <f t="shared" si="101"/>
        <v>42746.019652777773</v>
      </c>
      <c r="U1178" s="13">
        <f t="shared" si="102"/>
        <v>42800.541666666672</v>
      </c>
      <c r="W1178">
        <f t="shared" si="103"/>
        <v>2017</v>
      </c>
    </row>
    <row r="1179" spans="1:23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9"/>
        <v>0</v>
      </c>
      <c r="P1179">
        <f t="shared" si="100"/>
        <v>0</v>
      </c>
      <c r="Q1179">
        <v>0</v>
      </c>
      <c r="R1179" s="9" t="s">
        <v>8334</v>
      </c>
      <c r="S1179" t="s">
        <v>8335</v>
      </c>
      <c r="T1179" s="13">
        <f t="shared" si="101"/>
        <v>41897.660833333335</v>
      </c>
      <c r="U1179" s="13">
        <f t="shared" si="102"/>
        <v>41927.660833333335</v>
      </c>
      <c r="W1179">
        <f t="shared" si="103"/>
        <v>2014</v>
      </c>
    </row>
    <row r="1180" spans="1:23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9"/>
        <v>0</v>
      </c>
      <c r="P1180">
        <f t="shared" si="100"/>
        <v>5</v>
      </c>
      <c r="Q1180">
        <v>0</v>
      </c>
      <c r="R1180" s="9" t="s">
        <v>8334</v>
      </c>
      <c r="S1180" t="s">
        <v>8335</v>
      </c>
      <c r="T1180" s="13">
        <f t="shared" si="101"/>
        <v>41837.905694444446</v>
      </c>
      <c r="U1180" s="13">
        <f t="shared" si="102"/>
        <v>41867.905694444446</v>
      </c>
      <c r="W1180">
        <f t="shared" si="103"/>
        <v>2014</v>
      </c>
    </row>
    <row r="1181" spans="1:23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9"/>
        <v>5</v>
      </c>
      <c r="P1181">
        <f t="shared" si="100"/>
        <v>640</v>
      </c>
      <c r="Q1181">
        <v>5</v>
      </c>
      <c r="R1181" s="9" t="s">
        <v>8334</v>
      </c>
      <c r="S1181" t="s">
        <v>8335</v>
      </c>
      <c r="T1181" s="13">
        <f t="shared" si="101"/>
        <v>42275.720219907409</v>
      </c>
      <c r="U1181" s="13">
        <f t="shared" si="102"/>
        <v>42305.720219907409</v>
      </c>
      <c r="W1181">
        <f t="shared" si="103"/>
        <v>2015</v>
      </c>
    </row>
    <row r="1182" spans="1:23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9"/>
        <v>12</v>
      </c>
      <c r="P1182">
        <f t="shared" si="100"/>
        <v>69.12</v>
      </c>
      <c r="Q1182">
        <v>12</v>
      </c>
      <c r="R1182" s="9" t="s">
        <v>8334</v>
      </c>
      <c r="S1182" t="s">
        <v>8335</v>
      </c>
      <c r="T1182" s="13">
        <f t="shared" si="101"/>
        <v>41781.806875000002</v>
      </c>
      <c r="U1182" s="13">
        <f t="shared" si="102"/>
        <v>41818.806875000002</v>
      </c>
      <c r="W1182">
        <f t="shared" si="103"/>
        <v>2014</v>
      </c>
    </row>
    <row r="1183" spans="1:23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9"/>
        <v>0</v>
      </c>
      <c r="P1183">
        <f t="shared" si="100"/>
        <v>1.33</v>
      </c>
      <c r="Q1183">
        <v>0</v>
      </c>
      <c r="R1183" s="9" t="s">
        <v>8334</v>
      </c>
      <c r="S1183" t="s">
        <v>8335</v>
      </c>
      <c r="T1183" s="13">
        <f t="shared" si="101"/>
        <v>42034.339363425926</v>
      </c>
      <c r="U1183" s="13">
        <f t="shared" si="102"/>
        <v>42064.339363425926</v>
      </c>
      <c r="W1183">
        <f t="shared" si="103"/>
        <v>2015</v>
      </c>
    </row>
    <row r="1184" spans="1:23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9"/>
        <v>4</v>
      </c>
      <c r="P1184">
        <f t="shared" si="100"/>
        <v>10.5</v>
      </c>
      <c r="Q1184">
        <v>4</v>
      </c>
      <c r="R1184" s="9" t="s">
        <v>8334</v>
      </c>
      <c r="S1184" t="s">
        <v>8335</v>
      </c>
      <c r="T1184" s="13">
        <f t="shared" si="101"/>
        <v>42728.827407407407</v>
      </c>
      <c r="U1184" s="13">
        <f t="shared" si="102"/>
        <v>42747.695833333331</v>
      </c>
      <c r="W1184">
        <f t="shared" si="103"/>
        <v>2016</v>
      </c>
    </row>
    <row r="1185" spans="1:23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9"/>
        <v>4</v>
      </c>
      <c r="P1185">
        <f t="shared" si="100"/>
        <v>33.33</v>
      </c>
      <c r="Q1185">
        <v>4</v>
      </c>
      <c r="R1185" s="9" t="s">
        <v>8334</v>
      </c>
      <c r="S1185" t="s">
        <v>8335</v>
      </c>
      <c r="T1185" s="13">
        <f t="shared" si="101"/>
        <v>42656.86137731481</v>
      </c>
      <c r="U1185" s="13">
        <f t="shared" si="102"/>
        <v>42676.165972222225</v>
      </c>
      <c r="W1185">
        <f t="shared" si="103"/>
        <v>2016</v>
      </c>
    </row>
    <row r="1186" spans="1:23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9"/>
        <v>105</v>
      </c>
      <c r="P1186">
        <f t="shared" si="100"/>
        <v>61.56</v>
      </c>
      <c r="Q1186">
        <v>105</v>
      </c>
      <c r="R1186" s="9" t="s">
        <v>8336</v>
      </c>
      <c r="S1186" t="s">
        <v>8337</v>
      </c>
      <c r="T1186" s="13">
        <f t="shared" si="101"/>
        <v>42741.599664351852</v>
      </c>
      <c r="U1186" s="13">
        <f t="shared" si="102"/>
        <v>42772.599664351852</v>
      </c>
      <c r="W1186">
        <f t="shared" si="103"/>
        <v>2017</v>
      </c>
    </row>
    <row r="1187" spans="1:23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9"/>
        <v>105</v>
      </c>
      <c r="P1187">
        <f t="shared" si="100"/>
        <v>118.74</v>
      </c>
      <c r="Q1187">
        <v>105</v>
      </c>
      <c r="R1187" s="9" t="s">
        <v>8336</v>
      </c>
      <c r="S1187" t="s">
        <v>8337</v>
      </c>
      <c r="T1187" s="13">
        <f t="shared" si="101"/>
        <v>42130.865150462967</v>
      </c>
      <c r="U1187" s="13">
        <f t="shared" si="102"/>
        <v>42163.166666666672</v>
      </c>
      <c r="W1187">
        <f t="shared" si="103"/>
        <v>2015</v>
      </c>
    </row>
    <row r="1188" spans="1:23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9"/>
        <v>107</v>
      </c>
      <c r="P1188">
        <f t="shared" si="100"/>
        <v>65.08</v>
      </c>
      <c r="Q1188">
        <v>107</v>
      </c>
      <c r="R1188" s="9" t="s">
        <v>8336</v>
      </c>
      <c r="S1188" t="s">
        <v>8337</v>
      </c>
      <c r="T1188" s="13">
        <f t="shared" si="101"/>
        <v>42123.86336805555</v>
      </c>
      <c r="U1188" s="13">
        <f t="shared" si="102"/>
        <v>42156.945833333331</v>
      </c>
      <c r="W1188">
        <f t="shared" si="103"/>
        <v>2015</v>
      </c>
    </row>
    <row r="1189" spans="1:23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9"/>
        <v>104</v>
      </c>
      <c r="P1189">
        <f t="shared" si="100"/>
        <v>130.16</v>
      </c>
      <c r="Q1189">
        <v>104</v>
      </c>
      <c r="R1189" s="9" t="s">
        <v>8336</v>
      </c>
      <c r="S1189" t="s">
        <v>8337</v>
      </c>
      <c r="T1189" s="13">
        <f t="shared" si="101"/>
        <v>42109.894942129627</v>
      </c>
      <c r="U1189" s="13">
        <f t="shared" si="102"/>
        <v>42141.75</v>
      </c>
      <c r="W1189">
        <f t="shared" si="103"/>
        <v>2015</v>
      </c>
    </row>
    <row r="1190" spans="1:23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9"/>
        <v>161</v>
      </c>
      <c r="P1190">
        <f t="shared" si="100"/>
        <v>37.78</v>
      </c>
      <c r="Q1190">
        <v>161</v>
      </c>
      <c r="R1190" s="9" t="s">
        <v>8336</v>
      </c>
      <c r="S1190" t="s">
        <v>8337</v>
      </c>
      <c r="T1190" s="13">
        <f t="shared" si="101"/>
        <v>42711.700694444444</v>
      </c>
      <c r="U1190" s="13">
        <f t="shared" si="102"/>
        <v>42732.700694444444</v>
      </c>
      <c r="W1190">
        <f t="shared" si="103"/>
        <v>2016</v>
      </c>
    </row>
    <row r="1191" spans="1:23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9"/>
        <v>108</v>
      </c>
      <c r="P1191">
        <f t="shared" si="100"/>
        <v>112.79</v>
      </c>
      <c r="Q1191">
        <v>108</v>
      </c>
      <c r="R1191" s="9" t="s">
        <v>8336</v>
      </c>
      <c r="S1191" t="s">
        <v>8337</v>
      </c>
      <c r="T1191" s="13">
        <f t="shared" si="101"/>
        <v>42529.979108796295</v>
      </c>
      <c r="U1191" s="13">
        <f t="shared" si="102"/>
        <v>42550.979108796295</v>
      </c>
      <c r="W1191">
        <f t="shared" si="103"/>
        <v>2016</v>
      </c>
    </row>
    <row r="1192" spans="1:23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9"/>
        <v>135</v>
      </c>
      <c r="P1192">
        <f t="shared" si="100"/>
        <v>51.92</v>
      </c>
      <c r="Q1192">
        <v>135</v>
      </c>
      <c r="R1192" s="9" t="s">
        <v>8336</v>
      </c>
      <c r="S1192" t="s">
        <v>8337</v>
      </c>
      <c r="T1192" s="13">
        <f t="shared" si="101"/>
        <v>41852.665798611109</v>
      </c>
      <c r="U1192" s="13">
        <f t="shared" si="102"/>
        <v>41882.665798611109</v>
      </c>
      <c r="W1192">
        <f t="shared" si="103"/>
        <v>2014</v>
      </c>
    </row>
    <row r="1193" spans="1:23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9"/>
        <v>109</v>
      </c>
      <c r="P1193">
        <f t="shared" si="100"/>
        <v>89.24</v>
      </c>
      <c r="Q1193">
        <v>109</v>
      </c>
      <c r="R1193" s="9" t="s">
        <v>8336</v>
      </c>
      <c r="S1193" t="s">
        <v>8337</v>
      </c>
      <c r="T1193" s="13">
        <f t="shared" si="101"/>
        <v>42419.603703703702</v>
      </c>
      <c r="U1193" s="13">
        <f t="shared" si="102"/>
        <v>42449.562037037031</v>
      </c>
      <c r="W1193">
        <f t="shared" si="103"/>
        <v>2016</v>
      </c>
    </row>
    <row r="1194" spans="1:23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9"/>
        <v>290</v>
      </c>
      <c r="P1194">
        <f t="shared" si="100"/>
        <v>19.329999999999998</v>
      </c>
      <c r="Q1194">
        <v>290</v>
      </c>
      <c r="R1194" s="9" t="s">
        <v>8336</v>
      </c>
      <c r="S1194" t="s">
        <v>8337</v>
      </c>
      <c r="T1194" s="13">
        <f t="shared" si="101"/>
        <v>42747.506689814814</v>
      </c>
      <c r="U1194" s="13">
        <f t="shared" si="102"/>
        <v>42777.506689814814</v>
      </c>
      <c r="W1194">
        <f t="shared" si="103"/>
        <v>2017</v>
      </c>
    </row>
    <row r="1195" spans="1:23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9"/>
        <v>104</v>
      </c>
      <c r="P1195">
        <f t="shared" si="100"/>
        <v>79.97</v>
      </c>
      <c r="Q1195">
        <v>104</v>
      </c>
      <c r="R1195" s="9" t="s">
        <v>8336</v>
      </c>
      <c r="S1195" t="s">
        <v>8337</v>
      </c>
      <c r="T1195" s="13">
        <f t="shared" si="101"/>
        <v>42409.776076388895</v>
      </c>
      <c r="U1195" s="13">
        <f t="shared" si="102"/>
        <v>42469.734409722223</v>
      </c>
      <c r="W1195">
        <f t="shared" si="103"/>
        <v>2016</v>
      </c>
    </row>
    <row r="1196" spans="1:23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9"/>
        <v>322</v>
      </c>
      <c r="P1196">
        <f t="shared" si="100"/>
        <v>56.41</v>
      </c>
      <c r="Q1196">
        <v>322</v>
      </c>
      <c r="R1196" s="9" t="s">
        <v>8336</v>
      </c>
      <c r="S1196" t="s">
        <v>8337</v>
      </c>
      <c r="T1196" s="13">
        <f t="shared" si="101"/>
        <v>42072.488182870366</v>
      </c>
      <c r="U1196" s="13">
        <f t="shared" si="102"/>
        <v>42102.488182870366</v>
      </c>
      <c r="W1196">
        <f t="shared" si="103"/>
        <v>2015</v>
      </c>
    </row>
    <row r="1197" spans="1:23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9"/>
        <v>135</v>
      </c>
      <c r="P1197">
        <f t="shared" si="100"/>
        <v>79.41</v>
      </c>
      <c r="Q1197">
        <v>135</v>
      </c>
      <c r="R1197" s="9" t="s">
        <v>8336</v>
      </c>
      <c r="S1197" t="s">
        <v>8337</v>
      </c>
      <c r="T1197" s="13">
        <f t="shared" si="101"/>
        <v>42298.34783564815</v>
      </c>
      <c r="U1197" s="13">
        <f t="shared" si="102"/>
        <v>42358.375</v>
      </c>
      <c r="W1197">
        <f t="shared" si="103"/>
        <v>2015</v>
      </c>
    </row>
    <row r="1198" spans="1:23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9"/>
        <v>270</v>
      </c>
      <c r="P1198">
        <f t="shared" si="100"/>
        <v>76.44</v>
      </c>
      <c r="Q1198">
        <v>270</v>
      </c>
      <c r="R1198" s="9" t="s">
        <v>8336</v>
      </c>
      <c r="S1198" t="s">
        <v>8337</v>
      </c>
      <c r="T1198" s="13">
        <f t="shared" si="101"/>
        <v>42326.818738425922</v>
      </c>
      <c r="U1198" s="13">
        <f t="shared" si="102"/>
        <v>42356.818738425922</v>
      </c>
      <c r="W1198">
        <f t="shared" si="103"/>
        <v>2015</v>
      </c>
    </row>
    <row r="1199" spans="1:23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9"/>
        <v>253</v>
      </c>
      <c r="P1199">
        <f t="shared" si="100"/>
        <v>121</v>
      </c>
      <c r="Q1199">
        <v>253</v>
      </c>
      <c r="R1199" s="9" t="s">
        <v>8336</v>
      </c>
      <c r="S1199" t="s">
        <v>8337</v>
      </c>
      <c r="T1199" s="13">
        <f t="shared" si="101"/>
        <v>42503.66474537037</v>
      </c>
      <c r="U1199" s="13">
        <f t="shared" si="102"/>
        <v>42534.249305555553</v>
      </c>
      <c r="W1199">
        <f t="shared" si="103"/>
        <v>2016</v>
      </c>
    </row>
    <row r="1200" spans="1:23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9"/>
        <v>261</v>
      </c>
      <c r="P1200">
        <f t="shared" si="100"/>
        <v>54.62</v>
      </c>
      <c r="Q1200">
        <v>261</v>
      </c>
      <c r="R1200" s="9" t="s">
        <v>8336</v>
      </c>
      <c r="S1200" t="s">
        <v>8337</v>
      </c>
      <c r="T1200" s="13">
        <f t="shared" si="101"/>
        <v>42333.619050925925</v>
      </c>
      <c r="U1200" s="13">
        <f t="shared" si="102"/>
        <v>42369.125</v>
      </c>
      <c r="W1200">
        <f t="shared" si="103"/>
        <v>2015</v>
      </c>
    </row>
    <row r="1201" spans="1:23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9"/>
        <v>101</v>
      </c>
      <c r="P1201">
        <f t="shared" si="100"/>
        <v>299.22000000000003</v>
      </c>
      <c r="Q1201">
        <v>101</v>
      </c>
      <c r="R1201" s="9" t="s">
        <v>8336</v>
      </c>
      <c r="S1201" t="s">
        <v>8337</v>
      </c>
      <c r="T1201" s="13">
        <f t="shared" si="101"/>
        <v>42161.770833333328</v>
      </c>
      <c r="U1201" s="13">
        <f t="shared" si="102"/>
        <v>42193.770833333328</v>
      </c>
      <c r="W1201">
        <f t="shared" si="103"/>
        <v>2015</v>
      </c>
    </row>
    <row r="1202" spans="1:23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9"/>
        <v>126</v>
      </c>
      <c r="P1202">
        <f t="shared" si="100"/>
        <v>58.53</v>
      </c>
      <c r="Q1202">
        <v>126</v>
      </c>
      <c r="R1202" s="9" t="s">
        <v>8336</v>
      </c>
      <c r="S1202" t="s">
        <v>8337</v>
      </c>
      <c r="T1202" s="13">
        <f t="shared" si="101"/>
        <v>42089.477500000001</v>
      </c>
      <c r="U1202" s="13">
        <f t="shared" si="102"/>
        <v>42110.477500000001</v>
      </c>
      <c r="W1202">
        <f t="shared" si="103"/>
        <v>2015</v>
      </c>
    </row>
    <row r="1203" spans="1:23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9"/>
        <v>102</v>
      </c>
      <c r="P1203">
        <f t="shared" si="100"/>
        <v>55.37</v>
      </c>
      <c r="Q1203">
        <v>102</v>
      </c>
      <c r="R1203" s="9" t="s">
        <v>8336</v>
      </c>
      <c r="S1203" t="s">
        <v>8337</v>
      </c>
      <c r="T1203" s="13">
        <f t="shared" si="101"/>
        <v>42536.60701388889</v>
      </c>
      <c r="U1203" s="13">
        <f t="shared" si="102"/>
        <v>42566.60701388889</v>
      </c>
      <c r="W1203">
        <f t="shared" si="103"/>
        <v>2016</v>
      </c>
    </row>
    <row r="1204" spans="1:23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9"/>
        <v>199</v>
      </c>
      <c r="P1204">
        <f t="shared" si="100"/>
        <v>183.8</v>
      </c>
      <c r="Q1204">
        <v>199</v>
      </c>
      <c r="R1204" s="9" t="s">
        <v>8336</v>
      </c>
      <c r="S1204" t="s">
        <v>8337</v>
      </c>
      <c r="T1204" s="13">
        <f t="shared" si="101"/>
        <v>42152.288819444439</v>
      </c>
      <c r="U1204" s="13">
        <f t="shared" si="102"/>
        <v>42182.288819444439</v>
      </c>
      <c r="W1204">
        <f t="shared" si="103"/>
        <v>2015</v>
      </c>
    </row>
    <row r="1205" spans="1:23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9"/>
        <v>102</v>
      </c>
      <c r="P1205">
        <f t="shared" si="100"/>
        <v>165.35</v>
      </c>
      <c r="Q1205">
        <v>102</v>
      </c>
      <c r="R1205" s="9" t="s">
        <v>8336</v>
      </c>
      <c r="S1205" t="s">
        <v>8337</v>
      </c>
      <c r="T1205" s="13">
        <f t="shared" si="101"/>
        <v>42125.614895833336</v>
      </c>
      <c r="U1205" s="13">
        <f t="shared" si="102"/>
        <v>42155.614895833336</v>
      </c>
      <c r="W1205">
        <f t="shared" si="103"/>
        <v>2015</v>
      </c>
    </row>
    <row r="1206" spans="1:23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9"/>
        <v>103</v>
      </c>
      <c r="P1206">
        <f t="shared" si="100"/>
        <v>234.79</v>
      </c>
      <c r="Q1206">
        <v>103</v>
      </c>
      <c r="R1206" s="9" t="s">
        <v>8336</v>
      </c>
      <c r="S1206" t="s">
        <v>8337</v>
      </c>
      <c r="T1206" s="13">
        <f t="shared" si="101"/>
        <v>42297.748067129629</v>
      </c>
      <c r="U1206" s="13">
        <f t="shared" si="102"/>
        <v>42342.208333333328</v>
      </c>
      <c r="W1206">
        <f t="shared" si="103"/>
        <v>2015</v>
      </c>
    </row>
    <row r="1207" spans="1:23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9"/>
        <v>101</v>
      </c>
      <c r="P1207">
        <f t="shared" si="100"/>
        <v>211.48</v>
      </c>
      <c r="Q1207">
        <v>101</v>
      </c>
      <c r="R1207" s="9" t="s">
        <v>8336</v>
      </c>
      <c r="S1207" t="s">
        <v>8337</v>
      </c>
      <c r="T1207" s="13">
        <f t="shared" si="101"/>
        <v>42138.506377314814</v>
      </c>
      <c r="U1207" s="13">
        <f t="shared" si="102"/>
        <v>42168.506377314814</v>
      </c>
      <c r="W1207">
        <f t="shared" si="103"/>
        <v>2015</v>
      </c>
    </row>
    <row r="1208" spans="1:23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9"/>
        <v>115</v>
      </c>
      <c r="P1208">
        <f t="shared" si="100"/>
        <v>32.340000000000003</v>
      </c>
      <c r="Q1208">
        <v>115</v>
      </c>
      <c r="R1208" s="9" t="s">
        <v>8336</v>
      </c>
      <c r="S1208" t="s">
        <v>8337</v>
      </c>
      <c r="T1208" s="13">
        <f t="shared" si="101"/>
        <v>42772.776076388895</v>
      </c>
      <c r="U1208" s="13">
        <f t="shared" si="102"/>
        <v>42805.561805555553</v>
      </c>
      <c r="W1208">
        <f t="shared" si="103"/>
        <v>2017</v>
      </c>
    </row>
    <row r="1209" spans="1:23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9"/>
        <v>104</v>
      </c>
      <c r="P1209">
        <f t="shared" si="100"/>
        <v>123.38</v>
      </c>
      <c r="Q1209">
        <v>104</v>
      </c>
      <c r="R1209" s="9" t="s">
        <v>8336</v>
      </c>
      <c r="S1209" t="s">
        <v>8337</v>
      </c>
      <c r="T1209" s="13">
        <f t="shared" si="101"/>
        <v>42430.430243055554</v>
      </c>
      <c r="U1209" s="13">
        <f t="shared" si="102"/>
        <v>42460.416666666672</v>
      </c>
      <c r="W1209">
        <f t="shared" si="103"/>
        <v>2016</v>
      </c>
    </row>
    <row r="1210" spans="1:23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9"/>
        <v>155</v>
      </c>
      <c r="P1210">
        <f t="shared" si="100"/>
        <v>207.07</v>
      </c>
      <c r="Q1210">
        <v>155</v>
      </c>
      <c r="R1210" s="9" t="s">
        <v>8336</v>
      </c>
      <c r="S1210" t="s">
        <v>8337</v>
      </c>
      <c r="T1210" s="13">
        <f t="shared" si="101"/>
        <v>42423.709074074075</v>
      </c>
      <c r="U1210" s="13">
        <f t="shared" si="102"/>
        <v>42453.667407407411</v>
      </c>
      <c r="W1210">
        <f t="shared" si="103"/>
        <v>2016</v>
      </c>
    </row>
    <row r="1211" spans="1:23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9"/>
        <v>106</v>
      </c>
      <c r="P1211">
        <f t="shared" si="100"/>
        <v>138.26</v>
      </c>
      <c r="Q1211">
        <v>106</v>
      </c>
      <c r="R1211" s="9" t="s">
        <v>8336</v>
      </c>
      <c r="S1211" t="s">
        <v>8337</v>
      </c>
      <c r="T1211" s="13">
        <f t="shared" si="101"/>
        <v>42761.846122685187</v>
      </c>
      <c r="U1211" s="13">
        <f t="shared" si="102"/>
        <v>42791.846122685187</v>
      </c>
      <c r="W1211">
        <f t="shared" si="103"/>
        <v>2017</v>
      </c>
    </row>
    <row r="1212" spans="1:23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9"/>
        <v>254</v>
      </c>
      <c r="P1212">
        <f t="shared" si="100"/>
        <v>493.82</v>
      </c>
      <c r="Q1212">
        <v>254</v>
      </c>
      <c r="R1212" s="9" t="s">
        <v>8336</v>
      </c>
      <c r="S1212" t="s">
        <v>8337</v>
      </c>
      <c r="T1212" s="13">
        <f t="shared" si="101"/>
        <v>42132.941805555558</v>
      </c>
      <c r="U1212" s="13">
        <f t="shared" si="102"/>
        <v>42155.875</v>
      </c>
      <c r="W1212">
        <f t="shared" si="103"/>
        <v>2015</v>
      </c>
    </row>
    <row r="1213" spans="1:23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9"/>
        <v>101</v>
      </c>
      <c r="P1213">
        <f t="shared" si="100"/>
        <v>168.5</v>
      </c>
      <c r="Q1213">
        <v>101</v>
      </c>
      <c r="R1213" s="9" t="s">
        <v>8336</v>
      </c>
      <c r="S1213" t="s">
        <v>8337</v>
      </c>
      <c r="T1213" s="13">
        <f t="shared" si="101"/>
        <v>42515.866446759261</v>
      </c>
      <c r="U1213" s="13">
        <f t="shared" si="102"/>
        <v>42530.866446759261</v>
      </c>
      <c r="W1213">
        <f t="shared" si="103"/>
        <v>2016</v>
      </c>
    </row>
    <row r="1214" spans="1:23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9"/>
        <v>129</v>
      </c>
      <c r="P1214">
        <f t="shared" si="100"/>
        <v>38.869999999999997</v>
      </c>
      <c r="Q1214">
        <v>129</v>
      </c>
      <c r="R1214" s="9" t="s">
        <v>8336</v>
      </c>
      <c r="S1214" t="s">
        <v>8337</v>
      </c>
      <c r="T1214" s="13">
        <f t="shared" si="101"/>
        <v>42318.950173611112</v>
      </c>
      <c r="U1214" s="13">
        <f t="shared" si="102"/>
        <v>42335.041666666672</v>
      </c>
      <c r="W1214">
        <f t="shared" si="103"/>
        <v>2015</v>
      </c>
    </row>
    <row r="1215" spans="1:23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9"/>
        <v>102</v>
      </c>
      <c r="P1215">
        <f t="shared" si="100"/>
        <v>61.53</v>
      </c>
      <c r="Q1215">
        <v>102</v>
      </c>
      <c r="R1215" s="9" t="s">
        <v>8336</v>
      </c>
      <c r="S1215" t="s">
        <v>8337</v>
      </c>
      <c r="T1215" s="13">
        <f t="shared" si="101"/>
        <v>42731.755787037036</v>
      </c>
      <c r="U1215" s="13">
        <f t="shared" si="102"/>
        <v>42766.755787037036</v>
      </c>
      <c r="W1215">
        <f t="shared" si="103"/>
        <v>2016</v>
      </c>
    </row>
    <row r="1216" spans="1:23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9"/>
        <v>132</v>
      </c>
      <c r="P1216">
        <f t="shared" si="100"/>
        <v>105.44</v>
      </c>
      <c r="Q1216">
        <v>132</v>
      </c>
      <c r="R1216" s="9" t="s">
        <v>8336</v>
      </c>
      <c r="S1216" t="s">
        <v>8337</v>
      </c>
      <c r="T1216" s="13">
        <f t="shared" si="101"/>
        <v>42104.840335648143</v>
      </c>
      <c r="U1216" s="13">
        <f t="shared" si="102"/>
        <v>42164.840335648143</v>
      </c>
      <c r="W1216">
        <f t="shared" si="103"/>
        <v>2015</v>
      </c>
    </row>
    <row r="1217" spans="1:23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9"/>
        <v>786</v>
      </c>
      <c r="P1217">
        <f t="shared" si="100"/>
        <v>71.59</v>
      </c>
      <c r="Q1217">
        <v>786</v>
      </c>
      <c r="R1217" s="9" t="s">
        <v>8336</v>
      </c>
      <c r="S1217" t="s">
        <v>8337</v>
      </c>
      <c r="T1217" s="13">
        <f t="shared" si="101"/>
        <v>41759.923101851848</v>
      </c>
      <c r="U1217" s="13">
        <f t="shared" si="102"/>
        <v>41789.923101851848</v>
      </c>
      <c r="W1217">
        <f t="shared" si="103"/>
        <v>2014</v>
      </c>
    </row>
    <row r="1218" spans="1:23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9"/>
        <v>146</v>
      </c>
      <c r="P1218">
        <f t="shared" si="100"/>
        <v>91.88</v>
      </c>
      <c r="Q1218">
        <v>146</v>
      </c>
      <c r="R1218" s="9" t="s">
        <v>8336</v>
      </c>
      <c r="S1218" t="s">
        <v>8337</v>
      </c>
      <c r="T1218" s="13">
        <f t="shared" si="101"/>
        <v>42247.616400462968</v>
      </c>
      <c r="U1218" s="13">
        <f t="shared" si="102"/>
        <v>42279.960416666669</v>
      </c>
      <c r="W1218">
        <f t="shared" si="103"/>
        <v>2015</v>
      </c>
    </row>
    <row r="1219" spans="1:23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04">ROUND(E1219/D1219*100,0)</f>
        <v>103</v>
      </c>
      <c r="P1219">
        <f t="shared" ref="P1219:P1282" si="105">IFERROR(ROUND(E1219/L1219,2),0)</f>
        <v>148.57</v>
      </c>
      <c r="Q1219">
        <v>103</v>
      </c>
      <c r="R1219" s="9" t="s">
        <v>8336</v>
      </c>
      <c r="S1219" t="s">
        <v>8337</v>
      </c>
      <c r="T1219" s="13">
        <f t="shared" ref="T1219:T1282" si="106">(((J1219/60)/60)/24)+DATE(1970,1,1)</f>
        <v>42535.809490740736</v>
      </c>
      <c r="U1219" s="13">
        <f t="shared" ref="U1219:U1282" si="107">(((I1219/60)/60)/24)+DATE(1970,1,1)</f>
        <v>42565.809490740736</v>
      </c>
      <c r="W1219">
        <f t="shared" ref="W1219:W1282" si="108">YEAR(T1219)</f>
        <v>2016</v>
      </c>
    </row>
    <row r="1220" spans="1:23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04"/>
        <v>172</v>
      </c>
      <c r="P1220">
        <f t="shared" si="105"/>
        <v>174.21</v>
      </c>
      <c r="Q1220">
        <v>172</v>
      </c>
      <c r="R1220" s="9" t="s">
        <v>8336</v>
      </c>
      <c r="S1220" t="s">
        <v>8337</v>
      </c>
      <c r="T1220" s="13">
        <f t="shared" si="106"/>
        <v>42278.662037037036</v>
      </c>
      <c r="U1220" s="13">
        <f t="shared" si="107"/>
        <v>42309.125</v>
      </c>
      <c r="W1220">
        <f t="shared" si="108"/>
        <v>2015</v>
      </c>
    </row>
    <row r="1221" spans="1:23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04"/>
        <v>159</v>
      </c>
      <c r="P1221">
        <f t="shared" si="105"/>
        <v>102.86</v>
      </c>
      <c r="Q1221">
        <v>159</v>
      </c>
      <c r="R1221" s="9" t="s">
        <v>8336</v>
      </c>
      <c r="S1221" t="s">
        <v>8337</v>
      </c>
      <c r="T1221" s="13">
        <f t="shared" si="106"/>
        <v>42633.461956018517</v>
      </c>
      <c r="U1221" s="13">
        <f t="shared" si="107"/>
        <v>42663.461956018517</v>
      </c>
      <c r="W1221">
        <f t="shared" si="108"/>
        <v>2016</v>
      </c>
    </row>
    <row r="1222" spans="1:23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04"/>
        <v>104</v>
      </c>
      <c r="P1222">
        <f t="shared" si="105"/>
        <v>111.18</v>
      </c>
      <c r="Q1222">
        <v>104</v>
      </c>
      <c r="R1222" s="9" t="s">
        <v>8336</v>
      </c>
      <c r="S1222" t="s">
        <v>8337</v>
      </c>
      <c r="T1222" s="13">
        <f t="shared" si="106"/>
        <v>42211.628611111111</v>
      </c>
      <c r="U1222" s="13">
        <f t="shared" si="107"/>
        <v>42241.628611111111</v>
      </c>
      <c r="W1222">
        <f t="shared" si="108"/>
        <v>2015</v>
      </c>
    </row>
    <row r="1223" spans="1:23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04"/>
        <v>111</v>
      </c>
      <c r="P1223">
        <f t="shared" si="105"/>
        <v>23.8</v>
      </c>
      <c r="Q1223">
        <v>111</v>
      </c>
      <c r="R1223" s="9" t="s">
        <v>8336</v>
      </c>
      <c r="S1223" t="s">
        <v>8337</v>
      </c>
      <c r="T1223" s="13">
        <f t="shared" si="106"/>
        <v>42680.47555555556</v>
      </c>
      <c r="U1223" s="13">
        <f t="shared" si="107"/>
        <v>42708</v>
      </c>
      <c r="W1223">
        <f t="shared" si="108"/>
        <v>2016</v>
      </c>
    </row>
    <row r="1224" spans="1:23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04"/>
        <v>280</v>
      </c>
      <c r="P1224">
        <f t="shared" si="105"/>
        <v>81.27</v>
      </c>
      <c r="Q1224">
        <v>280</v>
      </c>
      <c r="R1224" s="9" t="s">
        <v>8336</v>
      </c>
      <c r="S1224" t="s">
        <v>8337</v>
      </c>
      <c r="T1224" s="13">
        <f t="shared" si="106"/>
        <v>42430.720451388886</v>
      </c>
      <c r="U1224" s="13">
        <f t="shared" si="107"/>
        <v>42461.166666666672</v>
      </c>
      <c r="W1224">
        <f t="shared" si="108"/>
        <v>2016</v>
      </c>
    </row>
    <row r="1225" spans="1:23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04"/>
        <v>112</v>
      </c>
      <c r="P1225">
        <f t="shared" si="105"/>
        <v>116.21</v>
      </c>
      <c r="Q1225">
        <v>112</v>
      </c>
      <c r="R1225" s="9" t="s">
        <v>8336</v>
      </c>
      <c r="S1225" t="s">
        <v>8337</v>
      </c>
      <c r="T1225" s="13">
        <f t="shared" si="106"/>
        <v>42654.177187499998</v>
      </c>
      <c r="U1225" s="13">
        <f t="shared" si="107"/>
        <v>42684.218854166669</v>
      </c>
      <c r="W1225">
        <f t="shared" si="108"/>
        <v>2016</v>
      </c>
    </row>
    <row r="1226" spans="1:23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04"/>
        <v>7</v>
      </c>
      <c r="P1226">
        <f t="shared" si="105"/>
        <v>58.89</v>
      </c>
      <c r="Q1226">
        <v>7</v>
      </c>
      <c r="R1226" s="9" t="s">
        <v>8323</v>
      </c>
      <c r="S1226" t="s">
        <v>8338</v>
      </c>
      <c r="T1226" s="13">
        <f t="shared" si="106"/>
        <v>41736.549791666665</v>
      </c>
      <c r="U1226" s="13">
        <f t="shared" si="107"/>
        <v>41796.549791666665</v>
      </c>
      <c r="W1226">
        <f t="shared" si="108"/>
        <v>2014</v>
      </c>
    </row>
    <row r="1227" spans="1:23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04"/>
        <v>4</v>
      </c>
      <c r="P1227">
        <f t="shared" si="105"/>
        <v>44</v>
      </c>
      <c r="Q1227">
        <v>4</v>
      </c>
      <c r="R1227" s="9" t="s">
        <v>8323</v>
      </c>
      <c r="S1227" t="s">
        <v>8338</v>
      </c>
      <c r="T1227" s="13">
        <f t="shared" si="106"/>
        <v>41509.905995370369</v>
      </c>
      <c r="U1227" s="13">
        <f t="shared" si="107"/>
        <v>41569.905995370369</v>
      </c>
      <c r="W1227">
        <f t="shared" si="108"/>
        <v>2013</v>
      </c>
    </row>
    <row r="1228" spans="1:23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04"/>
        <v>4</v>
      </c>
      <c r="P1228">
        <f t="shared" si="105"/>
        <v>48.43</v>
      </c>
      <c r="Q1228">
        <v>4</v>
      </c>
      <c r="R1228" s="9" t="s">
        <v>8323</v>
      </c>
      <c r="S1228" t="s">
        <v>8338</v>
      </c>
      <c r="T1228" s="13">
        <f t="shared" si="106"/>
        <v>41715.874780092592</v>
      </c>
      <c r="U1228" s="13">
        <f t="shared" si="107"/>
        <v>41750.041666666664</v>
      </c>
      <c r="W1228">
        <f t="shared" si="108"/>
        <v>2014</v>
      </c>
    </row>
    <row r="1229" spans="1:23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04"/>
        <v>0</v>
      </c>
      <c r="P1229">
        <f t="shared" si="105"/>
        <v>0</v>
      </c>
      <c r="Q1229">
        <v>0</v>
      </c>
      <c r="R1229" s="9" t="s">
        <v>8323</v>
      </c>
      <c r="S1229" t="s">
        <v>8338</v>
      </c>
      <c r="T1229" s="13">
        <f t="shared" si="106"/>
        <v>41827.919166666667</v>
      </c>
      <c r="U1229" s="13">
        <f t="shared" si="107"/>
        <v>41858.291666666664</v>
      </c>
      <c r="W1229">
        <f t="shared" si="108"/>
        <v>2014</v>
      </c>
    </row>
    <row r="1230" spans="1:23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04"/>
        <v>29</v>
      </c>
      <c r="P1230">
        <f t="shared" si="105"/>
        <v>61.04</v>
      </c>
      <c r="Q1230">
        <v>29</v>
      </c>
      <c r="R1230" s="9" t="s">
        <v>8323</v>
      </c>
      <c r="S1230" t="s">
        <v>8338</v>
      </c>
      <c r="T1230" s="13">
        <f t="shared" si="106"/>
        <v>40754.729259259257</v>
      </c>
      <c r="U1230" s="13">
        <f t="shared" si="107"/>
        <v>40814.729259259257</v>
      </c>
      <c r="W1230">
        <f t="shared" si="108"/>
        <v>2011</v>
      </c>
    </row>
    <row r="1231" spans="1:23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04"/>
        <v>1</v>
      </c>
      <c r="P1231">
        <f t="shared" si="105"/>
        <v>25</v>
      </c>
      <c r="Q1231">
        <v>1</v>
      </c>
      <c r="R1231" s="9" t="s">
        <v>8323</v>
      </c>
      <c r="S1231" t="s">
        <v>8338</v>
      </c>
      <c r="T1231" s="13">
        <f t="shared" si="106"/>
        <v>40985.459803240738</v>
      </c>
      <c r="U1231" s="13">
        <f t="shared" si="107"/>
        <v>41015.666666666664</v>
      </c>
      <c r="W1231">
        <f t="shared" si="108"/>
        <v>2012</v>
      </c>
    </row>
    <row r="1232" spans="1:23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04"/>
        <v>0</v>
      </c>
      <c r="P1232">
        <f t="shared" si="105"/>
        <v>0</v>
      </c>
      <c r="Q1232">
        <v>0</v>
      </c>
      <c r="R1232" s="9" t="s">
        <v>8323</v>
      </c>
      <c r="S1232" t="s">
        <v>8338</v>
      </c>
      <c r="T1232" s="13">
        <f t="shared" si="106"/>
        <v>40568.972569444442</v>
      </c>
      <c r="U1232" s="13">
        <f t="shared" si="107"/>
        <v>40598.972569444442</v>
      </c>
      <c r="W1232">
        <f t="shared" si="108"/>
        <v>2011</v>
      </c>
    </row>
    <row r="1233" spans="1:23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04"/>
        <v>0</v>
      </c>
      <c r="P1233">
        <f t="shared" si="105"/>
        <v>0</v>
      </c>
      <c r="Q1233">
        <v>0</v>
      </c>
      <c r="R1233" s="9" t="s">
        <v>8323</v>
      </c>
      <c r="S1233" t="s">
        <v>8338</v>
      </c>
      <c r="T1233" s="13">
        <f t="shared" si="106"/>
        <v>42193.941759259258</v>
      </c>
      <c r="U1233" s="13">
        <f t="shared" si="107"/>
        <v>42244.041666666672</v>
      </c>
      <c r="W1233">
        <f t="shared" si="108"/>
        <v>2015</v>
      </c>
    </row>
    <row r="1234" spans="1:23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04"/>
        <v>1</v>
      </c>
      <c r="P1234">
        <f t="shared" si="105"/>
        <v>40</v>
      </c>
      <c r="Q1234">
        <v>1</v>
      </c>
      <c r="R1234" s="9" t="s">
        <v>8323</v>
      </c>
      <c r="S1234" t="s">
        <v>8338</v>
      </c>
      <c r="T1234" s="13">
        <f t="shared" si="106"/>
        <v>41506.848032407412</v>
      </c>
      <c r="U1234" s="13">
        <f t="shared" si="107"/>
        <v>41553.848032407412</v>
      </c>
      <c r="W1234">
        <f t="shared" si="108"/>
        <v>2013</v>
      </c>
    </row>
    <row r="1235" spans="1:23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04"/>
        <v>12</v>
      </c>
      <c r="P1235">
        <f t="shared" si="105"/>
        <v>19.329999999999998</v>
      </c>
      <c r="Q1235">
        <v>12</v>
      </c>
      <c r="R1235" s="9" t="s">
        <v>8323</v>
      </c>
      <c r="S1235" t="s">
        <v>8338</v>
      </c>
      <c r="T1235" s="13">
        <f t="shared" si="106"/>
        <v>40939.948773148149</v>
      </c>
      <c r="U1235" s="13">
        <f t="shared" si="107"/>
        <v>40960.948773148149</v>
      </c>
      <c r="W1235">
        <f t="shared" si="108"/>
        <v>2012</v>
      </c>
    </row>
    <row r="1236" spans="1:23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04"/>
        <v>0</v>
      </c>
      <c r="P1236">
        <f t="shared" si="105"/>
        <v>0</v>
      </c>
      <c r="Q1236">
        <v>0</v>
      </c>
      <c r="R1236" s="9" t="s">
        <v>8323</v>
      </c>
      <c r="S1236" t="s">
        <v>8338</v>
      </c>
      <c r="T1236" s="13">
        <f t="shared" si="106"/>
        <v>42007.788680555561</v>
      </c>
      <c r="U1236" s="13">
        <f t="shared" si="107"/>
        <v>42037.788680555561</v>
      </c>
      <c r="W1236">
        <f t="shared" si="108"/>
        <v>2015</v>
      </c>
    </row>
    <row r="1237" spans="1:23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04"/>
        <v>3</v>
      </c>
      <c r="P1237">
        <f t="shared" si="105"/>
        <v>35</v>
      </c>
      <c r="Q1237">
        <v>3</v>
      </c>
      <c r="R1237" s="9" t="s">
        <v>8323</v>
      </c>
      <c r="S1237" t="s">
        <v>8338</v>
      </c>
      <c r="T1237" s="13">
        <f t="shared" si="106"/>
        <v>41583.135405092595</v>
      </c>
      <c r="U1237" s="13">
        <f t="shared" si="107"/>
        <v>41623.135405092595</v>
      </c>
      <c r="W1237">
        <f t="shared" si="108"/>
        <v>2013</v>
      </c>
    </row>
    <row r="1238" spans="1:23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04"/>
        <v>0</v>
      </c>
      <c r="P1238">
        <f t="shared" si="105"/>
        <v>0</v>
      </c>
      <c r="Q1238">
        <v>0</v>
      </c>
      <c r="R1238" s="9" t="s">
        <v>8323</v>
      </c>
      <c r="S1238" t="s">
        <v>8338</v>
      </c>
      <c r="T1238" s="13">
        <f t="shared" si="106"/>
        <v>41110.680138888885</v>
      </c>
      <c r="U1238" s="13">
        <f t="shared" si="107"/>
        <v>41118.666666666664</v>
      </c>
      <c r="W1238">
        <f t="shared" si="108"/>
        <v>2012</v>
      </c>
    </row>
    <row r="1239" spans="1:23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04"/>
        <v>0</v>
      </c>
      <c r="P1239">
        <f t="shared" si="105"/>
        <v>0</v>
      </c>
      <c r="Q1239">
        <v>0</v>
      </c>
      <c r="R1239" s="9" t="s">
        <v>8323</v>
      </c>
      <c r="S1239" t="s">
        <v>8338</v>
      </c>
      <c r="T1239" s="13">
        <f t="shared" si="106"/>
        <v>41125.283159722225</v>
      </c>
      <c r="U1239" s="13">
        <f t="shared" si="107"/>
        <v>41145.283159722225</v>
      </c>
      <c r="W1239">
        <f t="shared" si="108"/>
        <v>2012</v>
      </c>
    </row>
    <row r="1240" spans="1:23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04"/>
        <v>18</v>
      </c>
      <c r="P1240">
        <f t="shared" si="105"/>
        <v>59.33</v>
      </c>
      <c r="Q1240">
        <v>18</v>
      </c>
      <c r="R1240" s="9" t="s">
        <v>8323</v>
      </c>
      <c r="S1240" t="s">
        <v>8338</v>
      </c>
      <c r="T1240" s="13">
        <f t="shared" si="106"/>
        <v>40731.61037037037</v>
      </c>
      <c r="U1240" s="13">
        <f t="shared" si="107"/>
        <v>40761.61037037037</v>
      </c>
      <c r="W1240">
        <f t="shared" si="108"/>
        <v>2011</v>
      </c>
    </row>
    <row r="1241" spans="1:23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04"/>
        <v>0</v>
      </c>
      <c r="P1241">
        <f t="shared" si="105"/>
        <v>0</v>
      </c>
      <c r="Q1241">
        <v>0</v>
      </c>
      <c r="R1241" s="9" t="s">
        <v>8323</v>
      </c>
      <c r="S1241" t="s">
        <v>8338</v>
      </c>
      <c r="T1241" s="13">
        <f t="shared" si="106"/>
        <v>40883.962581018517</v>
      </c>
      <c r="U1241" s="13">
        <f t="shared" si="107"/>
        <v>40913.962581018517</v>
      </c>
      <c r="W1241">
        <f t="shared" si="108"/>
        <v>2011</v>
      </c>
    </row>
    <row r="1242" spans="1:23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04"/>
        <v>3</v>
      </c>
      <c r="P1242">
        <f t="shared" si="105"/>
        <v>30.13</v>
      </c>
      <c r="Q1242">
        <v>3</v>
      </c>
      <c r="R1242" s="9" t="s">
        <v>8323</v>
      </c>
      <c r="S1242" t="s">
        <v>8338</v>
      </c>
      <c r="T1242" s="13">
        <f t="shared" si="106"/>
        <v>41409.040011574078</v>
      </c>
      <c r="U1242" s="13">
        <f t="shared" si="107"/>
        <v>41467.910416666666</v>
      </c>
      <c r="W1242">
        <f t="shared" si="108"/>
        <v>2013</v>
      </c>
    </row>
    <row r="1243" spans="1:23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04"/>
        <v>51</v>
      </c>
      <c r="P1243">
        <f t="shared" si="105"/>
        <v>74.62</v>
      </c>
      <c r="Q1243">
        <v>51</v>
      </c>
      <c r="R1243" s="9" t="s">
        <v>8323</v>
      </c>
      <c r="S1243" t="s">
        <v>8338</v>
      </c>
      <c r="T1243" s="13">
        <f t="shared" si="106"/>
        <v>41923.837731481479</v>
      </c>
      <c r="U1243" s="13">
        <f t="shared" si="107"/>
        <v>41946.249305555553</v>
      </c>
      <c r="W1243">
        <f t="shared" si="108"/>
        <v>2014</v>
      </c>
    </row>
    <row r="1244" spans="1:23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04"/>
        <v>1</v>
      </c>
      <c r="P1244">
        <f t="shared" si="105"/>
        <v>5</v>
      </c>
      <c r="Q1244">
        <v>1</v>
      </c>
      <c r="R1244" s="9" t="s">
        <v>8323</v>
      </c>
      <c r="S1244" t="s">
        <v>8338</v>
      </c>
      <c r="T1244" s="13">
        <f t="shared" si="106"/>
        <v>40782.165532407409</v>
      </c>
      <c r="U1244" s="13">
        <f t="shared" si="107"/>
        <v>40797.554166666669</v>
      </c>
      <c r="W1244">
        <f t="shared" si="108"/>
        <v>2011</v>
      </c>
    </row>
    <row r="1245" spans="1:23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04"/>
        <v>14</v>
      </c>
      <c r="P1245">
        <f t="shared" si="105"/>
        <v>44.5</v>
      </c>
      <c r="Q1245">
        <v>14</v>
      </c>
      <c r="R1245" s="9" t="s">
        <v>8323</v>
      </c>
      <c r="S1245" t="s">
        <v>8338</v>
      </c>
      <c r="T1245" s="13">
        <f t="shared" si="106"/>
        <v>40671.879293981481</v>
      </c>
      <c r="U1245" s="13">
        <f t="shared" si="107"/>
        <v>40732.875</v>
      </c>
      <c r="W1245">
        <f t="shared" si="108"/>
        <v>2011</v>
      </c>
    </row>
    <row r="1246" spans="1:23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04"/>
        <v>104</v>
      </c>
      <c r="P1246">
        <f t="shared" si="105"/>
        <v>46.13</v>
      </c>
      <c r="Q1246">
        <v>104</v>
      </c>
      <c r="R1246" s="9" t="s">
        <v>8323</v>
      </c>
      <c r="S1246" t="s">
        <v>8324</v>
      </c>
      <c r="T1246" s="13">
        <f t="shared" si="106"/>
        <v>41355.825497685182</v>
      </c>
      <c r="U1246" s="13">
        <f t="shared" si="107"/>
        <v>41386.875</v>
      </c>
      <c r="W1246">
        <f t="shared" si="108"/>
        <v>2013</v>
      </c>
    </row>
    <row r="1247" spans="1:23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04"/>
        <v>120</v>
      </c>
      <c r="P1247">
        <f t="shared" si="105"/>
        <v>141.47</v>
      </c>
      <c r="Q1247">
        <v>120</v>
      </c>
      <c r="R1247" s="9" t="s">
        <v>8323</v>
      </c>
      <c r="S1247" t="s">
        <v>8324</v>
      </c>
      <c r="T1247" s="13">
        <f t="shared" si="106"/>
        <v>41774.599930555552</v>
      </c>
      <c r="U1247" s="13">
        <f t="shared" si="107"/>
        <v>41804.599930555552</v>
      </c>
      <c r="W1247">
        <f t="shared" si="108"/>
        <v>2014</v>
      </c>
    </row>
    <row r="1248" spans="1:23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04"/>
        <v>117</v>
      </c>
      <c r="P1248">
        <f t="shared" si="105"/>
        <v>75.48</v>
      </c>
      <c r="Q1248">
        <v>117</v>
      </c>
      <c r="R1248" s="9" t="s">
        <v>8323</v>
      </c>
      <c r="S1248" t="s">
        <v>8324</v>
      </c>
      <c r="T1248" s="13">
        <f t="shared" si="106"/>
        <v>40838.043391203704</v>
      </c>
      <c r="U1248" s="13">
        <f t="shared" si="107"/>
        <v>40883.085057870368</v>
      </c>
      <c r="W1248">
        <f t="shared" si="108"/>
        <v>2011</v>
      </c>
    </row>
    <row r="1249" spans="1:23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04"/>
        <v>122</v>
      </c>
      <c r="P1249">
        <f t="shared" si="105"/>
        <v>85.5</v>
      </c>
      <c r="Q1249">
        <v>122</v>
      </c>
      <c r="R1249" s="9" t="s">
        <v>8323</v>
      </c>
      <c r="S1249" t="s">
        <v>8324</v>
      </c>
      <c r="T1249" s="13">
        <f t="shared" si="106"/>
        <v>41370.292303240742</v>
      </c>
      <c r="U1249" s="13">
        <f t="shared" si="107"/>
        <v>41400.292303240742</v>
      </c>
      <c r="W1249">
        <f t="shared" si="108"/>
        <v>2013</v>
      </c>
    </row>
    <row r="1250" spans="1:23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04"/>
        <v>152</v>
      </c>
      <c r="P1250">
        <f t="shared" si="105"/>
        <v>64.25</v>
      </c>
      <c r="Q1250">
        <v>152</v>
      </c>
      <c r="R1250" s="9" t="s">
        <v>8323</v>
      </c>
      <c r="S1250" t="s">
        <v>8324</v>
      </c>
      <c r="T1250" s="13">
        <f t="shared" si="106"/>
        <v>41767.656863425924</v>
      </c>
      <c r="U1250" s="13">
        <f t="shared" si="107"/>
        <v>41803.290972222225</v>
      </c>
      <c r="W1250">
        <f t="shared" si="108"/>
        <v>2014</v>
      </c>
    </row>
    <row r="1251" spans="1:23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04"/>
        <v>104</v>
      </c>
      <c r="P1251">
        <f t="shared" si="105"/>
        <v>64.47</v>
      </c>
      <c r="Q1251">
        <v>104</v>
      </c>
      <c r="R1251" s="9" t="s">
        <v>8323</v>
      </c>
      <c r="S1251" t="s">
        <v>8324</v>
      </c>
      <c r="T1251" s="13">
        <f t="shared" si="106"/>
        <v>41067.74086805556</v>
      </c>
      <c r="U1251" s="13">
        <f t="shared" si="107"/>
        <v>41097.74086805556</v>
      </c>
      <c r="W1251">
        <f t="shared" si="108"/>
        <v>2012</v>
      </c>
    </row>
    <row r="1252" spans="1:23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04"/>
        <v>200</v>
      </c>
      <c r="P1252">
        <f t="shared" si="105"/>
        <v>118.2</v>
      </c>
      <c r="Q1252">
        <v>200</v>
      </c>
      <c r="R1252" s="9" t="s">
        <v>8323</v>
      </c>
      <c r="S1252" t="s">
        <v>8324</v>
      </c>
      <c r="T1252" s="13">
        <f t="shared" si="106"/>
        <v>41843.64271990741</v>
      </c>
      <c r="U1252" s="13">
        <f t="shared" si="107"/>
        <v>41888.64271990741</v>
      </c>
      <c r="W1252">
        <f t="shared" si="108"/>
        <v>2014</v>
      </c>
    </row>
    <row r="1253" spans="1:23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04"/>
        <v>102</v>
      </c>
      <c r="P1253">
        <f t="shared" si="105"/>
        <v>82.54</v>
      </c>
      <c r="Q1253">
        <v>102</v>
      </c>
      <c r="R1253" s="9" t="s">
        <v>8323</v>
      </c>
      <c r="S1253" t="s">
        <v>8324</v>
      </c>
      <c r="T1253" s="13">
        <f t="shared" si="106"/>
        <v>40751.814432870371</v>
      </c>
      <c r="U1253" s="13">
        <f t="shared" si="107"/>
        <v>40811.814432870371</v>
      </c>
      <c r="W1253">
        <f t="shared" si="108"/>
        <v>2011</v>
      </c>
    </row>
    <row r="1254" spans="1:23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04"/>
        <v>138</v>
      </c>
      <c r="P1254">
        <f t="shared" si="105"/>
        <v>34.17</v>
      </c>
      <c r="Q1254">
        <v>138</v>
      </c>
      <c r="R1254" s="9" t="s">
        <v>8323</v>
      </c>
      <c r="S1254" t="s">
        <v>8324</v>
      </c>
      <c r="T1254" s="13">
        <f t="shared" si="106"/>
        <v>41543.988067129627</v>
      </c>
      <c r="U1254" s="13">
        <f t="shared" si="107"/>
        <v>41571.988067129627</v>
      </c>
      <c r="W1254">
        <f t="shared" si="108"/>
        <v>2013</v>
      </c>
    </row>
    <row r="1255" spans="1:23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04"/>
        <v>303833</v>
      </c>
      <c r="P1255">
        <f t="shared" si="105"/>
        <v>42.73</v>
      </c>
      <c r="Q1255">
        <v>303833</v>
      </c>
      <c r="R1255" s="9" t="s">
        <v>8323</v>
      </c>
      <c r="S1255" t="s">
        <v>8324</v>
      </c>
      <c r="T1255" s="13">
        <f t="shared" si="106"/>
        <v>41855.783645833333</v>
      </c>
      <c r="U1255" s="13">
        <f t="shared" si="107"/>
        <v>41885.783645833333</v>
      </c>
      <c r="W1255">
        <f t="shared" si="108"/>
        <v>2014</v>
      </c>
    </row>
    <row r="1256" spans="1:23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4"/>
        <v>199</v>
      </c>
      <c r="P1256">
        <f t="shared" si="105"/>
        <v>94.49</v>
      </c>
      <c r="Q1256">
        <v>199</v>
      </c>
      <c r="R1256" s="9" t="s">
        <v>8323</v>
      </c>
      <c r="S1256" t="s">
        <v>8324</v>
      </c>
      <c r="T1256" s="13">
        <f t="shared" si="106"/>
        <v>40487.621365740742</v>
      </c>
      <c r="U1256" s="13">
        <f t="shared" si="107"/>
        <v>40544.207638888889</v>
      </c>
      <c r="W1256">
        <f t="shared" si="108"/>
        <v>2010</v>
      </c>
    </row>
    <row r="1257" spans="1:23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4"/>
        <v>202</v>
      </c>
      <c r="P1257">
        <f t="shared" si="105"/>
        <v>55.7</v>
      </c>
      <c r="Q1257">
        <v>202</v>
      </c>
      <c r="R1257" s="9" t="s">
        <v>8323</v>
      </c>
      <c r="S1257" t="s">
        <v>8324</v>
      </c>
      <c r="T1257" s="13">
        <f t="shared" si="106"/>
        <v>41579.845509259263</v>
      </c>
      <c r="U1257" s="13">
        <f t="shared" si="107"/>
        <v>41609.887175925927</v>
      </c>
      <c r="W1257">
        <f t="shared" si="108"/>
        <v>2013</v>
      </c>
    </row>
    <row r="1258" spans="1:23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4"/>
        <v>118</v>
      </c>
      <c r="P1258">
        <f t="shared" si="105"/>
        <v>98.03</v>
      </c>
      <c r="Q1258">
        <v>118</v>
      </c>
      <c r="R1258" s="9" t="s">
        <v>8323</v>
      </c>
      <c r="S1258" t="s">
        <v>8324</v>
      </c>
      <c r="T1258" s="13">
        <f t="shared" si="106"/>
        <v>40921.919340277782</v>
      </c>
      <c r="U1258" s="13">
        <f t="shared" si="107"/>
        <v>40951.919340277782</v>
      </c>
      <c r="W1258">
        <f t="shared" si="108"/>
        <v>2012</v>
      </c>
    </row>
    <row r="1259" spans="1:23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4"/>
        <v>295</v>
      </c>
      <c r="P1259">
        <f t="shared" si="105"/>
        <v>92.1</v>
      </c>
      <c r="Q1259">
        <v>295</v>
      </c>
      <c r="R1259" s="9" t="s">
        <v>8323</v>
      </c>
      <c r="S1259" t="s">
        <v>8324</v>
      </c>
      <c r="T1259" s="13">
        <f t="shared" si="106"/>
        <v>40587.085532407407</v>
      </c>
      <c r="U1259" s="13">
        <f t="shared" si="107"/>
        <v>40636.043865740743</v>
      </c>
      <c r="W1259">
        <f t="shared" si="108"/>
        <v>2011</v>
      </c>
    </row>
    <row r="1260" spans="1:23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4"/>
        <v>213</v>
      </c>
      <c r="P1260">
        <f t="shared" si="105"/>
        <v>38.18</v>
      </c>
      <c r="Q1260">
        <v>213</v>
      </c>
      <c r="R1260" s="9" t="s">
        <v>8323</v>
      </c>
      <c r="S1260" t="s">
        <v>8324</v>
      </c>
      <c r="T1260" s="13">
        <f t="shared" si="106"/>
        <v>41487.611250000002</v>
      </c>
      <c r="U1260" s="13">
        <f t="shared" si="107"/>
        <v>41517.611250000002</v>
      </c>
      <c r="W1260">
        <f t="shared" si="108"/>
        <v>2013</v>
      </c>
    </row>
    <row r="1261" spans="1:23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4"/>
        <v>104</v>
      </c>
      <c r="P1261">
        <f t="shared" si="105"/>
        <v>27.15</v>
      </c>
      <c r="Q1261">
        <v>104</v>
      </c>
      <c r="R1261" s="9" t="s">
        <v>8323</v>
      </c>
      <c r="S1261" t="s">
        <v>8324</v>
      </c>
      <c r="T1261" s="13">
        <f t="shared" si="106"/>
        <v>41766.970648148148</v>
      </c>
      <c r="U1261" s="13">
        <f t="shared" si="107"/>
        <v>41799.165972222225</v>
      </c>
      <c r="W1261">
        <f t="shared" si="108"/>
        <v>2014</v>
      </c>
    </row>
    <row r="1262" spans="1:23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4"/>
        <v>114</v>
      </c>
      <c r="P1262">
        <f t="shared" si="105"/>
        <v>50.69</v>
      </c>
      <c r="Q1262">
        <v>114</v>
      </c>
      <c r="R1262" s="9" t="s">
        <v>8323</v>
      </c>
      <c r="S1262" t="s">
        <v>8324</v>
      </c>
      <c r="T1262" s="13">
        <f t="shared" si="106"/>
        <v>41666.842824074076</v>
      </c>
      <c r="U1262" s="13">
        <f t="shared" si="107"/>
        <v>41696.842824074076</v>
      </c>
      <c r="W1262">
        <f t="shared" si="108"/>
        <v>2014</v>
      </c>
    </row>
    <row r="1263" spans="1:23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4"/>
        <v>101</v>
      </c>
      <c r="P1263">
        <f t="shared" si="105"/>
        <v>38.94</v>
      </c>
      <c r="Q1263">
        <v>101</v>
      </c>
      <c r="R1263" s="9" t="s">
        <v>8323</v>
      </c>
      <c r="S1263" t="s">
        <v>8324</v>
      </c>
      <c r="T1263" s="13">
        <f t="shared" si="106"/>
        <v>41638.342905092592</v>
      </c>
      <c r="U1263" s="13">
        <f t="shared" si="107"/>
        <v>41668.342905092592</v>
      </c>
      <c r="W1263">
        <f t="shared" si="108"/>
        <v>2013</v>
      </c>
    </row>
    <row r="1264" spans="1:23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4"/>
        <v>125</v>
      </c>
      <c r="P1264">
        <f t="shared" si="105"/>
        <v>77.64</v>
      </c>
      <c r="Q1264">
        <v>125</v>
      </c>
      <c r="R1264" s="9" t="s">
        <v>8323</v>
      </c>
      <c r="S1264" t="s">
        <v>8324</v>
      </c>
      <c r="T1264" s="13">
        <f t="shared" si="106"/>
        <v>41656.762638888889</v>
      </c>
      <c r="U1264" s="13">
        <f t="shared" si="107"/>
        <v>41686.762638888889</v>
      </c>
      <c r="W1264">
        <f t="shared" si="108"/>
        <v>2014</v>
      </c>
    </row>
    <row r="1265" spans="1:23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4"/>
        <v>119</v>
      </c>
      <c r="P1265">
        <f t="shared" si="105"/>
        <v>43.54</v>
      </c>
      <c r="Q1265">
        <v>119</v>
      </c>
      <c r="R1265" s="9" t="s">
        <v>8323</v>
      </c>
      <c r="S1265" t="s">
        <v>8324</v>
      </c>
      <c r="T1265" s="13">
        <f t="shared" si="106"/>
        <v>41692.084143518521</v>
      </c>
      <c r="U1265" s="13">
        <f t="shared" si="107"/>
        <v>41727.041666666664</v>
      </c>
      <c r="W1265">
        <f t="shared" si="108"/>
        <v>2014</v>
      </c>
    </row>
    <row r="1266" spans="1:23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4"/>
        <v>166</v>
      </c>
      <c r="P1266">
        <f t="shared" si="105"/>
        <v>31.82</v>
      </c>
      <c r="Q1266">
        <v>166</v>
      </c>
      <c r="R1266" s="9" t="s">
        <v>8323</v>
      </c>
      <c r="S1266" t="s">
        <v>8324</v>
      </c>
      <c r="T1266" s="13">
        <f t="shared" si="106"/>
        <v>41547.662997685184</v>
      </c>
      <c r="U1266" s="13">
        <f t="shared" si="107"/>
        <v>41576.662997685184</v>
      </c>
      <c r="W1266">
        <f t="shared" si="108"/>
        <v>2013</v>
      </c>
    </row>
    <row r="1267" spans="1:23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4"/>
        <v>119</v>
      </c>
      <c r="P1267">
        <f t="shared" si="105"/>
        <v>63.18</v>
      </c>
      <c r="Q1267">
        <v>119</v>
      </c>
      <c r="R1267" s="9" t="s">
        <v>8323</v>
      </c>
      <c r="S1267" t="s">
        <v>8324</v>
      </c>
      <c r="T1267" s="13">
        <f t="shared" si="106"/>
        <v>40465.655266203699</v>
      </c>
      <c r="U1267" s="13">
        <f t="shared" si="107"/>
        <v>40512.655266203699</v>
      </c>
      <c r="W1267">
        <f t="shared" si="108"/>
        <v>2010</v>
      </c>
    </row>
    <row r="1268" spans="1:23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4"/>
        <v>100</v>
      </c>
      <c r="P1268">
        <f t="shared" si="105"/>
        <v>190.9</v>
      </c>
      <c r="Q1268">
        <v>100</v>
      </c>
      <c r="R1268" s="9" t="s">
        <v>8323</v>
      </c>
      <c r="S1268" t="s">
        <v>8324</v>
      </c>
      <c r="T1268" s="13">
        <f t="shared" si="106"/>
        <v>41620.87667824074</v>
      </c>
      <c r="U1268" s="13">
        <f t="shared" si="107"/>
        <v>41650.87667824074</v>
      </c>
      <c r="W1268">
        <f t="shared" si="108"/>
        <v>2013</v>
      </c>
    </row>
    <row r="1269" spans="1:23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4"/>
        <v>102</v>
      </c>
      <c r="P1269">
        <f t="shared" si="105"/>
        <v>140.86000000000001</v>
      </c>
      <c r="Q1269">
        <v>102</v>
      </c>
      <c r="R1269" s="9" t="s">
        <v>8323</v>
      </c>
      <c r="S1269" t="s">
        <v>8324</v>
      </c>
      <c r="T1269" s="13">
        <f t="shared" si="106"/>
        <v>41449.585162037038</v>
      </c>
      <c r="U1269" s="13">
        <f t="shared" si="107"/>
        <v>41479.585162037038</v>
      </c>
      <c r="W1269">
        <f t="shared" si="108"/>
        <v>2013</v>
      </c>
    </row>
    <row r="1270" spans="1:23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4"/>
        <v>117</v>
      </c>
      <c r="P1270">
        <f t="shared" si="105"/>
        <v>76.92</v>
      </c>
      <c r="Q1270">
        <v>117</v>
      </c>
      <c r="R1270" s="9" t="s">
        <v>8323</v>
      </c>
      <c r="S1270" t="s">
        <v>8324</v>
      </c>
      <c r="T1270" s="13">
        <f t="shared" si="106"/>
        <v>41507.845451388886</v>
      </c>
      <c r="U1270" s="13">
        <f t="shared" si="107"/>
        <v>41537.845451388886</v>
      </c>
      <c r="W1270">
        <f t="shared" si="108"/>
        <v>2013</v>
      </c>
    </row>
    <row r="1271" spans="1:23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4"/>
        <v>109</v>
      </c>
      <c r="P1271">
        <f t="shared" si="105"/>
        <v>99.16</v>
      </c>
      <c r="Q1271">
        <v>109</v>
      </c>
      <c r="R1271" s="9" t="s">
        <v>8323</v>
      </c>
      <c r="S1271" t="s">
        <v>8324</v>
      </c>
      <c r="T1271" s="13">
        <f t="shared" si="106"/>
        <v>42445.823055555549</v>
      </c>
      <c r="U1271" s="13">
        <f t="shared" si="107"/>
        <v>42476</v>
      </c>
      <c r="W1271">
        <f t="shared" si="108"/>
        <v>2016</v>
      </c>
    </row>
    <row r="1272" spans="1:23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4"/>
        <v>115</v>
      </c>
      <c r="P1272">
        <f t="shared" si="105"/>
        <v>67.88</v>
      </c>
      <c r="Q1272">
        <v>115</v>
      </c>
      <c r="R1272" s="9" t="s">
        <v>8323</v>
      </c>
      <c r="S1272" t="s">
        <v>8324</v>
      </c>
      <c r="T1272" s="13">
        <f t="shared" si="106"/>
        <v>40933.856967592597</v>
      </c>
      <c r="U1272" s="13">
        <f t="shared" si="107"/>
        <v>40993.815300925926</v>
      </c>
      <c r="W1272">
        <f t="shared" si="108"/>
        <v>2012</v>
      </c>
    </row>
    <row r="1273" spans="1:23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4"/>
        <v>102</v>
      </c>
      <c r="P1273">
        <f t="shared" si="105"/>
        <v>246.29</v>
      </c>
      <c r="Q1273">
        <v>102</v>
      </c>
      <c r="R1273" s="9" t="s">
        <v>8323</v>
      </c>
      <c r="S1273" t="s">
        <v>8324</v>
      </c>
      <c r="T1273" s="13">
        <f t="shared" si="106"/>
        <v>41561.683553240742</v>
      </c>
      <c r="U1273" s="13">
        <f t="shared" si="107"/>
        <v>41591.725219907406</v>
      </c>
      <c r="W1273">
        <f t="shared" si="108"/>
        <v>2013</v>
      </c>
    </row>
    <row r="1274" spans="1:23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4"/>
        <v>106</v>
      </c>
      <c r="P1274">
        <f t="shared" si="105"/>
        <v>189.29</v>
      </c>
      <c r="Q1274">
        <v>106</v>
      </c>
      <c r="R1274" s="9" t="s">
        <v>8323</v>
      </c>
      <c r="S1274" t="s">
        <v>8324</v>
      </c>
      <c r="T1274" s="13">
        <f t="shared" si="106"/>
        <v>40274.745127314818</v>
      </c>
      <c r="U1274" s="13">
        <f t="shared" si="107"/>
        <v>40344.166666666664</v>
      </c>
      <c r="W1274">
        <f t="shared" si="108"/>
        <v>2010</v>
      </c>
    </row>
    <row r="1275" spans="1:23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4"/>
        <v>104</v>
      </c>
      <c r="P1275">
        <f t="shared" si="105"/>
        <v>76.67</v>
      </c>
      <c r="Q1275">
        <v>104</v>
      </c>
      <c r="R1275" s="9" t="s">
        <v>8323</v>
      </c>
      <c r="S1275" t="s">
        <v>8324</v>
      </c>
      <c r="T1275" s="13">
        <f t="shared" si="106"/>
        <v>41852.730219907404</v>
      </c>
      <c r="U1275" s="13">
        <f t="shared" si="107"/>
        <v>41882.730219907404</v>
      </c>
      <c r="W1275">
        <f t="shared" si="108"/>
        <v>2014</v>
      </c>
    </row>
    <row r="1276" spans="1:23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4"/>
        <v>155</v>
      </c>
      <c r="P1276">
        <f t="shared" si="105"/>
        <v>82.96</v>
      </c>
      <c r="Q1276">
        <v>155</v>
      </c>
      <c r="R1276" s="9" t="s">
        <v>8323</v>
      </c>
      <c r="S1276" t="s">
        <v>8324</v>
      </c>
      <c r="T1276" s="13">
        <f t="shared" si="106"/>
        <v>41116.690104166664</v>
      </c>
      <c r="U1276" s="13">
        <f t="shared" si="107"/>
        <v>41151.690104166664</v>
      </c>
      <c r="W1276">
        <f t="shared" si="108"/>
        <v>2012</v>
      </c>
    </row>
    <row r="1277" spans="1:23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4"/>
        <v>162</v>
      </c>
      <c r="P1277">
        <f t="shared" si="105"/>
        <v>62.52</v>
      </c>
      <c r="Q1277">
        <v>162</v>
      </c>
      <c r="R1277" s="9" t="s">
        <v>8323</v>
      </c>
      <c r="S1277" t="s">
        <v>8324</v>
      </c>
      <c r="T1277" s="13">
        <f t="shared" si="106"/>
        <v>41458.867905092593</v>
      </c>
      <c r="U1277" s="13">
        <f t="shared" si="107"/>
        <v>41493.867905092593</v>
      </c>
      <c r="W1277">
        <f t="shared" si="108"/>
        <v>2013</v>
      </c>
    </row>
    <row r="1278" spans="1:23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4"/>
        <v>104</v>
      </c>
      <c r="P1278">
        <f t="shared" si="105"/>
        <v>46.07</v>
      </c>
      <c r="Q1278">
        <v>104</v>
      </c>
      <c r="R1278" s="9" t="s">
        <v>8323</v>
      </c>
      <c r="S1278" t="s">
        <v>8324</v>
      </c>
      <c r="T1278" s="13">
        <f t="shared" si="106"/>
        <v>40007.704247685186</v>
      </c>
      <c r="U1278" s="13">
        <f t="shared" si="107"/>
        <v>40057.166666666664</v>
      </c>
      <c r="W1278">
        <f t="shared" si="108"/>
        <v>2009</v>
      </c>
    </row>
    <row r="1279" spans="1:23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4"/>
        <v>106</v>
      </c>
      <c r="P1279">
        <f t="shared" si="105"/>
        <v>38.54</v>
      </c>
      <c r="Q1279">
        <v>106</v>
      </c>
      <c r="R1279" s="9" t="s">
        <v>8323</v>
      </c>
      <c r="S1279" t="s">
        <v>8324</v>
      </c>
      <c r="T1279" s="13">
        <f t="shared" si="106"/>
        <v>41121.561886574076</v>
      </c>
      <c r="U1279" s="13">
        <f t="shared" si="107"/>
        <v>41156.561886574076</v>
      </c>
      <c r="W1279">
        <f t="shared" si="108"/>
        <v>2012</v>
      </c>
    </row>
    <row r="1280" spans="1:23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4"/>
        <v>155</v>
      </c>
      <c r="P1280">
        <f t="shared" si="105"/>
        <v>53.01</v>
      </c>
      <c r="Q1280">
        <v>155</v>
      </c>
      <c r="R1280" s="9" t="s">
        <v>8323</v>
      </c>
      <c r="S1280" t="s">
        <v>8324</v>
      </c>
      <c r="T1280" s="13">
        <f t="shared" si="106"/>
        <v>41786.555162037039</v>
      </c>
      <c r="U1280" s="13">
        <f t="shared" si="107"/>
        <v>41815.083333333336</v>
      </c>
      <c r="W1280">
        <f t="shared" si="108"/>
        <v>2014</v>
      </c>
    </row>
    <row r="1281" spans="1:23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4"/>
        <v>111</v>
      </c>
      <c r="P1281">
        <f t="shared" si="105"/>
        <v>73.36</v>
      </c>
      <c r="Q1281">
        <v>111</v>
      </c>
      <c r="R1281" s="9" t="s">
        <v>8323</v>
      </c>
      <c r="S1281" t="s">
        <v>8324</v>
      </c>
      <c r="T1281" s="13">
        <f t="shared" si="106"/>
        <v>41682.099189814813</v>
      </c>
      <c r="U1281" s="13">
        <f t="shared" si="107"/>
        <v>41722.057523148149</v>
      </c>
      <c r="W1281">
        <f t="shared" si="108"/>
        <v>2014</v>
      </c>
    </row>
    <row r="1282" spans="1:23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4"/>
        <v>111</v>
      </c>
      <c r="P1282">
        <f t="shared" si="105"/>
        <v>127.98</v>
      </c>
      <c r="Q1282">
        <v>111</v>
      </c>
      <c r="R1282" s="9" t="s">
        <v>8323</v>
      </c>
      <c r="S1282" t="s">
        <v>8324</v>
      </c>
      <c r="T1282" s="13">
        <f t="shared" si="106"/>
        <v>40513.757569444446</v>
      </c>
      <c r="U1282" s="13">
        <f t="shared" si="107"/>
        <v>40603.757569444446</v>
      </c>
      <c r="W1282">
        <f t="shared" si="108"/>
        <v>2010</v>
      </c>
    </row>
    <row r="1283" spans="1:23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9">ROUND(E1283/D1283*100,0)</f>
        <v>111</v>
      </c>
      <c r="P1283">
        <f t="shared" ref="P1283:P1346" si="110">IFERROR(ROUND(E1283/L1283,2),0)</f>
        <v>104.73</v>
      </c>
      <c r="Q1283">
        <v>111</v>
      </c>
      <c r="R1283" s="9" t="s">
        <v>8323</v>
      </c>
      <c r="S1283" t="s">
        <v>8324</v>
      </c>
      <c r="T1283" s="13">
        <f t="shared" ref="T1283:T1346" si="111">(((J1283/60)/60)/24)+DATE(1970,1,1)</f>
        <v>41463.743472222224</v>
      </c>
      <c r="U1283" s="13">
        <f t="shared" ref="U1283:U1346" si="112">(((I1283/60)/60)/24)+DATE(1970,1,1)</f>
        <v>41483.743472222224</v>
      </c>
      <c r="W1283">
        <f t="shared" ref="W1283:W1346" si="113">YEAR(T1283)</f>
        <v>2013</v>
      </c>
    </row>
    <row r="1284" spans="1:23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9"/>
        <v>124</v>
      </c>
      <c r="P1284">
        <f t="shared" si="110"/>
        <v>67.67</v>
      </c>
      <c r="Q1284">
        <v>124</v>
      </c>
      <c r="R1284" s="9" t="s">
        <v>8323</v>
      </c>
      <c r="S1284" t="s">
        <v>8324</v>
      </c>
      <c r="T1284" s="13">
        <f t="shared" si="111"/>
        <v>41586.475173611114</v>
      </c>
      <c r="U1284" s="13">
        <f t="shared" si="112"/>
        <v>41617.207638888889</v>
      </c>
      <c r="W1284">
        <f t="shared" si="113"/>
        <v>2013</v>
      </c>
    </row>
    <row r="1285" spans="1:23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9"/>
        <v>211</v>
      </c>
      <c r="P1285">
        <f t="shared" si="110"/>
        <v>95.93</v>
      </c>
      <c r="Q1285">
        <v>211</v>
      </c>
      <c r="R1285" s="9" t="s">
        <v>8323</v>
      </c>
      <c r="S1285" t="s">
        <v>8324</v>
      </c>
      <c r="T1285" s="13">
        <f t="shared" si="111"/>
        <v>41320.717465277776</v>
      </c>
      <c r="U1285" s="13">
        <f t="shared" si="112"/>
        <v>41344.166666666664</v>
      </c>
      <c r="W1285">
        <f t="shared" si="113"/>
        <v>2013</v>
      </c>
    </row>
    <row r="1286" spans="1:23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9"/>
        <v>101</v>
      </c>
      <c r="P1286">
        <f t="shared" si="110"/>
        <v>65.16</v>
      </c>
      <c r="Q1286">
        <v>101</v>
      </c>
      <c r="R1286" s="9" t="s">
        <v>8315</v>
      </c>
      <c r="S1286" t="s">
        <v>8316</v>
      </c>
      <c r="T1286" s="13">
        <f t="shared" si="111"/>
        <v>42712.23474537037</v>
      </c>
      <c r="U1286" s="13">
        <f t="shared" si="112"/>
        <v>42735.707638888889</v>
      </c>
      <c r="W1286">
        <f t="shared" si="113"/>
        <v>2016</v>
      </c>
    </row>
    <row r="1287" spans="1:23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9"/>
        <v>102</v>
      </c>
      <c r="P1287">
        <f t="shared" si="110"/>
        <v>32.270000000000003</v>
      </c>
      <c r="Q1287">
        <v>102</v>
      </c>
      <c r="R1287" s="9" t="s">
        <v>8315</v>
      </c>
      <c r="S1287" t="s">
        <v>8316</v>
      </c>
      <c r="T1287" s="13">
        <f t="shared" si="111"/>
        <v>42160.583043981482</v>
      </c>
      <c r="U1287" s="13">
        <f t="shared" si="112"/>
        <v>42175.583043981482</v>
      </c>
      <c r="W1287">
        <f t="shared" si="113"/>
        <v>2015</v>
      </c>
    </row>
    <row r="1288" spans="1:23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9"/>
        <v>108</v>
      </c>
      <c r="P1288">
        <f t="shared" si="110"/>
        <v>81.25</v>
      </c>
      <c r="Q1288">
        <v>108</v>
      </c>
      <c r="R1288" s="9" t="s">
        <v>8315</v>
      </c>
      <c r="S1288" t="s">
        <v>8316</v>
      </c>
      <c r="T1288" s="13">
        <f t="shared" si="111"/>
        <v>42039.384571759263</v>
      </c>
      <c r="U1288" s="13">
        <f t="shared" si="112"/>
        <v>42052.583333333328</v>
      </c>
      <c r="W1288">
        <f t="shared" si="113"/>
        <v>2015</v>
      </c>
    </row>
    <row r="1289" spans="1:23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9"/>
        <v>242</v>
      </c>
      <c r="P1289">
        <f t="shared" si="110"/>
        <v>24.2</v>
      </c>
      <c r="Q1289">
        <v>242</v>
      </c>
      <c r="R1289" s="9" t="s">
        <v>8315</v>
      </c>
      <c r="S1289" t="s">
        <v>8316</v>
      </c>
      <c r="T1289" s="13">
        <f t="shared" si="111"/>
        <v>42107.621018518519</v>
      </c>
      <c r="U1289" s="13">
        <f t="shared" si="112"/>
        <v>42167.621018518519</v>
      </c>
      <c r="W1289">
        <f t="shared" si="113"/>
        <v>2015</v>
      </c>
    </row>
    <row r="1290" spans="1:23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9"/>
        <v>100</v>
      </c>
      <c r="P1290">
        <f t="shared" si="110"/>
        <v>65.87</v>
      </c>
      <c r="Q1290">
        <v>100</v>
      </c>
      <c r="R1290" s="9" t="s">
        <v>8315</v>
      </c>
      <c r="S1290" t="s">
        <v>8316</v>
      </c>
      <c r="T1290" s="13">
        <f t="shared" si="111"/>
        <v>42561.154664351852</v>
      </c>
      <c r="U1290" s="13">
        <f t="shared" si="112"/>
        <v>42592.166666666672</v>
      </c>
      <c r="W1290">
        <f t="shared" si="113"/>
        <v>2016</v>
      </c>
    </row>
    <row r="1291" spans="1:23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9"/>
        <v>125</v>
      </c>
      <c r="P1291">
        <f t="shared" si="110"/>
        <v>36.08</v>
      </c>
      <c r="Q1291">
        <v>125</v>
      </c>
      <c r="R1291" s="9" t="s">
        <v>8315</v>
      </c>
      <c r="S1291" t="s">
        <v>8316</v>
      </c>
      <c r="T1291" s="13">
        <f t="shared" si="111"/>
        <v>42709.134780092587</v>
      </c>
      <c r="U1291" s="13">
        <f t="shared" si="112"/>
        <v>42739.134780092587</v>
      </c>
      <c r="W1291">
        <f t="shared" si="113"/>
        <v>2016</v>
      </c>
    </row>
    <row r="1292" spans="1:23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9"/>
        <v>109</v>
      </c>
      <c r="P1292">
        <f t="shared" si="110"/>
        <v>44.19</v>
      </c>
      <c r="Q1292">
        <v>109</v>
      </c>
      <c r="R1292" s="9" t="s">
        <v>8315</v>
      </c>
      <c r="S1292" t="s">
        <v>8316</v>
      </c>
      <c r="T1292" s="13">
        <f t="shared" si="111"/>
        <v>42086.614942129629</v>
      </c>
      <c r="U1292" s="13">
        <f t="shared" si="112"/>
        <v>42117.290972222225</v>
      </c>
      <c r="W1292">
        <f t="shared" si="113"/>
        <v>2015</v>
      </c>
    </row>
    <row r="1293" spans="1:23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9"/>
        <v>146</v>
      </c>
      <c r="P1293">
        <f t="shared" si="110"/>
        <v>104.07</v>
      </c>
      <c r="Q1293">
        <v>146</v>
      </c>
      <c r="R1293" s="9" t="s">
        <v>8315</v>
      </c>
      <c r="S1293" t="s">
        <v>8316</v>
      </c>
      <c r="T1293" s="13">
        <f t="shared" si="111"/>
        <v>42064.652673611112</v>
      </c>
      <c r="U1293" s="13">
        <f t="shared" si="112"/>
        <v>42101.291666666672</v>
      </c>
      <c r="W1293">
        <f t="shared" si="113"/>
        <v>2015</v>
      </c>
    </row>
    <row r="1294" spans="1:23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9"/>
        <v>110</v>
      </c>
      <c r="P1294">
        <f t="shared" si="110"/>
        <v>35.96</v>
      </c>
      <c r="Q1294">
        <v>110</v>
      </c>
      <c r="R1294" s="9" t="s">
        <v>8315</v>
      </c>
      <c r="S1294" t="s">
        <v>8316</v>
      </c>
      <c r="T1294" s="13">
        <f t="shared" si="111"/>
        <v>42256.764212962968</v>
      </c>
      <c r="U1294" s="13">
        <f t="shared" si="112"/>
        <v>42283.957638888889</v>
      </c>
      <c r="W1294">
        <f t="shared" si="113"/>
        <v>2015</v>
      </c>
    </row>
    <row r="1295" spans="1:23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9"/>
        <v>102</v>
      </c>
      <c r="P1295">
        <f t="shared" si="110"/>
        <v>127.79</v>
      </c>
      <c r="Q1295">
        <v>102</v>
      </c>
      <c r="R1295" s="9" t="s">
        <v>8315</v>
      </c>
      <c r="S1295" t="s">
        <v>8316</v>
      </c>
      <c r="T1295" s="13">
        <f t="shared" si="111"/>
        <v>42292.701053240744</v>
      </c>
      <c r="U1295" s="13">
        <f t="shared" si="112"/>
        <v>42322.742719907401</v>
      </c>
      <c r="W1295">
        <f t="shared" si="113"/>
        <v>2015</v>
      </c>
    </row>
    <row r="1296" spans="1:23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9"/>
        <v>122</v>
      </c>
      <c r="P1296">
        <f t="shared" si="110"/>
        <v>27.73</v>
      </c>
      <c r="Q1296">
        <v>122</v>
      </c>
      <c r="R1296" s="9" t="s">
        <v>8315</v>
      </c>
      <c r="S1296" t="s">
        <v>8316</v>
      </c>
      <c r="T1296" s="13">
        <f t="shared" si="111"/>
        <v>42278.453668981485</v>
      </c>
      <c r="U1296" s="13">
        <f t="shared" si="112"/>
        <v>42296.458333333328</v>
      </c>
      <c r="W1296">
        <f t="shared" si="113"/>
        <v>2015</v>
      </c>
    </row>
    <row r="1297" spans="1:23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9"/>
        <v>102</v>
      </c>
      <c r="P1297">
        <f t="shared" si="110"/>
        <v>39.83</v>
      </c>
      <c r="Q1297">
        <v>102</v>
      </c>
      <c r="R1297" s="9" t="s">
        <v>8315</v>
      </c>
      <c r="S1297" t="s">
        <v>8316</v>
      </c>
      <c r="T1297" s="13">
        <f t="shared" si="111"/>
        <v>42184.572881944448</v>
      </c>
      <c r="U1297" s="13">
        <f t="shared" si="112"/>
        <v>42214.708333333328</v>
      </c>
      <c r="W1297">
        <f t="shared" si="113"/>
        <v>2015</v>
      </c>
    </row>
    <row r="1298" spans="1:23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9"/>
        <v>141</v>
      </c>
      <c r="P1298">
        <f t="shared" si="110"/>
        <v>52.17</v>
      </c>
      <c r="Q1298">
        <v>141</v>
      </c>
      <c r="R1298" s="9" t="s">
        <v>8315</v>
      </c>
      <c r="S1298" t="s">
        <v>8316</v>
      </c>
      <c r="T1298" s="13">
        <f t="shared" si="111"/>
        <v>42423.050613425927</v>
      </c>
      <c r="U1298" s="13">
        <f t="shared" si="112"/>
        <v>42443.008946759262</v>
      </c>
      <c r="W1298">
        <f t="shared" si="113"/>
        <v>2016</v>
      </c>
    </row>
    <row r="1299" spans="1:23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9"/>
        <v>110</v>
      </c>
      <c r="P1299">
        <f t="shared" si="110"/>
        <v>92.04</v>
      </c>
      <c r="Q1299">
        <v>110</v>
      </c>
      <c r="R1299" s="9" t="s">
        <v>8315</v>
      </c>
      <c r="S1299" t="s">
        <v>8316</v>
      </c>
      <c r="T1299" s="13">
        <f t="shared" si="111"/>
        <v>42461.747199074074</v>
      </c>
      <c r="U1299" s="13">
        <f t="shared" si="112"/>
        <v>42491.747199074074</v>
      </c>
      <c r="W1299">
        <f t="shared" si="113"/>
        <v>2016</v>
      </c>
    </row>
    <row r="1300" spans="1:23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9"/>
        <v>105</v>
      </c>
      <c r="P1300">
        <f t="shared" si="110"/>
        <v>63.42</v>
      </c>
      <c r="Q1300">
        <v>105</v>
      </c>
      <c r="R1300" s="9" t="s">
        <v>8315</v>
      </c>
      <c r="S1300" t="s">
        <v>8316</v>
      </c>
      <c r="T1300" s="13">
        <f t="shared" si="111"/>
        <v>42458.680925925932</v>
      </c>
      <c r="U1300" s="13">
        <f t="shared" si="112"/>
        <v>42488.680925925932</v>
      </c>
      <c r="W1300">
        <f t="shared" si="113"/>
        <v>2016</v>
      </c>
    </row>
    <row r="1301" spans="1:23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9"/>
        <v>124</v>
      </c>
      <c r="P1301">
        <f t="shared" si="110"/>
        <v>135.63</v>
      </c>
      <c r="Q1301">
        <v>124</v>
      </c>
      <c r="R1301" s="9" t="s">
        <v>8315</v>
      </c>
      <c r="S1301" t="s">
        <v>8316</v>
      </c>
      <c r="T1301" s="13">
        <f t="shared" si="111"/>
        <v>42169.814340277779</v>
      </c>
      <c r="U1301" s="13">
        <f t="shared" si="112"/>
        <v>42199.814340277779</v>
      </c>
      <c r="W1301">
        <f t="shared" si="113"/>
        <v>2015</v>
      </c>
    </row>
    <row r="1302" spans="1:23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9"/>
        <v>135</v>
      </c>
      <c r="P1302">
        <f t="shared" si="110"/>
        <v>168.75</v>
      </c>
      <c r="Q1302">
        <v>135</v>
      </c>
      <c r="R1302" s="9" t="s">
        <v>8315</v>
      </c>
      <c r="S1302" t="s">
        <v>8316</v>
      </c>
      <c r="T1302" s="13">
        <f t="shared" si="111"/>
        <v>42483.675208333334</v>
      </c>
      <c r="U1302" s="13">
        <f t="shared" si="112"/>
        <v>42522.789583333331</v>
      </c>
      <c r="W1302">
        <f t="shared" si="113"/>
        <v>2016</v>
      </c>
    </row>
    <row r="1303" spans="1:23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9"/>
        <v>103</v>
      </c>
      <c r="P1303">
        <f t="shared" si="110"/>
        <v>70.86</v>
      </c>
      <c r="Q1303">
        <v>103</v>
      </c>
      <c r="R1303" s="9" t="s">
        <v>8315</v>
      </c>
      <c r="S1303" t="s">
        <v>8316</v>
      </c>
      <c r="T1303" s="13">
        <f t="shared" si="111"/>
        <v>42195.749745370369</v>
      </c>
      <c r="U1303" s="13">
        <f t="shared" si="112"/>
        <v>42206.125</v>
      </c>
      <c r="W1303">
        <f t="shared" si="113"/>
        <v>2015</v>
      </c>
    </row>
    <row r="1304" spans="1:23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9"/>
        <v>100</v>
      </c>
      <c r="P1304">
        <f t="shared" si="110"/>
        <v>50</v>
      </c>
      <c r="Q1304">
        <v>100</v>
      </c>
      <c r="R1304" s="9" t="s">
        <v>8315</v>
      </c>
      <c r="S1304" t="s">
        <v>8316</v>
      </c>
      <c r="T1304" s="13">
        <f t="shared" si="111"/>
        <v>42675.057997685188</v>
      </c>
      <c r="U1304" s="13">
        <f t="shared" si="112"/>
        <v>42705.099664351852</v>
      </c>
      <c r="W1304">
        <f t="shared" si="113"/>
        <v>2016</v>
      </c>
    </row>
    <row r="1305" spans="1:23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9"/>
        <v>130</v>
      </c>
      <c r="P1305">
        <f t="shared" si="110"/>
        <v>42.21</v>
      </c>
      <c r="Q1305">
        <v>130</v>
      </c>
      <c r="R1305" s="9" t="s">
        <v>8315</v>
      </c>
      <c r="S1305" t="s">
        <v>8316</v>
      </c>
      <c r="T1305" s="13">
        <f t="shared" si="111"/>
        <v>42566.441203703704</v>
      </c>
      <c r="U1305" s="13">
        <f t="shared" si="112"/>
        <v>42582.458333333328</v>
      </c>
      <c r="W1305">
        <f t="shared" si="113"/>
        <v>2016</v>
      </c>
    </row>
    <row r="1306" spans="1:23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9"/>
        <v>40</v>
      </c>
      <c r="P1306">
        <f t="shared" si="110"/>
        <v>152.41</v>
      </c>
      <c r="Q1306">
        <v>40</v>
      </c>
      <c r="R1306" s="9" t="s">
        <v>8317</v>
      </c>
      <c r="S1306" t="s">
        <v>8319</v>
      </c>
      <c r="T1306" s="13">
        <f t="shared" si="111"/>
        <v>42747.194502314815</v>
      </c>
      <c r="U1306" s="13">
        <f t="shared" si="112"/>
        <v>42807.152835648143</v>
      </c>
      <c r="W1306">
        <f t="shared" si="113"/>
        <v>2017</v>
      </c>
    </row>
    <row r="1307" spans="1:23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9"/>
        <v>26</v>
      </c>
      <c r="P1307">
        <f t="shared" si="110"/>
        <v>90.62</v>
      </c>
      <c r="Q1307">
        <v>26</v>
      </c>
      <c r="R1307" s="9" t="s">
        <v>8317</v>
      </c>
      <c r="S1307" t="s">
        <v>8319</v>
      </c>
      <c r="T1307" s="13">
        <f t="shared" si="111"/>
        <v>42543.665601851855</v>
      </c>
      <c r="U1307" s="13">
        <f t="shared" si="112"/>
        <v>42572.729166666672</v>
      </c>
      <c r="W1307">
        <f t="shared" si="113"/>
        <v>2016</v>
      </c>
    </row>
    <row r="1308" spans="1:23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9"/>
        <v>65</v>
      </c>
      <c r="P1308">
        <f t="shared" si="110"/>
        <v>201.6</v>
      </c>
      <c r="Q1308">
        <v>65</v>
      </c>
      <c r="R1308" s="9" t="s">
        <v>8317</v>
      </c>
      <c r="S1308" t="s">
        <v>8319</v>
      </c>
      <c r="T1308" s="13">
        <f t="shared" si="111"/>
        <v>41947.457569444443</v>
      </c>
      <c r="U1308" s="13">
        <f t="shared" si="112"/>
        <v>41977.457569444443</v>
      </c>
      <c r="W1308">
        <f t="shared" si="113"/>
        <v>2014</v>
      </c>
    </row>
    <row r="1309" spans="1:23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9"/>
        <v>12</v>
      </c>
      <c r="P1309">
        <f t="shared" si="110"/>
        <v>127.93</v>
      </c>
      <c r="Q1309">
        <v>12</v>
      </c>
      <c r="R1309" s="9" t="s">
        <v>8317</v>
      </c>
      <c r="S1309" t="s">
        <v>8319</v>
      </c>
      <c r="T1309" s="13">
        <f t="shared" si="111"/>
        <v>42387.503229166665</v>
      </c>
      <c r="U1309" s="13">
        <f t="shared" si="112"/>
        <v>42417.503229166665</v>
      </c>
      <c r="W1309">
        <f t="shared" si="113"/>
        <v>2016</v>
      </c>
    </row>
    <row r="1310" spans="1:23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9"/>
        <v>11</v>
      </c>
      <c r="P1310">
        <f t="shared" si="110"/>
        <v>29.89</v>
      </c>
      <c r="Q1310">
        <v>11</v>
      </c>
      <c r="R1310" s="9" t="s">
        <v>8317</v>
      </c>
      <c r="S1310" t="s">
        <v>8319</v>
      </c>
      <c r="T1310" s="13">
        <f t="shared" si="111"/>
        <v>42611.613564814819</v>
      </c>
      <c r="U1310" s="13">
        <f t="shared" si="112"/>
        <v>42651.613564814819</v>
      </c>
      <c r="W1310">
        <f t="shared" si="113"/>
        <v>2016</v>
      </c>
    </row>
    <row r="1311" spans="1:23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9"/>
        <v>112</v>
      </c>
      <c r="P1311">
        <f t="shared" si="110"/>
        <v>367.97</v>
      </c>
      <c r="Q1311">
        <v>112</v>
      </c>
      <c r="R1311" s="9" t="s">
        <v>8317</v>
      </c>
      <c r="S1311" t="s">
        <v>8319</v>
      </c>
      <c r="T1311" s="13">
        <f t="shared" si="111"/>
        <v>42257.882731481484</v>
      </c>
      <c r="U1311" s="13">
        <f t="shared" si="112"/>
        <v>42292.882731481484</v>
      </c>
      <c r="W1311">
        <f t="shared" si="113"/>
        <v>2015</v>
      </c>
    </row>
    <row r="1312" spans="1:23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9"/>
        <v>16</v>
      </c>
      <c r="P1312">
        <f t="shared" si="110"/>
        <v>129.16999999999999</v>
      </c>
      <c r="Q1312">
        <v>16</v>
      </c>
      <c r="R1312" s="9" t="s">
        <v>8317</v>
      </c>
      <c r="S1312" t="s">
        <v>8319</v>
      </c>
      <c r="T1312" s="13">
        <f t="shared" si="111"/>
        <v>42556.667245370365</v>
      </c>
      <c r="U1312" s="13">
        <f t="shared" si="112"/>
        <v>42601.667245370365</v>
      </c>
      <c r="W1312">
        <f t="shared" si="113"/>
        <v>2016</v>
      </c>
    </row>
    <row r="1313" spans="1:23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9"/>
        <v>32</v>
      </c>
      <c r="P1313">
        <f t="shared" si="110"/>
        <v>800.7</v>
      </c>
      <c r="Q1313">
        <v>32</v>
      </c>
      <c r="R1313" s="9" t="s">
        <v>8317</v>
      </c>
      <c r="S1313" t="s">
        <v>8319</v>
      </c>
      <c r="T1313" s="13">
        <f t="shared" si="111"/>
        <v>42669.802303240736</v>
      </c>
      <c r="U1313" s="13">
        <f t="shared" si="112"/>
        <v>42704.843969907408</v>
      </c>
      <c r="W1313">
        <f t="shared" si="113"/>
        <v>2016</v>
      </c>
    </row>
    <row r="1314" spans="1:23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9"/>
        <v>1</v>
      </c>
      <c r="P1314">
        <f t="shared" si="110"/>
        <v>28</v>
      </c>
      <c r="Q1314">
        <v>1</v>
      </c>
      <c r="R1314" s="9" t="s">
        <v>8317</v>
      </c>
      <c r="S1314" t="s">
        <v>8319</v>
      </c>
      <c r="T1314" s="13">
        <f t="shared" si="111"/>
        <v>42082.702800925923</v>
      </c>
      <c r="U1314" s="13">
        <f t="shared" si="112"/>
        <v>42112.702800925923</v>
      </c>
      <c r="W1314">
        <f t="shared" si="113"/>
        <v>2015</v>
      </c>
    </row>
    <row r="1315" spans="1:23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9"/>
        <v>31</v>
      </c>
      <c r="P1315">
        <f t="shared" si="110"/>
        <v>102.02</v>
      </c>
      <c r="Q1315">
        <v>31</v>
      </c>
      <c r="R1315" s="9" t="s">
        <v>8317</v>
      </c>
      <c r="S1315" t="s">
        <v>8319</v>
      </c>
      <c r="T1315" s="13">
        <f t="shared" si="111"/>
        <v>42402.709652777776</v>
      </c>
      <c r="U1315" s="13">
        <f t="shared" si="112"/>
        <v>42432.709652777776</v>
      </c>
      <c r="W1315">
        <f t="shared" si="113"/>
        <v>2016</v>
      </c>
    </row>
    <row r="1316" spans="1:23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9"/>
        <v>1</v>
      </c>
      <c r="P1316">
        <f t="shared" si="110"/>
        <v>184.36</v>
      </c>
      <c r="Q1316">
        <v>1</v>
      </c>
      <c r="R1316" s="9" t="s">
        <v>8317</v>
      </c>
      <c r="S1316" t="s">
        <v>8319</v>
      </c>
      <c r="T1316" s="13">
        <f t="shared" si="111"/>
        <v>42604.669675925921</v>
      </c>
      <c r="U1316" s="13">
        <f t="shared" si="112"/>
        <v>42664.669675925921</v>
      </c>
      <c r="W1316">
        <f t="shared" si="113"/>
        <v>2016</v>
      </c>
    </row>
    <row r="1317" spans="1:23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9"/>
        <v>40</v>
      </c>
      <c r="P1317">
        <f t="shared" si="110"/>
        <v>162.91999999999999</v>
      </c>
      <c r="Q1317">
        <v>40</v>
      </c>
      <c r="R1317" s="9" t="s">
        <v>8317</v>
      </c>
      <c r="S1317" t="s">
        <v>8319</v>
      </c>
      <c r="T1317" s="13">
        <f t="shared" si="111"/>
        <v>42278.498240740737</v>
      </c>
      <c r="U1317" s="13">
        <f t="shared" si="112"/>
        <v>42314.041666666672</v>
      </c>
      <c r="W1317">
        <f t="shared" si="113"/>
        <v>2015</v>
      </c>
    </row>
    <row r="1318" spans="1:23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9"/>
        <v>0</v>
      </c>
      <c r="P1318">
        <f t="shared" si="110"/>
        <v>1</v>
      </c>
      <c r="Q1318">
        <v>0</v>
      </c>
      <c r="R1318" s="9" t="s">
        <v>8317</v>
      </c>
      <c r="S1318" t="s">
        <v>8319</v>
      </c>
      <c r="T1318" s="13">
        <f t="shared" si="111"/>
        <v>42393.961909722217</v>
      </c>
      <c r="U1318" s="13">
        <f t="shared" si="112"/>
        <v>42428.961909722217</v>
      </c>
      <c r="W1318">
        <f t="shared" si="113"/>
        <v>2016</v>
      </c>
    </row>
    <row r="1319" spans="1:23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9"/>
        <v>6</v>
      </c>
      <c r="P1319">
        <f t="shared" si="110"/>
        <v>603.53</v>
      </c>
      <c r="Q1319">
        <v>6</v>
      </c>
      <c r="R1319" s="9" t="s">
        <v>8317</v>
      </c>
      <c r="S1319" t="s">
        <v>8319</v>
      </c>
      <c r="T1319" s="13">
        <f t="shared" si="111"/>
        <v>42520.235486111109</v>
      </c>
      <c r="U1319" s="13">
        <f t="shared" si="112"/>
        <v>42572.583333333328</v>
      </c>
      <c r="W1319">
        <f t="shared" si="113"/>
        <v>2016</v>
      </c>
    </row>
    <row r="1320" spans="1:23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9"/>
        <v>15</v>
      </c>
      <c r="P1320">
        <f t="shared" si="110"/>
        <v>45.41</v>
      </c>
      <c r="Q1320">
        <v>15</v>
      </c>
      <c r="R1320" s="9" t="s">
        <v>8317</v>
      </c>
      <c r="S1320" t="s">
        <v>8319</v>
      </c>
      <c r="T1320" s="13">
        <f t="shared" si="111"/>
        <v>41985.043657407412</v>
      </c>
      <c r="U1320" s="13">
        <f t="shared" si="112"/>
        <v>42015.043657407412</v>
      </c>
      <c r="W1320">
        <f t="shared" si="113"/>
        <v>2014</v>
      </c>
    </row>
    <row r="1321" spans="1:23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9"/>
        <v>15</v>
      </c>
      <c r="P1321">
        <f t="shared" si="110"/>
        <v>97.33</v>
      </c>
      <c r="Q1321">
        <v>15</v>
      </c>
      <c r="R1321" s="9" t="s">
        <v>8317</v>
      </c>
      <c r="S1321" t="s">
        <v>8319</v>
      </c>
      <c r="T1321" s="13">
        <f t="shared" si="111"/>
        <v>41816.812094907407</v>
      </c>
      <c r="U1321" s="13">
        <f t="shared" si="112"/>
        <v>41831.666666666664</v>
      </c>
      <c r="W1321">
        <f t="shared" si="113"/>
        <v>2014</v>
      </c>
    </row>
    <row r="1322" spans="1:23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9"/>
        <v>1</v>
      </c>
      <c r="P1322">
        <f t="shared" si="110"/>
        <v>167.67</v>
      </c>
      <c r="Q1322">
        <v>1</v>
      </c>
      <c r="R1322" s="9" t="s">
        <v>8317</v>
      </c>
      <c r="S1322" t="s">
        <v>8319</v>
      </c>
      <c r="T1322" s="13">
        <f t="shared" si="111"/>
        <v>42705.690347222218</v>
      </c>
      <c r="U1322" s="13">
        <f t="shared" si="112"/>
        <v>42734.958333333328</v>
      </c>
      <c r="W1322">
        <f t="shared" si="113"/>
        <v>2016</v>
      </c>
    </row>
    <row r="1323" spans="1:23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9"/>
        <v>1</v>
      </c>
      <c r="P1323">
        <f t="shared" si="110"/>
        <v>859.86</v>
      </c>
      <c r="Q1323">
        <v>1</v>
      </c>
      <c r="R1323" s="9" t="s">
        <v>8317</v>
      </c>
      <c r="S1323" t="s">
        <v>8319</v>
      </c>
      <c r="T1323" s="13">
        <f t="shared" si="111"/>
        <v>42697.74927083333</v>
      </c>
      <c r="U1323" s="13">
        <f t="shared" si="112"/>
        <v>42727.74927083333</v>
      </c>
      <c r="W1323">
        <f t="shared" si="113"/>
        <v>2016</v>
      </c>
    </row>
    <row r="1324" spans="1:23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9"/>
        <v>0</v>
      </c>
      <c r="P1324">
        <f t="shared" si="110"/>
        <v>26.5</v>
      </c>
      <c r="Q1324">
        <v>0</v>
      </c>
      <c r="R1324" s="9" t="s">
        <v>8317</v>
      </c>
      <c r="S1324" t="s">
        <v>8319</v>
      </c>
      <c r="T1324" s="13">
        <f t="shared" si="111"/>
        <v>42115.656539351854</v>
      </c>
      <c r="U1324" s="13">
        <f t="shared" si="112"/>
        <v>42145.656539351854</v>
      </c>
      <c r="W1324">
        <f t="shared" si="113"/>
        <v>2015</v>
      </c>
    </row>
    <row r="1325" spans="1:23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9"/>
        <v>9</v>
      </c>
      <c r="P1325">
        <f t="shared" si="110"/>
        <v>30.27</v>
      </c>
      <c r="Q1325">
        <v>9</v>
      </c>
      <c r="R1325" s="9" t="s">
        <v>8317</v>
      </c>
      <c r="S1325" t="s">
        <v>8319</v>
      </c>
      <c r="T1325" s="13">
        <f t="shared" si="111"/>
        <v>42451.698449074072</v>
      </c>
      <c r="U1325" s="13">
        <f t="shared" si="112"/>
        <v>42486.288194444445</v>
      </c>
      <c r="W1325">
        <f t="shared" si="113"/>
        <v>2016</v>
      </c>
    </row>
    <row r="1326" spans="1:23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9"/>
        <v>10</v>
      </c>
      <c r="P1326">
        <f t="shared" si="110"/>
        <v>54.67</v>
      </c>
      <c r="Q1326">
        <v>10</v>
      </c>
      <c r="R1326" s="9" t="s">
        <v>8317</v>
      </c>
      <c r="S1326" t="s">
        <v>8319</v>
      </c>
      <c r="T1326" s="13">
        <f t="shared" si="111"/>
        <v>42626.633703703701</v>
      </c>
      <c r="U1326" s="13">
        <f t="shared" si="112"/>
        <v>42656.633703703701</v>
      </c>
      <c r="W1326">
        <f t="shared" si="113"/>
        <v>2016</v>
      </c>
    </row>
    <row r="1327" spans="1:23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9"/>
        <v>2</v>
      </c>
      <c r="P1327">
        <f t="shared" si="110"/>
        <v>60.75</v>
      </c>
      <c r="Q1327">
        <v>2</v>
      </c>
      <c r="R1327" s="9" t="s">
        <v>8317</v>
      </c>
      <c r="S1327" t="s">
        <v>8319</v>
      </c>
      <c r="T1327" s="13">
        <f t="shared" si="111"/>
        <v>42704.086053240739</v>
      </c>
      <c r="U1327" s="13">
        <f t="shared" si="112"/>
        <v>42734.086053240739</v>
      </c>
      <c r="W1327">
        <f t="shared" si="113"/>
        <v>2016</v>
      </c>
    </row>
    <row r="1328" spans="1:23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9"/>
        <v>1</v>
      </c>
      <c r="P1328">
        <f t="shared" si="110"/>
        <v>102.73</v>
      </c>
      <c r="Q1328">
        <v>1</v>
      </c>
      <c r="R1328" s="9" t="s">
        <v>8317</v>
      </c>
      <c r="S1328" t="s">
        <v>8319</v>
      </c>
      <c r="T1328" s="13">
        <f t="shared" si="111"/>
        <v>41974.791990740734</v>
      </c>
      <c r="U1328" s="13">
        <f t="shared" si="112"/>
        <v>42019.791990740734</v>
      </c>
      <c r="W1328">
        <f t="shared" si="113"/>
        <v>2014</v>
      </c>
    </row>
    <row r="1329" spans="1:23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9"/>
        <v>4</v>
      </c>
      <c r="P1329">
        <f t="shared" si="110"/>
        <v>41.59</v>
      </c>
      <c r="Q1329">
        <v>4</v>
      </c>
      <c r="R1329" s="9" t="s">
        <v>8317</v>
      </c>
      <c r="S1329" t="s">
        <v>8319</v>
      </c>
      <c r="T1329" s="13">
        <f t="shared" si="111"/>
        <v>42123.678645833337</v>
      </c>
      <c r="U1329" s="13">
        <f t="shared" si="112"/>
        <v>42153.678645833337</v>
      </c>
      <c r="W1329">
        <f t="shared" si="113"/>
        <v>2015</v>
      </c>
    </row>
    <row r="1330" spans="1:23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9"/>
        <v>2</v>
      </c>
      <c r="P1330">
        <f t="shared" si="110"/>
        <v>116.53</v>
      </c>
      <c r="Q1330">
        <v>2</v>
      </c>
      <c r="R1330" s="9" t="s">
        <v>8317</v>
      </c>
      <c r="S1330" t="s">
        <v>8319</v>
      </c>
      <c r="T1330" s="13">
        <f t="shared" si="111"/>
        <v>42612.642754629633</v>
      </c>
      <c r="U1330" s="13">
        <f t="shared" si="112"/>
        <v>42657.642754629633</v>
      </c>
      <c r="W1330">
        <f t="shared" si="113"/>
        <v>2016</v>
      </c>
    </row>
    <row r="1331" spans="1:23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9"/>
        <v>1</v>
      </c>
      <c r="P1331">
        <f t="shared" si="110"/>
        <v>45.33</v>
      </c>
      <c r="Q1331">
        <v>1</v>
      </c>
      <c r="R1331" s="9" t="s">
        <v>8317</v>
      </c>
      <c r="S1331" t="s">
        <v>8319</v>
      </c>
      <c r="T1331" s="13">
        <f t="shared" si="111"/>
        <v>41935.221585648149</v>
      </c>
      <c r="U1331" s="13">
        <f t="shared" si="112"/>
        <v>41975.263252314813</v>
      </c>
      <c r="W1331">
        <f t="shared" si="113"/>
        <v>2014</v>
      </c>
    </row>
    <row r="1332" spans="1:23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9"/>
        <v>22</v>
      </c>
      <c r="P1332">
        <f t="shared" si="110"/>
        <v>157.46</v>
      </c>
      <c r="Q1332">
        <v>22</v>
      </c>
      <c r="R1332" s="9" t="s">
        <v>8317</v>
      </c>
      <c r="S1332" t="s">
        <v>8319</v>
      </c>
      <c r="T1332" s="13">
        <f t="shared" si="111"/>
        <v>42522.276724537034</v>
      </c>
      <c r="U1332" s="13">
        <f t="shared" si="112"/>
        <v>42553.166666666672</v>
      </c>
      <c r="W1332">
        <f t="shared" si="113"/>
        <v>2016</v>
      </c>
    </row>
    <row r="1333" spans="1:23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9"/>
        <v>1</v>
      </c>
      <c r="P1333">
        <f t="shared" si="110"/>
        <v>100.5</v>
      </c>
      <c r="Q1333">
        <v>1</v>
      </c>
      <c r="R1333" s="9" t="s">
        <v>8317</v>
      </c>
      <c r="S1333" t="s">
        <v>8319</v>
      </c>
      <c r="T1333" s="13">
        <f t="shared" si="111"/>
        <v>42569.50409722222</v>
      </c>
      <c r="U1333" s="13">
        <f t="shared" si="112"/>
        <v>42599.50409722222</v>
      </c>
      <c r="W1333">
        <f t="shared" si="113"/>
        <v>2016</v>
      </c>
    </row>
    <row r="1334" spans="1:23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9"/>
        <v>0</v>
      </c>
      <c r="P1334">
        <f t="shared" si="110"/>
        <v>0</v>
      </c>
      <c r="Q1334">
        <v>0</v>
      </c>
      <c r="R1334" s="9" t="s">
        <v>8317</v>
      </c>
      <c r="S1334" t="s">
        <v>8319</v>
      </c>
      <c r="T1334" s="13">
        <f t="shared" si="111"/>
        <v>42732.060277777782</v>
      </c>
      <c r="U1334" s="13">
        <f t="shared" si="112"/>
        <v>42762.060277777782</v>
      </c>
      <c r="W1334">
        <f t="shared" si="113"/>
        <v>2016</v>
      </c>
    </row>
    <row r="1335" spans="1:23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9"/>
        <v>0</v>
      </c>
      <c r="P1335">
        <f t="shared" si="110"/>
        <v>0</v>
      </c>
      <c r="Q1335">
        <v>0</v>
      </c>
      <c r="R1335" s="9" t="s">
        <v>8317</v>
      </c>
      <c r="S1335" t="s">
        <v>8319</v>
      </c>
      <c r="T1335" s="13">
        <f t="shared" si="111"/>
        <v>41806.106770833336</v>
      </c>
      <c r="U1335" s="13">
        <f t="shared" si="112"/>
        <v>41836.106770833336</v>
      </c>
      <c r="W1335">
        <f t="shared" si="113"/>
        <v>2014</v>
      </c>
    </row>
    <row r="1336" spans="1:23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9"/>
        <v>11</v>
      </c>
      <c r="P1336">
        <f t="shared" si="110"/>
        <v>51.82</v>
      </c>
      <c r="Q1336">
        <v>11</v>
      </c>
      <c r="R1336" s="9" t="s">
        <v>8317</v>
      </c>
      <c r="S1336" t="s">
        <v>8319</v>
      </c>
      <c r="T1336" s="13">
        <f t="shared" si="111"/>
        <v>42410.774155092593</v>
      </c>
      <c r="U1336" s="13">
        <f t="shared" si="112"/>
        <v>42440.774155092593</v>
      </c>
      <c r="W1336">
        <f t="shared" si="113"/>
        <v>2016</v>
      </c>
    </row>
    <row r="1337" spans="1:23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9"/>
        <v>20</v>
      </c>
      <c r="P1337">
        <f t="shared" si="110"/>
        <v>308.75</v>
      </c>
      <c r="Q1337">
        <v>20</v>
      </c>
      <c r="R1337" s="9" t="s">
        <v>8317</v>
      </c>
      <c r="S1337" t="s">
        <v>8319</v>
      </c>
      <c r="T1337" s="13">
        <f t="shared" si="111"/>
        <v>42313.936365740738</v>
      </c>
      <c r="U1337" s="13">
        <f t="shared" si="112"/>
        <v>42343.936365740738</v>
      </c>
      <c r="W1337">
        <f t="shared" si="113"/>
        <v>2015</v>
      </c>
    </row>
    <row r="1338" spans="1:23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9"/>
        <v>85</v>
      </c>
      <c r="P1338">
        <f t="shared" si="110"/>
        <v>379.23</v>
      </c>
      <c r="Q1338">
        <v>85</v>
      </c>
      <c r="R1338" s="9" t="s">
        <v>8317</v>
      </c>
      <c r="S1338" t="s">
        <v>8319</v>
      </c>
      <c r="T1338" s="13">
        <f t="shared" si="111"/>
        <v>41955.863750000004</v>
      </c>
      <c r="U1338" s="13">
        <f t="shared" si="112"/>
        <v>41990.863750000004</v>
      </c>
      <c r="W1338">
        <f t="shared" si="113"/>
        <v>2014</v>
      </c>
    </row>
    <row r="1339" spans="1:23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9"/>
        <v>49</v>
      </c>
      <c r="P1339">
        <f t="shared" si="110"/>
        <v>176.36</v>
      </c>
      <c r="Q1339">
        <v>49</v>
      </c>
      <c r="R1339" s="9" t="s">
        <v>8317</v>
      </c>
      <c r="S1339" t="s">
        <v>8319</v>
      </c>
      <c r="T1339" s="13">
        <f t="shared" si="111"/>
        <v>42767.577303240745</v>
      </c>
      <c r="U1339" s="13">
        <f t="shared" si="112"/>
        <v>42797.577303240745</v>
      </c>
      <c r="W1339">
        <f t="shared" si="113"/>
        <v>2017</v>
      </c>
    </row>
    <row r="1340" spans="1:23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9"/>
        <v>3</v>
      </c>
      <c r="P1340">
        <f t="shared" si="110"/>
        <v>66.069999999999993</v>
      </c>
      <c r="Q1340">
        <v>3</v>
      </c>
      <c r="R1340" s="9" t="s">
        <v>8317</v>
      </c>
      <c r="S1340" t="s">
        <v>8319</v>
      </c>
      <c r="T1340" s="13">
        <f t="shared" si="111"/>
        <v>42188.803622685184</v>
      </c>
      <c r="U1340" s="13">
        <f t="shared" si="112"/>
        <v>42218.803622685184</v>
      </c>
      <c r="W1340">
        <f t="shared" si="113"/>
        <v>2015</v>
      </c>
    </row>
    <row r="1341" spans="1:23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9"/>
        <v>7</v>
      </c>
      <c r="P1341">
        <f t="shared" si="110"/>
        <v>89.65</v>
      </c>
      <c r="Q1341">
        <v>7</v>
      </c>
      <c r="R1341" s="9" t="s">
        <v>8317</v>
      </c>
      <c r="S1341" t="s">
        <v>8319</v>
      </c>
      <c r="T1341" s="13">
        <f t="shared" si="111"/>
        <v>41936.647164351853</v>
      </c>
      <c r="U1341" s="13">
        <f t="shared" si="112"/>
        <v>41981.688831018517</v>
      </c>
      <c r="W1341">
        <f t="shared" si="113"/>
        <v>2014</v>
      </c>
    </row>
    <row r="1342" spans="1:23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9"/>
        <v>0</v>
      </c>
      <c r="P1342">
        <f t="shared" si="110"/>
        <v>0</v>
      </c>
      <c r="Q1342">
        <v>0</v>
      </c>
      <c r="R1342" s="9" t="s">
        <v>8317</v>
      </c>
      <c r="S1342" t="s">
        <v>8319</v>
      </c>
      <c r="T1342" s="13">
        <f t="shared" si="111"/>
        <v>41836.595520833333</v>
      </c>
      <c r="U1342" s="13">
        <f t="shared" si="112"/>
        <v>41866.595520833333</v>
      </c>
      <c r="W1342">
        <f t="shared" si="113"/>
        <v>2014</v>
      </c>
    </row>
    <row r="1343" spans="1:23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9"/>
        <v>70</v>
      </c>
      <c r="P1343">
        <f t="shared" si="110"/>
        <v>382.39</v>
      </c>
      <c r="Q1343">
        <v>70</v>
      </c>
      <c r="R1343" s="9" t="s">
        <v>8317</v>
      </c>
      <c r="S1343" t="s">
        <v>8319</v>
      </c>
      <c r="T1343" s="13">
        <f t="shared" si="111"/>
        <v>42612.624039351853</v>
      </c>
      <c r="U1343" s="13">
        <f t="shared" si="112"/>
        <v>42644.624039351853</v>
      </c>
      <c r="W1343">
        <f t="shared" si="113"/>
        <v>2016</v>
      </c>
    </row>
    <row r="1344" spans="1:23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9"/>
        <v>0</v>
      </c>
      <c r="P1344">
        <f t="shared" si="110"/>
        <v>100</v>
      </c>
      <c r="Q1344">
        <v>0</v>
      </c>
      <c r="R1344" s="9" t="s">
        <v>8317</v>
      </c>
      <c r="S1344" t="s">
        <v>8319</v>
      </c>
      <c r="T1344" s="13">
        <f t="shared" si="111"/>
        <v>42172.816423611104</v>
      </c>
      <c r="U1344" s="13">
        <f t="shared" si="112"/>
        <v>42202.816423611104</v>
      </c>
      <c r="W1344">
        <f t="shared" si="113"/>
        <v>2015</v>
      </c>
    </row>
    <row r="1345" spans="1:23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9"/>
        <v>102</v>
      </c>
      <c r="P1345">
        <f t="shared" si="110"/>
        <v>158.36000000000001</v>
      </c>
      <c r="Q1345">
        <v>102</v>
      </c>
      <c r="R1345" s="9" t="s">
        <v>8317</v>
      </c>
      <c r="S1345" t="s">
        <v>8319</v>
      </c>
      <c r="T1345" s="13">
        <f t="shared" si="111"/>
        <v>42542.526423611111</v>
      </c>
      <c r="U1345" s="13">
        <f t="shared" si="112"/>
        <v>42601.165972222225</v>
      </c>
      <c r="W1345">
        <f t="shared" si="113"/>
        <v>2016</v>
      </c>
    </row>
    <row r="1346" spans="1:23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9"/>
        <v>378</v>
      </c>
      <c r="P1346">
        <f t="shared" si="110"/>
        <v>40.76</v>
      </c>
      <c r="Q1346">
        <v>378</v>
      </c>
      <c r="R1346" s="9" t="s">
        <v>8320</v>
      </c>
      <c r="S1346" t="s">
        <v>8321</v>
      </c>
      <c r="T1346" s="13">
        <f t="shared" si="111"/>
        <v>42522.789803240739</v>
      </c>
      <c r="U1346" s="13">
        <f t="shared" si="112"/>
        <v>42551.789803240739</v>
      </c>
      <c r="W1346">
        <f t="shared" si="113"/>
        <v>2016</v>
      </c>
    </row>
    <row r="1347" spans="1:23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14">ROUND(E1347/D1347*100,0)</f>
        <v>125</v>
      </c>
      <c r="P1347">
        <f t="shared" ref="P1347:P1410" si="115">IFERROR(ROUND(E1347/L1347,2),0)</f>
        <v>53.57</v>
      </c>
      <c r="Q1347">
        <v>125</v>
      </c>
      <c r="R1347" s="9" t="s">
        <v>8320</v>
      </c>
      <c r="S1347" t="s">
        <v>8321</v>
      </c>
      <c r="T1347" s="13">
        <f t="shared" ref="T1347:T1410" si="116">(((J1347/60)/60)/24)+DATE(1970,1,1)</f>
        <v>41799.814340277779</v>
      </c>
      <c r="U1347" s="13">
        <f t="shared" ref="U1347:U1410" si="117">(((I1347/60)/60)/24)+DATE(1970,1,1)</f>
        <v>41834.814340277779</v>
      </c>
      <c r="W1347">
        <f t="shared" ref="W1347:W1410" si="118">YEAR(T1347)</f>
        <v>2014</v>
      </c>
    </row>
    <row r="1348" spans="1:23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14"/>
        <v>147</v>
      </c>
      <c r="P1348">
        <f t="shared" si="115"/>
        <v>48.45</v>
      </c>
      <c r="Q1348">
        <v>147</v>
      </c>
      <c r="R1348" s="9" t="s">
        <v>8320</v>
      </c>
      <c r="S1348" t="s">
        <v>8321</v>
      </c>
      <c r="T1348" s="13">
        <f t="shared" si="116"/>
        <v>41422.075821759259</v>
      </c>
      <c r="U1348" s="13">
        <f t="shared" si="117"/>
        <v>41452.075821759259</v>
      </c>
      <c r="W1348">
        <f t="shared" si="118"/>
        <v>2013</v>
      </c>
    </row>
    <row r="1349" spans="1:23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14"/>
        <v>102</v>
      </c>
      <c r="P1349">
        <f t="shared" si="115"/>
        <v>82.42</v>
      </c>
      <c r="Q1349">
        <v>102</v>
      </c>
      <c r="R1349" s="9" t="s">
        <v>8320</v>
      </c>
      <c r="S1349" t="s">
        <v>8321</v>
      </c>
      <c r="T1349" s="13">
        <f t="shared" si="116"/>
        <v>42040.638020833328</v>
      </c>
      <c r="U1349" s="13">
        <f t="shared" si="117"/>
        <v>42070.638020833328</v>
      </c>
      <c r="W1349">
        <f t="shared" si="118"/>
        <v>2015</v>
      </c>
    </row>
    <row r="1350" spans="1:23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14"/>
        <v>102</v>
      </c>
      <c r="P1350">
        <f t="shared" si="115"/>
        <v>230.19</v>
      </c>
      <c r="Q1350">
        <v>102</v>
      </c>
      <c r="R1350" s="9" t="s">
        <v>8320</v>
      </c>
      <c r="S1350" t="s">
        <v>8321</v>
      </c>
      <c r="T1350" s="13">
        <f t="shared" si="116"/>
        <v>41963.506168981476</v>
      </c>
      <c r="U1350" s="13">
        <f t="shared" si="117"/>
        <v>41991.506168981476</v>
      </c>
      <c r="W1350">
        <f t="shared" si="118"/>
        <v>2014</v>
      </c>
    </row>
    <row r="1351" spans="1:23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14"/>
        <v>204</v>
      </c>
      <c r="P1351">
        <f t="shared" si="115"/>
        <v>59.36</v>
      </c>
      <c r="Q1351">
        <v>204</v>
      </c>
      <c r="R1351" s="9" t="s">
        <v>8320</v>
      </c>
      <c r="S1351" t="s">
        <v>8321</v>
      </c>
      <c r="T1351" s="13">
        <f t="shared" si="116"/>
        <v>42317.33258101852</v>
      </c>
      <c r="U1351" s="13">
        <f t="shared" si="117"/>
        <v>42354.290972222225</v>
      </c>
      <c r="W1351">
        <f t="shared" si="118"/>
        <v>2015</v>
      </c>
    </row>
    <row r="1352" spans="1:23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14"/>
        <v>104</v>
      </c>
      <c r="P1352">
        <f t="shared" si="115"/>
        <v>66.7</v>
      </c>
      <c r="Q1352">
        <v>104</v>
      </c>
      <c r="R1352" s="9" t="s">
        <v>8320</v>
      </c>
      <c r="S1352" t="s">
        <v>8321</v>
      </c>
      <c r="T1352" s="13">
        <f t="shared" si="116"/>
        <v>42334.013124999998</v>
      </c>
      <c r="U1352" s="13">
        <f t="shared" si="117"/>
        <v>42364.013124999998</v>
      </c>
      <c r="W1352">
        <f t="shared" si="118"/>
        <v>2015</v>
      </c>
    </row>
    <row r="1353" spans="1:23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14"/>
        <v>101</v>
      </c>
      <c r="P1353">
        <f t="shared" si="115"/>
        <v>168.78</v>
      </c>
      <c r="Q1353">
        <v>101</v>
      </c>
      <c r="R1353" s="9" t="s">
        <v>8320</v>
      </c>
      <c r="S1353" t="s">
        <v>8321</v>
      </c>
      <c r="T1353" s="13">
        <f t="shared" si="116"/>
        <v>42382.74009259259</v>
      </c>
      <c r="U1353" s="13">
        <f t="shared" si="117"/>
        <v>42412.74009259259</v>
      </c>
      <c r="W1353">
        <f t="shared" si="118"/>
        <v>2016</v>
      </c>
    </row>
    <row r="1354" spans="1:23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14"/>
        <v>136</v>
      </c>
      <c r="P1354">
        <f t="shared" si="115"/>
        <v>59.97</v>
      </c>
      <c r="Q1354">
        <v>136</v>
      </c>
      <c r="R1354" s="9" t="s">
        <v>8320</v>
      </c>
      <c r="S1354" t="s">
        <v>8321</v>
      </c>
      <c r="T1354" s="13">
        <f t="shared" si="116"/>
        <v>42200.578310185185</v>
      </c>
      <c r="U1354" s="13">
        <f t="shared" si="117"/>
        <v>42252.165972222225</v>
      </c>
      <c r="W1354">
        <f t="shared" si="118"/>
        <v>2015</v>
      </c>
    </row>
    <row r="1355" spans="1:23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14"/>
        <v>134</v>
      </c>
      <c r="P1355">
        <f t="shared" si="115"/>
        <v>31.81</v>
      </c>
      <c r="Q1355">
        <v>134</v>
      </c>
      <c r="R1355" s="9" t="s">
        <v>8320</v>
      </c>
      <c r="S1355" t="s">
        <v>8321</v>
      </c>
      <c r="T1355" s="13">
        <f t="shared" si="116"/>
        <v>41309.11791666667</v>
      </c>
      <c r="U1355" s="13">
        <f t="shared" si="117"/>
        <v>41344</v>
      </c>
      <c r="W1355">
        <f t="shared" si="118"/>
        <v>2013</v>
      </c>
    </row>
    <row r="1356" spans="1:23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14"/>
        <v>130</v>
      </c>
      <c r="P1356">
        <f t="shared" si="115"/>
        <v>24.42</v>
      </c>
      <c r="Q1356">
        <v>130</v>
      </c>
      <c r="R1356" s="9" t="s">
        <v>8320</v>
      </c>
      <c r="S1356" t="s">
        <v>8321</v>
      </c>
      <c r="T1356" s="13">
        <f t="shared" si="116"/>
        <v>42502.807627314818</v>
      </c>
      <c r="U1356" s="13">
        <f t="shared" si="117"/>
        <v>42532.807627314818</v>
      </c>
      <c r="W1356">
        <f t="shared" si="118"/>
        <v>2016</v>
      </c>
    </row>
    <row r="1357" spans="1:23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14"/>
        <v>123</v>
      </c>
      <c r="P1357">
        <f t="shared" si="115"/>
        <v>25.35</v>
      </c>
      <c r="Q1357">
        <v>123</v>
      </c>
      <c r="R1357" s="9" t="s">
        <v>8320</v>
      </c>
      <c r="S1357" t="s">
        <v>8321</v>
      </c>
      <c r="T1357" s="13">
        <f t="shared" si="116"/>
        <v>41213.254687499997</v>
      </c>
      <c r="U1357" s="13">
        <f t="shared" si="117"/>
        <v>41243.416666666664</v>
      </c>
      <c r="W1357">
        <f t="shared" si="118"/>
        <v>2012</v>
      </c>
    </row>
    <row r="1358" spans="1:23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14"/>
        <v>183</v>
      </c>
      <c r="P1358">
        <f t="shared" si="115"/>
        <v>71.44</v>
      </c>
      <c r="Q1358">
        <v>183</v>
      </c>
      <c r="R1358" s="9" t="s">
        <v>8320</v>
      </c>
      <c r="S1358" t="s">
        <v>8321</v>
      </c>
      <c r="T1358" s="13">
        <f t="shared" si="116"/>
        <v>41430.038888888892</v>
      </c>
      <c r="U1358" s="13">
        <f t="shared" si="117"/>
        <v>41460.038888888892</v>
      </c>
      <c r="W1358">
        <f t="shared" si="118"/>
        <v>2013</v>
      </c>
    </row>
    <row r="1359" spans="1:23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14"/>
        <v>125</v>
      </c>
      <c r="P1359">
        <f t="shared" si="115"/>
        <v>38.549999999999997</v>
      </c>
      <c r="Q1359">
        <v>125</v>
      </c>
      <c r="R1359" s="9" t="s">
        <v>8320</v>
      </c>
      <c r="S1359" t="s">
        <v>8321</v>
      </c>
      <c r="T1359" s="13">
        <f t="shared" si="116"/>
        <v>41304.962233796294</v>
      </c>
      <c r="U1359" s="13">
        <f t="shared" si="117"/>
        <v>41334.249305555553</v>
      </c>
      <c r="W1359">
        <f t="shared" si="118"/>
        <v>2013</v>
      </c>
    </row>
    <row r="1360" spans="1:23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14"/>
        <v>112</v>
      </c>
      <c r="P1360">
        <f t="shared" si="115"/>
        <v>68.37</v>
      </c>
      <c r="Q1360">
        <v>112</v>
      </c>
      <c r="R1360" s="9" t="s">
        <v>8320</v>
      </c>
      <c r="S1360" t="s">
        <v>8321</v>
      </c>
      <c r="T1360" s="13">
        <f t="shared" si="116"/>
        <v>40689.570868055554</v>
      </c>
      <c r="U1360" s="13">
        <f t="shared" si="117"/>
        <v>40719.570868055554</v>
      </c>
      <c r="W1360">
        <f t="shared" si="118"/>
        <v>2011</v>
      </c>
    </row>
    <row r="1361" spans="1:23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14"/>
        <v>116</v>
      </c>
      <c r="P1361">
        <f t="shared" si="115"/>
        <v>40.21</v>
      </c>
      <c r="Q1361">
        <v>116</v>
      </c>
      <c r="R1361" s="9" t="s">
        <v>8320</v>
      </c>
      <c r="S1361" t="s">
        <v>8321</v>
      </c>
      <c r="T1361" s="13">
        <f t="shared" si="116"/>
        <v>40668.814699074072</v>
      </c>
      <c r="U1361" s="13">
        <f t="shared" si="117"/>
        <v>40730.814699074072</v>
      </c>
      <c r="W1361">
        <f t="shared" si="118"/>
        <v>2011</v>
      </c>
    </row>
    <row r="1362" spans="1:23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14"/>
        <v>173</v>
      </c>
      <c r="P1362">
        <f t="shared" si="115"/>
        <v>32.07</v>
      </c>
      <c r="Q1362">
        <v>173</v>
      </c>
      <c r="R1362" s="9" t="s">
        <v>8320</v>
      </c>
      <c r="S1362" t="s">
        <v>8321</v>
      </c>
      <c r="T1362" s="13">
        <f t="shared" si="116"/>
        <v>41095.900694444441</v>
      </c>
      <c r="U1362" s="13">
        <f t="shared" si="117"/>
        <v>41123.900694444441</v>
      </c>
      <c r="W1362">
        <f t="shared" si="118"/>
        <v>2012</v>
      </c>
    </row>
    <row r="1363" spans="1:23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14"/>
        <v>126</v>
      </c>
      <c r="P1363">
        <f t="shared" si="115"/>
        <v>28.63</v>
      </c>
      <c r="Q1363">
        <v>126</v>
      </c>
      <c r="R1363" s="9" t="s">
        <v>8320</v>
      </c>
      <c r="S1363" t="s">
        <v>8321</v>
      </c>
      <c r="T1363" s="13">
        <f t="shared" si="116"/>
        <v>41781.717268518521</v>
      </c>
      <c r="U1363" s="13">
        <f t="shared" si="117"/>
        <v>41811.717268518521</v>
      </c>
      <c r="W1363">
        <f t="shared" si="118"/>
        <v>2014</v>
      </c>
    </row>
    <row r="1364" spans="1:23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14"/>
        <v>109</v>
      </c>
      <c r="P1364">
        <f t="shared" si="115"/>
        <v>43.64</v>
      </c>
      <c r="Q1364">
        <v>109</v>
      </c>
      <c r="R1364" s="9" t="s">
        <v>8320</v>
      </c>
      <c r="S1364" t="s">
        <v>8321</v>
      </c>
      <c r="T1364" s="13">
        <f t="shared" si="116"/>
        <v>41464.934386574074</v>
      </c>
      <c r="U1364" s="13">
        <f t="shared" si="117"/>
        <v>41524.934386574074</v>
      </c>
      <c r="W1364">
        <f t="shared" si="118"/>
        <v>2013</v>
      </c>
    </row>
    <row r="1365" spans="1:23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14"/>
        <v>100</v>
      </c>
      <c r="P1365">
        <f t="shared" si="115"/>
        <v>40</v>
      </c>
      <c r="Q1365">
        <v>100</v>
      </c>
      <c r="R1365" s="9" t="s">
        <v>8320</v>
      </c>
      <c r="S1365" t="s">
        <v>8321</v>
      </c>
      <c r="T1365" s="13">
        <f t="shared" si="116"/>
        <v>42396.8440625</v>
      </c>
      <c r="U1365" s="13">
        <f t="shared" si="117"/>
        <v>42415.332638888889</v>
      </c>
      <c r="W1365">
        <f t="shared" si="118"/>
        <v>2016</v>
      </c>
    </row>
    <row r="1366" spans="1:23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14"/>
        <v>119</v>
      </c>
      <c r="P1366">
        <f t="shared" si="115"/>
        <v>346.04</v>
      </c>
      <c r="Q1366">
        <v>119</v>
      </c>
      <c r="R1366" s="9" t="s">
        <v>8323</v>
      </c>
      <c r="S1366" t="s">
        <v>8324</v>
      </c>
      <c r="T1366" s="13">
        <f t="shared" si="116"/>
        <v>41951.695671296293</v>
      </c>
      <c r="U1366" s="13">
        <f t="shared" si="117"/>
        <v>42011.6956712963</v>
      </c>
      <c r="W1366">
        <f t="shared" si="118"/>
        <v>2014</v>
      </c>
    </row>
    <row r="1367" spans="1:23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14"/>
        <v>100</v>
      </c>
      <c r="P1367">
        <f t="shared" si="115"/>
        <v>81.739999999999995</v>
      </c>
      <c r="Q1367">
        <v>100</v>
      </c>
      <c r="R1367" s="9" t="s">
        <v>8323</v>
      </c>
      <c r="S1367" t="s">
        <v>8324</v>
      </c>
      <c r="T1367" s="13">
        <f t="shared" si="116"/>
        <v>42049.733240740738</v>
      </c>
      <c r="U1367" s="13">
        <f t="shared" si="117"/>
        <v>42079.691574074073</v>
      </c>
      <c r="W1367">
        <f t="shared" si="118"/>
        <v>2015</v>
      </c>
    </row>
    <row r="1368" spans="1:23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14"/>
        <v>126</v>
      </c>
      <c r="P1368">
        <f t="shared" si="115"/>
        <v>64.540000000000006</v>
      </c>
      <c r="Q1368">
        <v>126</v>
      </c>
      <c r="R1368" s="9" t="s">
        <v>8323</v>
      </c>
      <c r="S1368" t="s">
        <v>8324</v>
      </c>
      <c r="T1368" s="13">
        <f t="shared" si="116"/>
        <v>41924.996099537035</v>
      </c>
      <c r="U1368" s="13">
        <f t="shared" si="117"/>
        <v>41970.037766203706</v>
      </c>
      <c r="W1368">
        <f t="shared" si="118"/>
        <v>2014</v>
      </c>
    </row>
    <row r="1369" spans="1:23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14"/>
        <v>114</v>
      </c>
      <c r="P1369">
        <f t="shared" si="115"/>
        <v>63.48</v>
      </c>
      <c r="Q1369">
        <v>114</v>
      </c>
      <c r="R1369" s="9" t="s">
        <v>8323</v>
      </c>
      <c r="S1369" t="s">
        <v>8324</v>
      </c>
      <c r="T1369" s="13">
        <f t="shared" si="116"/>
        <v>42292.002893518518</v>
      </c>
      <c r="U1369" s="13">
        <f t="shared" si="117"/>
        <v>42322.044560185182</v>
      </c>
      <c r="W1369">
        <f t="shared" si="118"/>
        <v>2015</v>
      </c>
    </row>
    <row r="1370" spans="1:23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14"/>
        <v>111</v>
      </c>
      <c r="P1370">
        <f t="shared" si="115"/>
        <v>63.62</v>
      </c>
      <c r="Q1370">
        <v>111</v>
      </c>
      <c r="R1370" s="9" t="s">
        <v>8323</v>
      </c>
      <c r="S1370" t="s">
        <v>8324</v>
      </c>
      <c r="T1370" s="13">
        <f t="shared" si="116"/>
        <v>42146.190902777773</v>
      </c>
      <c r="U1370" s="13">
        <f t="shared" si="117"/>
        <v>42170.190902777773</v>
      </c>
      <c r="W1370">
        <f t="shared" si="118"/>
        <v>2015</v>
      </c>
    </row>
    <row r="1371" spans="1:23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14"/>
        <v>105</v>
      </c>
      <c r="P1371">
        <f t="shared" si="115"/>
        <v>83.97</v>
      </c>
      <c r="Q1371">
        <v>105</v>
      </c>
      <c r="R1371" s="9" t="s">
        <v>8323</v>
      </c>
      <c r="S1371" t="s">
        <v>8324</v>
      </c>
      <c r="T1371" s="13">
        <f t="shared" si="116"/>
        <v>41710.594282407408</v>
      </c>
      <c r="U1371" s="13">
        <f t="shared" si="117"/>
        <v>41740.594282407408</v>
      </c>
      <c r="W1371">
        <f t="shared" si="118"/>
        <v>2014</v>
      </c>
    </row>
    <row r="1372" spans="1:23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14"/>
        <v>104</v>
      </c>
      <c r="P1372">
        <f t="shared" si="115"/>
        <v>77.75</v>
      </c>
      <c r="Q1372">
        <v>104</v>
      </c>
      <c r="R1372" s="9" t="s">
        <v>8323</v>
      </c>
      <c r="S1372" t="s">
        <v>8324</v>
      </c>
      <c r="T1372" s="13">
        <f t="shared" si="116"/>
        <v>41548.00335648148</v>
      </c>
      <c r="U1372" s="13">
        <f t="shared" si="117"/>
        <v>41563.00335648148</v>
      </c>
      <c r="W1372">
        <f t="shared" si="118"/>
        <v>2013</v>
      </c>
    </row>
    <row r="1373" spans="1:23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14"/>
        <v>107</v>
      </c>
      <c r="P1373">
        <f t="shared" si="115"/>
        <v>107.07</v>
      </c>
      <c r="Q1373">
        <v>107</v>
      </c>
      <c r="R1373" s="9" t="s">
        <v>8323</v>
      </c>
      <c r="S1373" t="s">
        <v>8324</v>
      </c>
      <c r="T1373" s="13">
        <f t="shared" si="116"/>
        <v>42101.758587962962</v>
      </c>
      <c r="U1373" s="13">
        <f t="shared" si="117"/>
        <v>42131.758587962962</v>
      </c>
      <c r="W1373">
        <f t="shared" si="118"/>
        <v>2015</v>
      </c>
    </row>
    <row r="1374" spans="1:23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14"/>
        <v>124</v>
      </c>
      <c r="P1374">
        <f t="shared" si="115"/>
        <v>38.75</v>
      </c>
      <c r="Q1374">
        <v>124</v>
      </c>
      <c r="R1374" s="9" t="s">
        <v>8323</v>
      </c>
      <c r="S1374" t="s">
        <v>8324</v>
      </c>
      <c r="T1374" s="13">
        <f t="shared" si="116"/>
        <v>41072.739953703705</v>
      </c>
      <c r="U1374" s="13">
        <f t="shared" si="117"/>
        <v>41102.739953703705</v>
      </c>
      <c r="W1374">
        <f t="shared" si="118"/>
        <v>2012</v>
      </c>
    </row>
    <row r="1375" spans="1:23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14"/>
        <v>105</v>
      </c>
      <c r="P1375">
        <f t="shared" si="115"/>
        <v>201.94</v>
      </c>
      <c r="Q1375">
        <v>105</v>
      </c>
      <c r="R1375" s="9" t="s">
        <v>8323</v>
      </c>
      <c r="S1375" t="s">
        <v>8324</v>
      </c>
      <c r="T1375" s="13">
        <f t="shared" si="116"/>
        <v>42704.95177083333</v>
      </c>
      <c r="U1375" s="13">
        <f t="shared" si="117"/>
        <v>42734.95177083333</v>
      </c>
      <c r="W1375">
        <f t="shared" si="118"/>
        <v>2016</v>
      </c>
    </row>
    <row r="1376" spans="1:23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14"/>
        <v>189</v>
      </c>
      <c r="P1376">
        <f t="shared" si="115"/>
        <v>43.06</v>
      </c>
      <c r="Q1376">
        <v>189</v>
      </c>
      <c r="R1376" s="9" t="s">
        <v>8323</v>
      </c>
      <c r="S1376" t="s">
        <v>8324</v>
      </c>
      <c r="T1376" s="13">
        <f t="shared" si="116"/>
        <v>42424.161898148144</v>
      </c>
      <c r="U1376" s="13">
        <f t="shared" si="117"/>
        <v>42454.12023148148</v>
      </c>
      <c r="W1376">
        <f t="shared" si="118"/>
        <v>2016</v>
      </c>
    </row>
    <row r="1377" spans="1:23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14"/>
        <v>171</v>
      </c>
      <c r="P1377">
        <f t="shared" si="115"/>
        <v>62.87</v>
      </c>
      <c r="Q1377">
        <v>171</v>
      </c>
      <c r="R1377" s="9" t="s">
        <v>8323</v>
      </c>
      <c r="S1377" t="s">
        <v>8324</v>
      </c>
      <c r="T1377" s="13">
        <f t="shared" si="116"/>
        <v>42720.066192129627</v>
      </c>
      <c r="U1377" s="13">
        <f t="shared" si="117"/>
        <v>42750.066192129627</v>
      </c>
      <c r="W1377">
        <f t="shared" si="118"/>
        <v>2016</v>
      </c>
    </row>
    <row r="1378" spans="1:23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14"/>
        <v>252</v>
      </c>
      <c r="P1378">
        <f t="shared" si="115"/>
        <v>55.61</v>
      </c>
      <c r="Q1378">
        <v>252</v>
      </c>
      <c r="R1378" s="9" t="s">
        <v>8323</v>
      </c>
      <c r="S1378" t="s">
        <v>8324</v>
      </c>
      <c r="T1378" s="13">
        <f t="shared" si="116"/>
        <v>42677.669050925921</v>
      </c>
      <c r="U1378" s="13">
        <f t="shared" si="117"/>
        <v>42707.710717592592</v>
      </c>
      <c r="W1378">
        <f t="shared" si="118"/>
        <v>2016</v>
      </c>
    </row>
    <row r="1379" spans="1:23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14"/>
        <v>116</v>
      </c>
      <c r="P1379">
        <f t="shared" si="115"/>
        <v>48.71</v>
      </c>
      <c r="Q1379">
        <v>116</v>
      </c>
      <c r="R1379" s="9" t="s">
        <v>8323</v>
      </c>
      <c r="S1379" t="s">
        <v>8324</v>
      </c>
      <c r="T1379" s="13">
        <f t="shared" si="116"/>
        <v>42747.219560185185</v>
      </c>
      <c r="U1379" s="13">
        <f t="shared" si="117"/>
        <v>42769.174305555556</v>
      </c>
      <c r="W1379">
        <f t="shared" si="118"/>
        <v>2017</v>
      </c>
    </row>
    <row r="1380" spans="1:23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14"/>
        <v>203</v>
      </c>
      <c r="P1380">
        <f t="shared" si="115"/>
        <v>30.58</v>
      </c>
      <c r="Q1380">
        <v>203</v>
      </c>
      <c r="R1380" s="9" t="s">
        <v>8323</v>
      </c>
      <c r="S1380" t="s">
        <v>8324</v>
      </c>
      <c r="T1380" s="13">
        <f t="shared" si="116"/>
        <v>42568.759374999994</v>
      </c>
      <c r="U1380" s="13">
        <f t="shared" si="117"/>
        <v>42583.759374999994</v>
      </c>
      <c r="W1380">
        <f t="shared" si="118"/>
        <v>2016</v>
      </c>
    </row>
    <row r="1381" spans="1:23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14"/>
        <v>112</v>
      </c>
      <c r="P1381">
        <f t="shared" si="115"/>
        <v>73.91</v>
      </c>
      <c r="Q1381">
        <v>112</v>
      </c>
      <c r="R1381" s="9" t="s">
        <v>8323</v>
      </c>
      <c r="S1381" t="s">
        <v>8324</v>
      </c>
      <c r="T1381" s="13">
        <f t="shared" si="116"/>
        <v>42130.491620370376</v>
      </c>
      <c r="U1381" s="13">
        <f t="shared" si="117"/>
        <v>42160.491620370376</v>
      </c>
      <c r="W1381">
        <f t="shared" si="118"/>
        <v>2015</v>
      </c>
    </row>
    <row r="1382" spans="1:23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14"/>
        <v>424</v>
      </c>
      <c r="P1382">
        <f t="shared" si="115"/>
        <v>21.2</v>
      </c>
      <c r="Q1382">
        <v>424</v>
      </c>
      <c r="R1382" s="9" t="s">
        <v>8323</v>
      </c>
      <c r="S1382" t="s">
        <v>8324</v>
      </c>
      <c r="T1382" s="13">
        <f t="shared" si="116"/>
        <v>42141.762800925921</v>
      </c>
      <c r="U1382" s="13">
        <f t="shared" si="117"/>
        <v>42164.083333333328</v>
      </c>
      <c r="W1382">
        <f t="shared" si="118"/>
        <v>2015</v>
      </c>
    </row>
    <row r="1383" spans="1:23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14"/>
        <v>107</v>
      </c>
      <c r="P1383">
        <f t="shared" si="115"/>
        <v>73.36</v>
      </c>
      <c r="Q1383">
        <v>107</v>
      </c>
      <c r="R1383" s="9" t="s">
        <v>8323</v>
      </c>
      <c r="S1383" t="s">
        <v>8324</v>
      </c>
      <c r="T1383" s="13">
        <f t="shared" si="116"/>
        <v>42703.214409722219</v>
      </c>
      <c r="U1383" s="13">
        <f t="shared" si="117"/>
        <v>42733.214409722219</v>
      </c>
      <c r="W1383">
        <f t="shared" si="118"/>
        <v>2016</v>
      </c>
    </row>
    <row r="1384" spans="1:23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4"/>
        <v>104</v>
      </c>
      <c r="P1384">
        <f t="shared" si="115"/>
        <v>56.41</v>
      </c>
      <c r="Q1384">
        <v>104</v>
      </c>
      <c r="R1384" s="9" t="s">
        <v>8323</v>
      </c>
      <c r="S1384" t="s">
        <v>8324</v>
      </c>
      <c r="T1384" s="13">
        <f t="shared" si="116"/>
        <v>41370.800185185188</v>
      </c>
      <c r="U1384" s="13">
        <f t="shared" si="117"/>
        <v>41400.800185185188</v>
      </c>
      <c r="W1384">
        <f t="shared" si="118"/>
        <v>2013</v>
      </c>
    </row>
    <row r="1385" spans="1:23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4"/>
        <v>212</v>
      </c>
      <c r="P1385">
        <f t="shared" si="115"/>
        <v>50.25</v>
      </c>
      <c r="Q1385">
        <v>212</v>
      </c>
      <c r="R1385" s="9" t="s">
        <v>8323</v>
      </c>
      <c r="S1385" t="s">
        <v>8324</v>
      </c>
      <c r="T1385" s="13">
        <f t="shared" si="116"/>
        <v>42707.074976851851</v>
      </c>
      <c r="U1385" s="13">
        <f t="shared" si="117"/>
        <v>42727.074976851851</v>
      </c>
      <c r="W1385">
        <f t="shared" si="118"/>
        <v>2016</v>
      </c>
    </row>
    <row r="1386" spans="1:23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4"/>
        <v>124</v>
      </c>
      <c r="P1386">
        <f t="shared" si="115"/>
        <v>68.94</v>
      </c>
      <c r="Q1386">
        <v>124</v>
      </c>
      <c r="R1386" s="9" t="s">
        <v>8323</v>
      </c>
      <c r="S1386" t="s">
        <v>8324</v>
      </c>
      <c r="T1386" s="13">
        <f t="shared" si="116"/>
        <v>42160.735208333332</v>
      </c>
      <c r="U1386" s="13">
        <f t="shared" si="117"/>
        <v>42190.735208333332</v>
      </c>
      <c r="W1386">
        <f t="shared" si="118"/>
        <v>2015</v>
      </c>
    </row>
    <row r="1387" spans="1:23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4"/>
        <v>110</v>
      </c>
      <c r="P1387">
        <f t="shared" si="115"/>
        <v>65.91</v>
      </c>
      <c r="Q1387">
        <v>110</v>
      </c>
      <c r="R1387" s="9" t="s">
        <v>8323</v>
      </c>
      <c r="S1387" t="s">
        <v>8324</v>
      </c>
      <c r="T1387" s="13">
        <f t="shared" si="116"/>
        <v>42433.688900462963</v>
      </c>
      <c r="U1387" s="13">
        <f t="shared" si="117"/>
        <v>42489.507638888885</v>
      </c>
      <c r="W1387">
        <f t="shared" si="118"/>
        <v>2016</v>
      </c>
    </row>
    <row r="1388" spans="1:23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4"/>
        <v>219</v>
      </c>
      <c r="P1388">
        <f t="shared" si="115"/>
        <v>62.5</v>
      </c>
      <c r="Q1388">
        <v>219</v>
      </c>
      <c r="R1388" s="9" t="s">
        <v>8323</v>
      </c>
      <c r="S1388" t="s">
        <v>8324</v>
      </c>
      <c r="T1388" s="13">
        <f t="shared" si="116"/>
        <v>42184.646863425922</v>
      </c>
      <c r="U1388" s="13">
        <f t="shared" si="117"/>
        <v>42214.646863425922</v>
      </c>
      <c r="W1388">
        <f t="shared" si="118"/>
        <v>2015</v>
      </c>
    </row>
    <row r="1389" spans="1:23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4"/>
        <v>137</v>
      </c>
      <c r="P1389">
        <f t="shared" si="115"/>
        <v>70.06</v>
      </c>
      <c r="Q1389">
        <v>137</v>
      </c>
      <c r="R1389" s="9" t="s">
        <v>8323</v>
      </c>
      <c r="S1389" t="s">
        <v>8324</v>
      </c>
      <c r="T1389" s="13">
        <f t="shared" si="116"/>
        <v>42126.92123842593</v>
      </c>
      <c r="U1389" s="13">
        <f t="shared" si="117"/>
        <v>42158.1875</v>
      </c>
      <c r="W1389">
        <f t="shared" si="118"/>
        <v>2015</v>
      </c>
    </row>
    <row r="1390" spans="1:23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4"/>
        <v>135</v>
      </c>
      <c r="P1390">
        <f t="shared" si="115"/>
        <v>60.18</v>
      </c>
      <c r="Q1390">
        <v>135</v>
      </c>
      <c r="R1390" s="9" t="s">
        <v>8323</v>
      </c>
      <c r="S1390" t="s">
        <v>8324</v>
      </c>
      <c r="T1390" s="13">
        <f t="shared" si="116"/>
        <v>42634.614780092597</v>
      </c>
      <c r="U1390" s="13">
        <f t="shared" si="117"/>
        <v>42660.676388888889</v>
      </c>
      <c r="W1390">
        <f t="shared" si="118"/>
        <v>2016</v>
      </c>
    </row>
    <row r="1391" spans="1:23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4"/>
        <v>145</v>
      </c>
      <c r="P1391">
        <f t="shared" si="115"/>
        <v>21.38</v>
      </c>
      <c r="Q1391">
        <v>145</v>
      </c>
      <c r="R1391" s="9" t="s">
        <v>8323</v>
      </c>
      <c r="S1391" t="s">
        <v>8324</v>
      </c>
      <c r="T1391" s="13">
        <f t="shared" si="116"/>
        <v>42565.480983796297</v>
      </c>
      <c r="U1391" s="13">
        <f t="shared" si="117"/>
        <v>42595.480983796297</v>
      </c>
      <c r="W1391">
        <f t="shared" si="118"/>
        <v>2016</v>
      </c>
    </row>
    <row r="1392" spans="1:23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4"/>
        <v>109</v>
      </c>
      <c r="P1392">
        <f t="shared" si="115"/>
        <v>160.79</v>
      </c>
      <c r="Q1392">
        <v>109</v>
      </c>
      <c r="R1392" s="9" t="s">
        <v>8323</v>
      </c>
      <c r="S1392" t="s">
        <v>8324</v>
      </c>
      <c r="T1392" s="13">
        <f t="shared" si="116"/>
        <v>42087.803310185183</v>
      </c>
      <c r="U1392" s="13">
        <f t="shared" si="117"/>
        <v>42121.716666666667</v>
      </c>
      <c r="W1392">
        <f t="shared" si="118"/>
        <v>2015</v>
      </c>
    </row>
    <row r="1393" spans="1:23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4"/>
        <v>110</v>
      </c>
      <c r="P1393">
        <f t="shared" si="115"/>
        <v>42.38</v>
      </c>
      <c r="Q1393">
        <v>110</v>
      </c>
      <c r="R1393" s="9" t="s">
        <v>8323</v>
      </c>
      <c r="S1393" t="s">
        <v>8324</v>
      </c>
      <c r="T1393" s="13">
        <f t="shared" si="116"/>
        <v>42193.650671296295</v>
      </c>
      <c r="U1393" s="13">
        <f t="shared" si="117"/>
        <v>42238.207638888889</v>
      </c>
      <c r="W1393">
        <f t="shared" si="118"/>
        <v>2015</v>
      </c>
    </row>
    <row r="1394" spans="1:23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4"/>
        <v>114</v>
      </c>
      <c r="P1394">
        <f t="shared" si="115"/>
        <v>27.32</v>
      </c>
      <c r="Q1394">
        <v>114</v>
      </c>
      <c r="R1394" s="9" t="s">
        <v>8323</v>
      </c>
      <c r="S1394" t="s">
        <v>8324</v>
      </c>
      <c r="T1394" s="13">
        <f t="shared" si="116"/>
        <v>42401.154930555553</v>
      </c>
      <c r="U1394" s="13">
        <f t="shared" si="117"/>
        <v>42432.154930555553</v>
      </c>
      <c r="W1394">
        <f t="shared" si="118"/>
        <v>2016</v>
      </c>
    </row>
    <row r="1395" spans="1:23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4"/>
        <v>102</v>
      </c>
      <c r="P1395">
        <f t="shared" si="115"/>
        <v>196.83</v>
      </c>
      <c r="Q1395">
        <v>102</v>
      </c>
      <c r="R1395" s="9" t="s">
        <v>8323</v>
      </c>
      <c r="S1395" t="s">
        <v>8324</v>
      </c>
      <c r="T1395" s="13">
        <f t="shared" si="116"/>
        <v>42553.681979166664</v>
      </c>
      <c r="U1395" s="13">
        <f t="shared" si="117"/>
        <v>42583.681979166664</v>
      </c>
      <c r="W1395">
        <f t="shared" si="118"/>
        <v>2016</v>
      </c>
    </row>
    <row r="1396" spans="1:23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4"/>
        <v>122</v>
      </c>
      <c r="P1396">
        <f t="shared" si="115"/>
        <v>53.88</v>
      </c>
      <c r="Q1396">
        <v>122</v>
      </c>
      <c r="R1396" s="9" t="s">
        <v>8323</v>
      </c>
      <c r="S1396" t="s">
        <v>8324</v>
      </c>
      <c r="T1396" s="13">
        <f t="shared" si="116"/>
        <v>42752.144976851851</v>
      </c>
      <c r="U1396" s="13">
        <f t="shared" si="117"/>
        <v>42795.125</v>
      </c>
      <c r="W1396">
        <f t="shared" si="118"/>
        <v>2017</v>
      </c>
    </row>
    <row r="1397" spans="1:23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4"/>
        <v>112</v>
      </c>
      <c r="P1397">
        <f t="shared" si="115"/>
        <v>47.76</v>
      </c>
      <c r="Q1397">
        <v>112</v>
      </c>
      <c r="R1397" s="9" t="s">
        <v>8323</v>
      </c>
      <c r="S1397" t="s">
        <v>8324</v>
      </c>
      <c r="T1397" s="13">
        <f t="shared" si="116"/>
        <v>42719.90834490741</v>
      </c>
      <c r="U1397" s="13">
        <f t="shared" si="117"/>
        <v>42749.90834490741</v>
      </c>
      <c r="W1397">
        <f t="shared" si="118"/>
        <v>2016</v>
      </c>
    </row>
    <row r="1398" spans="1:23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4"/>
        <v>107</v>
      </c>
      <c r="P1398">
        <f t="shared" si="115"/>
        <v>88.19</v>
      </c>
      <c r="Q1398">
        <v>107</v>
      </c>
      <c r="R1398" s="9" t="s">
        <v>8323</v>
      </c>
      <c r="S1398" t="s">
        <v>8324</v>
      </c>
      <c r="T1398" s="13">
        <f t="shared" si="116"/>
        <v>42018.99863425926</v>
      </c>
      <c r="U1398" s="13">
        <f t="shared" si="117"/>
        <v>42048.99863425926</v>
      </c>
      <c r="W1398">
        <f t="shared" si="118"/>
        <v>2015</v>
      </c>
    </row>
    <row r="1399" spans="1:23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4"/>
        <v>114</v>
      </c>
      <c r="P1399">
        <f t="shared" si="115"/>
        <v>72.06</v>
      </c>
      <c r="Q1399">
        <v>114</v>
      </c>
      <c r="R1399" s="9" t="s">
        <v>8323</v>
      </c>
      <c r="S1399" t="s">
        <v>8324</v>
      </c>
      <c r="T1399" s="13">
        <f t="shared" si="116"/>
        <v>42640.917939814812</v>
      </c>
      <c r="U1399" s="13">
        <f t="shared" si="117"/>
        <v>42670.888194444444</v>
      </c>
      <c r="W1399">
        <f t="shared" si="118"/>
        <v>2016</v>
      </c>
    </row>
    <row r="1400" spans="1:23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4"/>
        <v>110</v>
      </c>
      <c r="P1400">
        <f t="shared" si="115"/>
        <v>74.25</v>
      </c>
      <c r="Q1400">
        <v>110</v>
      </c>
      <c r="R1400" s="9" t="s">
        <v>8323</v>
      </c>
      <c r="S1400" t="s">
        <v>8324</v>
      </c>
      <c r="T1400" s="13">
        <f t="shared" si="116"/>
        <v>42526.874236111107</v>
      </c>
      <c r="U1400" s="13">
        <f t="shared" si="117"/>
        <v>42556.874236111107</v>
      </c>
      <c r="W1400">
        <f t="shared" si="118"/>
        <v>2016</v>
      </c>
    </row>
    <row r="1401" spans="1:23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4"/>
        <v>126</v>
      </c>
      <c r="P1401">
        <f t="shared" si="115"/>
        <v>61.7</v>
      </c>
      <c r="Q1401">
        <v>126</v>
      </c>
      <c r="R1401" s="9" t="s">
        <v>8323</v>
      </c>
      <c r="S1401" t="s">
        <v>8324</v>
      </c>
      <c r="T1401" s="13">
        <f t="shared" si="116"/>
        <v>41889.004317129627</v>
      </c>
      <c r="U1401" s="13">
        <f t="shared" si="117"/>
        <v>41919.004317129627</v>
      </c>
      <c r="W1401">
        <f t="shared" si="118"/>
        <v>2014</v>
      </c>
    </row>
    <row r="1402" spans="1:23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4"/>
        <v>167</v>
      </c>
      <c r="P1402">
        <f t="shared" si="115"/>
        <v>17.239999999999998</v>
      </c>
      <c r="Q1402">
        <v>167</v>
      </c>
      <c r="R1402" s="9" t="s">
        <v>8323</v>
      </c>
      <c r="S1402" t="s">
        <v>8324</v>
      </c>
      <c r="T1402" s="13">
        <f t="shared" si="116"/>
        <v>42498.341122685189</v>
      </c>
      <c r="U1402" s="13">
        <f t="shared" si="117"/>
        <v>42533.229166666672</v>
      </c>
      <c r="W1402">
        <f t="shared" si="118"/>
        <v>2016</v>
      </c>
    </row>
    <row r="1403" spans="1:23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4"/>
        <v>497</v>
      </c>
      <c r="P1403">
        <f t="shared" si="115"/>
        <v>51.72</v>
      </c>
      <c r="Q1403">
        <v>497</v>
      </c>
      <c r="R1403" s="9" t="s">
        <v>8323</v>
      </c>
      <c r="S1403" t="s">
        <v>8324</v>
      </c>
      <c r="T1403" s="13">
        <f t="shared" si="116"/>
        <v>41399.99622685185</v>
      </c>
      <c r="U1403" s="13">
        <f t="shared" si="117"/>
        <v>41420.99622685185</v>
      </c>
      <c r="W1403">
        <f t="shared" si="118"/>
        <v>2013</v>
      </c>
    </row>
    <row r="1404" spans="1:23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4"/>
        <v>109</v>
      </c>
      <c r="P1404">
        <f t="shared" si="115"/>
        <v>24.15</v>
      </c>
      <c r="Q1404">
        <v>109</v>
      </c>
      <c r="R1404" s="9" t="s">
        <v>8323</v>
      </c>
      <c r="S1404" t="s">
        <v>8324</v>
      </c>
      <c r="T1404" s="13">
        <f t="shared" si="116"/>
        <v>42065.053368055553</v>
      </c>
      <c r="U1404" s="13">
        <f t="shared" si="117"/>
        <v>42125.011701388896</v>
      </c>
      <c r="W1404">
        <f t="shared" si="118"/>
        <v>2015</v>
      </c>
    </row>
    <row r="1405" spans="1:23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4"/>
        <v>103</v>
      </c>
      <c r="P1405">
        <f t="shared" si="115"/>
        <v>62.17</v>
      </c>
      <c r="Q1405">
        <v>103</v>
      </c>
      <c r="R1405" s="9" t="s">
        <v>8323</v>
      </c>
      <c r="S1405" t="s">
        <v>8324</v>
      </c>
      <c r="T1405" s="13">
        <f t="shared" si="116"/>
        <v>41451.062905092593</v>
      </c>
      <c r="U1405" s="13">
        <f t="shared" si="117"/>
        <v>41481.062905092593</v>
      </c>
      <c r="W1405">
        <f t="shared" si="118"/>
        <v>2013</v>
      </c>
    </row>
    <row r="1406" spans="1:23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4"/>
        <v>2</v>
      </c>
      <c r="P1406">
        <f t="shared" si="115"/>
        <v>48.2</v>
      </c>
      <c r="Q1406">
        <v>2</v>
      </c>
      <c r="R1406" s="9" t="s">
        <v>8320</v>
      </c>
      <c r="S1406" t="s">
        <v>8339</v>
      </c>
      <c r="T1406" s="13">
        <f t="shared" si="116"/>
        <v>42032.510243055556</v>
      </c>
      <c r="U1406" s="13">
        <f t="shared" si="117"/>
        <v>42057.510243055556</v>
      </c>
      <c r="W1406">
        <f t="shared" si="118"/>
        <v>2015</v>
      </c>
    </row>
    <row r="1407" spans="1:23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4"/>
        <v>0</v>
      </c>
      <c r="P1407">
        <f t="shared" si="115"/>
        <v>6.18</v>
      </c>
      <c r="Q1407">
        <v>0</v>
      </c>
      <c r="R1407" s="9" t="s">
        <v>8320</v>
      </c>
      <c r="S1407" t="s">
        <v>8339</v>
      </c>
      <c r="T1407" s="13">
        <f t="shared" si="116"/>
        <v>41941.680567129632</v>
      </c>
      <c r="U1407" s="13">
        <f t="shared" si="117"/>
        <v>41971.722233796296</v>
      </c>
      <c r="W1407">
        <f t="shared" si="118"/>
        <v>2014</v>
      </c>
    </row>
    <row r="1408" spans="1:23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4"/>
        <v>0</v>
      </c>
      <c r="P1408">
        <f t="shared" si="115"/>
        <v>5</v>
      </c>
      <c r="Q1408">
        <v>0</v>
      </c>
      <c r="R1408" s="9" t="s">
        <v>8320</v>
      </c>
      <c r="S1408" t="s">
        <v>8339</v>
      </c>
      <c r="T1408" s="13">
        <f t="shared" si="116"/>
        <v>42297.432951388888</v>
      </c>
      <c r="U1408" s="13">
        <f t="shared" si="117"/>
        <v>42350.416666666672</v>
      </c>
      <c r="W1408">
        <f t="shared" si="118"/>
        <v>2015</v>
      </c>
    </row>
    <row r="1409" spans="1:23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4"/>
        <v>1</v>
      </c>
      <c r="P1409">
        <f t="shared" si="115"/>
        <v>7.5</v>
      </c>
      <c r="Q1409">
        <v>1</v>
      </c>
      <c r="R1409" s="9" t="s">
        <v>8320</v>
      </c>
      <c r="S1409" t="s">
        <v>8339</v>
      </c>
      <c r="T1409" s="13">
        <f t="shared" si="116"/>
        <v>41838.536782407406</v>
      </c>
      <c r="U1409" s="13">
        <f t="shared" si="117"/>
        <v>41863.536782407406</v>
      </c>
      <c r="W1409">
        <f t="shared" si="118"/>
        <v>2014</v>
      </c>
    </row>
    <row r="1410" spans="1:23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4"/>
        <v>7</v>
      </c>
      <c r="P1410">
        <f t="shared" si="115"/>
        <v>12</v>
      </c>
      <c r="Q1410">
        <v>7</v>
      </c>
      <c r="R1410" s="9" t="s">
        <v>8320</v>
      </c>
      <c r="S1410" t="s">
        <v>8339</v>
      </c>
      <c r="T1410" s="13">
        <f t="shared" si="116"/>
        <v>42291.872175925921</v>
      </c>
      <c r="U1410" s="13">
        <f t="shared" si="117"/>
        <v>42321.913842592592</v>
      </c>
      <c r="W1410">
        <f t="shared" si="118"/>
        <v>2015</v>
      </c>
    </row>
    <row r="1411" spans="1:23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9">ROUND(E1411/D1411*100,0)</f>
        <v>0</v>
      </c>
      <c r="P1411">
        <f t="shared" ref="P1411:P1474" si="120">IFERROR(ROUND(E1411/L1411,2),0)</f>
        <v>0</v>
      </c>
      <c r="Q1411">
        <v>0</v>
      </c>
      <c r="R1411" s="9" t="s">
        <v>8320</v>
      </c>
      <c r="S1411" t="s">
        <v>8339</v>
      </c>
      <c r="T1411" s="13">
        <f t="shared" ref="T1411:T1474" si="121">(((J1411/60)/60)/24)+DATE(1970,1,1)</f>
        <v>41945.133506944447</v>
      </c>
      <c r="U1411" s="13">
        <f t="shared" ref="U1411:U1474" si="122">(((I1411/60)/60)/24)+DATE(1970,1,1)</f>
        <v>42005.175173611111</v>
      </c>
      <c r="W1411">
        <f t="shared" ref="W1411:W1474" si="123">YEAR(T1411)</f>
        <v>2014</v>
      </c>
    </row>
    <row r="1412" spans="1:23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9"/>
        <v>0</v>
      </c>
      <c r="P1412">
        <f t="shared" si="120"/>
        <v>1</v>
      </c>
      <c r="Q1412">
        <v>0</v>
      </c>
      <c r="R1412" s="9" t="s">
        <v>8320</v>
      </c>
      <c r="S1412" t="s">
        <v>8339</v>
      </c>
      <c r="T1412" s="13">
        <f t="shared" si="121"/>
        <v>42479.318518518514</v>
      </c>
      <c r="U1412" s="13">
        <f t="shared" si="122"/>
        <v>42524.318518518514</v>
      </c>
      <c r="W1412">
        <f t="shared" si="123"/>
        <v>2016</v>
      </c>
    </row>
    <row r="1413" spans="1:23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9"/>
        <v>0</v>
      </c>
      <c r="P1413">
        <f t="shared" si="120"/>
        <v>2.33</v>
      </c>
      <c r="Q1413">
        <v>0</v>
      </c>
      <c r="R1413" s="9" t="s">
        <v>8320</v>
      </c>
      <c r="S1413" t="s">
        <v>8339</v>
      </c>
      <c r="T1413" s="13">
        <f t="shared" si="121"/>
        <v>42013.059027777781</v>
      </c>
      <c r="U1413" s="13">
        <f t="shared" si="122"/>
        <v>42041.059027777781</v>
      </c>
      <c r="W1413">
        <f t="shared" si="123"/>
        <v>2015</v>
      </c>
    </row>
    <row r="1414" spans="1:23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9"/>
        <v>5</v>
      </c>
      <c r="P1414">
        <f t="shared" si="120"/>
        <v>24.62</v>
      </c>
      <c r="Q1414">
        <v>5</v>
      </c>
      <c r="R1414" s="9" t="s">
        <v>8320</v>
      </c>
      <c r="S1414" t="s">
        <v>8339</v>
      </c>
      <c r="T1414" s="13">
        <f t="shared" si="121"/>
        <v>41947.063645833332</v>
      </c>
      <c r="U1414" s="13">
        <f t="shared" si="122"/>
        <v>41977.063645833332</v>
      </c>
      <c r="W1414">
        <f t="shared" si="123"/>
        <v>2014</v>
      </c>
    </row>
    <row r="1415" spans="1:23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9"/>
        <v>5</v>
      </c>
      <c r="P1415">
        <f t="shared" si="120"/>
        <v>100</v>
      </c>
      <c r="Q1415">
        <v>5</v>
      </c>
      <c r="R1415" s="9" t="s">
        <v>8320</v>
      </c>
      <c r="S1415" t="s">
        <v>8339</v>
      </c>
      <c r="T1415" s="13">
        <f t="shared" si="121"/>
        <v>42360.437152777777</v>
      </c>
      <c r="U1415" s="13">
        <f t="shared" si="122"/>
        <v>42420.437152777777</v>
      </c>
      <c r="W1415">
        <f t="shared" si="123"/>
        <v>2015</v>
      </c>
    </row>
    <row r="1416" spans="1:23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9"/>
        <v>0</v>
      </c>
      <c r="P1416">
        <f t="shared" si="120"/>
        <v>1</v>
      </c>
      <c r="Q1416">
        <v>0</v>
      </c>
      <c r="R1416" s="9" t="s">
        <v>8320</v>
      </c>
      <c r="S1416" t="s">
        <v>8339</v>
      </c>
      <c r="T1416" s="13">
        <f t="shared" si="121"/>
        <v>42708.25309027778</v>
      </c>
      <c r="U1416" s="13">
        <f t="shared" si="122"/>
        <v>42738.25309027778</v>
      </c>
      <c r="W1416">
        <f t="shared" si="123"/>
        <v>2016</v>
      </c>
    </row>
    <row r="1417" spans="1:23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9"/>
        <v>18</v>
      </c>
      <c r="P1417">
        <f t="shared" si="120"/>
        <v>88.89</v>
      </c>
      <c r="Q1417">
        <v>18</v>
      </c>
      <c r="R1417" s="9" t="s">
        <v>8320</v>
      </c>
      <c r="S1417" t="s">
        <v>8339</v>
      </c>
      <c r="T1417" s="13">
        <f t="shared" si="121"/>
        <v>42192.675821759258</v>
      </c>
      <c r="U1417" s="13">
        <f t="shared" si="122"/>
        <v>42232.675821759258</v>
      </c>
      <c r="W1417">
        <f t="shared" si="123"/>
        <v>2015</v>
      </c>
    </row>
    <row r="1418" spans="1:23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9"/>
        <v>0</v>
      </c>
      <c r="P1418">
        <f t="shared" si="120"/>
        <v>0</v>
      </c>
      <c r="Q1418">
        <v>0</v>
      </c>
      <c r="R1418" s="9" t="s">
        <v>8320</v>
      </c>
      <c r="S1418" t="s">
        <v>8339</v>
      </c>
      <c r="T1418" s="13">
        <f t="shared" si="121"/>
        <v>42299.926145833335</v>
      </c>
      <c r="U1418" s="13">
        <f t="shared" si="122"/>
        <v>42329.967812499999</v>
      </c>
      <c r="W1418">
        <f t="shared" si="123"/>
        <v>2015</v>
      </c>
    </row>
    <row r="1419" spans="1:23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9"/>
        <v>1</v>
      </c>
      <c r="P1419">
        <f t="shared" si="120"/>
        <v>27.5</v>
      </c>
      <c r="Q1419">
        <v>1</v>
      </c>
      <c r="R1419" s="9" t="s">
        <v>8320</v>
      </c>
      <c r="S1419" t="s">
        <v>8339</v>
      </c>
      <c r="T1419" s="13">
        <f t="shared" si="121"/>
        <v>42232.15016203704</v>
      </c>
      <c r="U1419" s="13">
        <f t="shared" si="122"/>
        <v>42262.465972222228</v>
      </c>
      <c r="W1419">
        <f t="shared" si="123"/>
        <v>2015</v>
      </c>
    </row>
    <row r="1420" spans="1:23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9"/>
        <v>0</v>
      </c>
      <c r="P1420">
        <f t="shared" si="120"/>
        <v>6</v>
      </c>
      <c r="Q1420">
        <v>0</v>
      </c>
      <c r="R1420" s="9" t="s">
        <v>8320</v>
      </c>
      <c r="S1420" t="s">
        <v>8339</v>
      </c>
      <c r="T1420" s="13">
        <f t="shared" si="121"/>
        <v>42395.456412037034</v>
      </c>
      <c r="U1420" s="13">
        <f t="shared" si="122"/>
        <v>42425.456412037034</v>
      </c>
      <c r="W1420">
        <f t="shared" si="123"/>
        <v>2016</v>
      </c>
    </row>
    <row r="1421" spans="1:23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9"/>
        <v>7</v>
      </c>
      <c r="P1421">
        <f t="shared" si="120"/>
        <v>44.5</v>
      </c>
      <c r="Q1421">
        <v>7</v>
      </c>
      <c r="R1421" s="9" t="s">
        <v>8320</v>
      </c>
      <c r="S1421" t="s">
        <v>8339</v>
      </c>
      <c r="T1421" s="13">
        <f t="shared" si="121"/>
        <v>42622.456238425926</v>
      </c>
      <c r="U1421" s="13">
        <f t="shared" si="122"/>
        <v>42652.456238425926</v>
      </c>
      <c r="W1421">
        <f t="shared" si="123"/>
        <v>2016</v>
      </c>
    </row>
    <row r="1422" spans="1:23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9"/>
        <v>3</v>
      </c>
      <c r="P1422">
        <f t="shared" si="120"/>
        <v>1</v>
      </c>
      <c r="Q1422">
        <v>3</v>
      </c>
      <c r="R1422" s="9" t="s">
        <v>8320</v>
      </c>
      <c r="S1422" t="s">
        <v>8339</v>
      </c>
      <c r="T1422" s="13">
        <f t="shared" si="121"/>
        <v>42524.667662037042</v>
      </c>
      <c r="U1422" s="13">
        <f t="shared" si="122"/>
        <v>42549.667662037042</v>
      </c>
      <c r="W1422">
        <f t="shared" si="123"/>
        <v>2016</v>
      </c>
    </row>
    <row r="1423" spans="1:23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9"/>
        <v>0</v>
      </c>
      <c r="P1423">
        <f t="shared" si="120"/>
        <v>100</v>
      </c>
      <c r="Q1423">
        <v>0</v>
      </c>
      <c r="R1423" s="9" t="s">
        <v>8320</v>
      </c>
      <c r="S1423" t="s">
        <v>8339</v>
      </c>
      <c r="T1423" s="13">
        <f t="shared" si="121"/>
        <v>42013.915613425925</v>
      </c>
      <c r="U1423" s="13">
        <f t="shared" si="122"/>
        <v>42043.915613425925</v>
      </c>
      <c r="W1423">
        <f t="shared" si="123"/>
        <v>2015</v>
      </c>
    </row>
    <row r="1424" spans="1:23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9"/>
        <v>0</v>
      </c>
      <c r="P1424">
        <f t="shared" si="120"/>
        <v>13</v>
      </c>
      <c r="Q1424">
        <v>0</v>
      </c>
      <c r="R1424" s="9" t="s">
        <v>8320</v>
      </c>
      <c r="S1424" t="s">
        <v>8339</v>
      </c>
      <c r="T1424" s="13">
        <f t="shared" si="121"/>
        <v>42604.239629629628</v>
      </c>
      <c r="U1424" s="13">
        <f t="shared" si="122"/>
        <v>42634.239629629628</v>
      </c>
      <c r="W1424">
        <f t="shared" si="123"/>
        <v>2016</v>
      </c>
    </row>
    <row r="1425" spans="1:23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9"/>
        <v>0</v>
      </c>
      <c r="P1425">
        <f t="shared" si="120"/>
        <v>100</v>
      </c>
      <c r="Q1425">
        <v>0</v>
      </c>
      <c r="R1425" s="9" t="s">
        <v>8320</v>
      </c>
      <c r="S1425" t="s">
        <v>8339</v>
      </c>
      <c r="T1425" s="13">
        <f t="shared" si="121"/>
        <v>42340.360312500001</v>
      </c>
      <c r="U1425" s="13">
        <f t="shared" si="122"/>
        <v>42370.360312500001</v>
      </c>
      <c r="W1425">
        <f t="shared" si="123"/>
        <v>2015</v>
      </c>
    </row>
    <row r="1426" spans="1:23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9"/>
        <v>20</v>
      </c>
      <c r="P1426">
        <f t="shared" si="120"/>
        <v>109.07</v>
      </c>
      <c r="Q1426">
        <v>20</v>
      </c>
      <c r="R1426" s="9" t="s">
        <v>8320</v>
      </c>
      <c r="S1426" t="s">
        <v>8339</v>
      </c>
      <c r="T1426" s="13">
        <f t="shared" si="121"/>
        <v>42676.717615740738</v>
      </c>
      <c r="U1426" s="13">
        <f t="shared" si="122"/>
        <v>42689.759282407409</v>
      </c>
      <c r="W1426">
        <f t="shared" si="123"/>
        <v>2016</v>
      </c>
    </row>
    <row r="1427" spans="1:23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9"/>
        <v>0</v>
      </c>
      <c r="P1427">
        <f t="shared" si="120"/>
        <v>0</v>
      </c>
      <c r="Q1427">
        <v>0</v>
      </c>
      <c r="R1427" s="9" t="s">
        <v>8320</v>
      </c>
      <c r="S1427" t="s">
        <v>8339</v>
      </c>
      <c r="T1427" s="13">
        <f t="shared" si="121"/>
        <v>42093.131469907406</v>
      </c>
      <c r="U1427" s="13">
        <f t="shared" si="122"/>
        <v>42123.131469907406</v>
      </c>
      <c r="W1427">
        <f t="shared" si="123"/>
        <v>2015</v>
      </c>
    </row>
    <row r="1428" spans="1:23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9"/>
        <v>0</v>
      </c>
      <c r="P1428">
        <f t="shared" si="120"/>
        <v>0</v>
      </c>
      <c r="Q1428">
        <v>0</v>
      </c>
      <c r="R1428" s="9" t="s">
        <v>8320</v>
      </c>
      <c r="S1428" t="s">
        <v>8339</v>
      </c>
      <c r="T1428" s="13">
        <f t="shared" si="121"/>
        <v>42180.390277777777</v>
      </c>
      <c r="U1428" s="13">
        <f t="shared" si="122"/>
        <v>42240.390277777777</v>
      </c>
      <c r="W1428">
        <f t="shared" si="123"/>
        <v>2015</v>
      </c>
    </row>
    <row r="1429" spans="1:23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9"/>
        <v>8</v>
      </c>
      <c r="P1429">
        <f t="shared" si="120"/>
        <v>104.75</v>
      </c>
      <c r="Q1429">
        <v>8</v>
      </c>
      <c r="R1429" s="9" t="s">
        <v>8320</v>
      </c>
      <c r="S1429" t="s">
        <v>8339</v>
      </c>
      <c r="T1429" s="13">
        <f t="shared" si="121"/>
        <v>42601.851678240739</v>
      </c>
      <c r="U1429" s="13">
        <f t="shared" si="122"/>
        <v>42631.851678240739</v>
      </c>
      <c r="W1429">
        <f t="shared" si="123"/>
        <v>2016</v>
      </c>
    </row>
    <row r="1430" spans="1:23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9"/>
        <v>5</v>
      </c>
      <c r="P1430">
        <f t="shared" si="120"/>
        <v>15</v>
      </c>
      <c r="Q1430">
        <v>5</v>
      </c>
      <c r="R1430" s="9" t="s">
        <v>8320</v>
      </c>
      <c r="S1430" t="s">
        <v>8339</v>
      </c>
      <c r="T1430" s="13">
        <f t="shared" si="121"/>
        <v>42432.379826388889</v>
      </c>
      <c r="U1430" s="13">
        <f t="shared" si="122"/>
        <v>42462.338159722218</v>
      </c>
      <c r="W1430">
        <f t="shared" si="123"/>
        <v>2016</v>
      </c>
    </row>
    <row r="1431" spans="1:23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9"/>
        <v>0</v>
      </c>
      <c r="P1431">
        <f t="shared" si="120"/>
        <v>0</v>
      </c>
      <c r="Q1431">
        <v>0</v>
      </c>
      <c r="R1431" s="9" t="s">
        <v>8320</v>
      </c>
      <c r="S1431" t="s">
        <v>8339</v>
      </c>
      <c r="T1431" s="13">
        <f t="shared" si="121"/>
        <v>42074.060671296291</v>
      </c>
      <c r="U1431" s="13">
        <f t="shared" si="122"/>
        <v>42104.060671296291</v>
      </c>
      <c r="W1431">
        <f t="shared" si="123"/>
        <v>2015</v>
      </c>
    </row>
    <row r="1432" spans="1:23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9"/>
        <v>8</v>
      </c>
      <c r="P1432">
        <f t="shared" si="120"/>
        <v>80.599999999999994</v>
      </c>
      <c r="Q1432">
        <v>8</v>
      </c>
      <c r="R1432" s="9" t="s">
        <v>8320</v>
      </c>
      <c r="S1432" t="s">
        <v>8339</v>
      </c>
      <c r="T1432" s="13">
        <f t="shared" si="121"/>
        <v>41961.813518518517</v>
      </c>
      <c r="U1432" s="13">
        <f t="shared" si="122"/>
        <v>41992.813518518517</v>
      </c>
      <c r="W1432">
        <f t="shared" si="123"/>
        <v>2014</v>
      </c>
    </row>
    <row r="1433" spans="1:23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9"/>
        <v>32</v>
      </c>
      <c r="P1433">
        <f t="shared" si="120"/>
        <v>115.55</v>
      </c>
      <c r="Q1433">
        <v>32</v>
      </c>
      <c r="R1433" s="9" t="s">
        <v>8320</v>
      </c>
      <c r="S1433" t="s">
        <v>8339</v>
      </c>
      <c r="T1433" s="13">
        <f t="shared" si="121"/>
        <v>42304.210833333331</v>
      </c>
      <c r="U1433" s="13">
        <f t="shared" si="122"/>
        <v>42334.252500000002</v>
      </c>
      <c r="W1433">
        <f t="shared" si="123"/>
        <v>2015</v>
      </c>
    </row>
    <row r="1434" spans="1:23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9"/>
        <v>0</v>
      </c>
      <c r="P1434">
        <f t="shared" si="120"/>
        <v>0</v>
      </c>
      <c r="Q1434">
        <v>0</v>
      </c>
      <c r="R1434" s="9" t="s">
        <v>8320</v>
      </c>
      <c r="S1434" t="s">
        <v>8339</v>
      </c>
      <c r="T1434" s="13">
        <f t="shared" si="121"/>
        <v>42175.780416666668</v>
      </c>
      <c r="U1434" s="13">
        <f t="shared" si="122"/>
        <v>42205.780416666668</v>
      </c>
      <c r="W1434">
        <f t="shared" si="123"/>
        <v>2015</v>
      </c>
    </row>
    <row r="1435" spans="1:23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9"/>
        <v>7</v>
      </c>
      <c r="P1435">
        <f t="shared" si="120"/>
        <v>80.5</v>
      </c>
      <c r="Q1435">
        <v>7</v>
      </c>
      <c r="R1435" s="9" t="s">
        <v>8320</v>
      </c>
      <c r="S1435" t="s">
        <v>8339</v>
      </c>
      <c r="T1435" s="13">
        <f t="shared" si="121"/>
        <v>42673.625868055555</v>
      </c>
      <c r="U1435" s="13">
        <f t="shared" si="122"/>
        <v>42714.458333333328</v>
      </c>
      <c r="W1435">
        <f t="shared" si="123"/>
        <v>2016</v>
      </c>
    </row>
    <row r="1436" spans="1:23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9"/>
        <v>10</v>
      </c>
      <c r="P1436">
        <f t="shared" si="120"/>
        <v>744.55</v>
      </c>
      <c r="Q1436">
        <v>10</v>
      </c>
      <c r="R1436" s="9" t="s">
        <v>8320</v>
      </c>
      <c r="S1436" t="s">
        <v>8339</v>
      </c>
      <c r="T1436" s="13">
        <f t="shared" si="121"/>
        <v>42142.767106481479</v>
      </c>
      <c r="U1436" s="13">
        <f t="shared" si="122"/>
        <v>42163.625</v>
      </c>
      <c r="W1436">
        <f t="shared" si="123"/>
        <v>2015</v>
      </c>
    </row>
    <row r="1437" spans="1:23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9"/>
        <v>0</v>
      </c>
      <c r="P1437">
        <f t="shared" si="120"/>
        <v>7.5</v>
      </c>
      <c r="Q1437">
        <v>0</v>
      </c>
      <c r="R1437" s="9" t="s">
        <v>8320</v>
      </c>
      <c r="S1437" t="s">
        <v>8339</v>
      </c>
      <c r="T1437" s="13">
        <f t="shared" si="121"/>
        <v>42258.780324074076</v>
      </c>
      <c r="U1437" s="13">
        <f t="shared" si="122"/>
        <v>42288.780324074076</v>
      </c>
      <c r="W1437">
        <f t="shared" si="123"/>
        <v>2015</v>
      </c>
    </row>
    <row r="1438" spans="1:23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9"/>
        <v>1</v>
      </c>
      <c r="P1438">
        <f t="shared" si="120"/>
        <v>38.5</v>
      </c>
      <c r="Q1438">
        <v>1</v>
      </c>
      <c r="R1438" s="9" t="s">
        <v>8320</v>
      </c>
      <c r="S1438" t="s">
        <v>8339</v>
      </c>
      <c r="T1438" s="13">
        <f t="shared" si="121"/>
        <v>42391.35019675926</v>
      </c>
      <c r="U1438" s="13">
        <f t="shared" si="122"/>
        <v>42421.35019675926</v>
      </c>
      <c r="W1438">
        <f t="shared" si="123"/>
        <v>2016</v>
      </c>
    </row>
    <row r="1439" spans="1:23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9"/>
        <v>27</v>
      </c>
      <c r="P1439">
        <f t="shared" si="120"/>
        <v>36.68</v>
      </c>
      <c r="Q1439">
        <v>27</v>
      </c>
      <c r="R1439" s="9" t="s">
        <v>8320</v>
      </c>
      <c r="S1439" t="s">
        <v>8339</v>
      </c>
      <c r="T1439" s="13">
        <f t="shared" si="121"/>
        <v>41796.531701388885</v>
      </c>
      <c r="U1439" s="13">
        <f t="shared" si="122"/>
        <v>41833.207638888889</v>
      </c>
      <c r="W1439">
        <f t="shared" si="123"/>
        <v>2014</v>
      </c>
    </row>
    <row r="1440" spans="1:23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9"/>
        <v>3</v>
      </c>
      <c r="P1440">
        <f t="shared" si="120"/>
        <v>75</v>
      </c>
      <c r="Q1440">
        <v>3</v>
      </c>
      <c r="R1440" s="9" t="s">
        <v>8320</v>
      </c>
      <c r="S1440" t="s">
        <v>8339</v>
      </c>
      <c r="T1440" s="13">
        <f t="shared" si="121"/>
        <v>42457.871516203704</v>
      </c>
      <c r="U1440" s="13">
        <f t="shared" si="122"/>
        <v>42487.579861111109</v>
      </c>
      <c r="W1440">
        <f t="shared" si="123"/>
        <v>2016</v>
      </c>
    </row>
    <row r="1441" spans="1:23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9"/>
        <v>7</v>
      </c>
      <c r="P1441">
        <f t="shared" si="120"/>
        <v>30</v>
      </c>
      <c r="Q1441">
        <v>7</v>
      </c>
      <c r="R1441" s="9" t="s">
        <v>8320</v>
      </c>
      <c r="S1441" t="s">
        <v>8339</v>
      </c>
      <c r="T1441" s="13">
        <f t="shared" si="121"/>
        <v>42040.829872685179</v>
      </c>
      <c r="U1441" s="13">
        <f t="shared" si="122"/>
        <v>42070.829872685179</v>
      </c>
      <c r="W1441">
        <f t="shared" si="123"/>
        <v>2015</v>
      </c>
    </row>
    <row r="1442" spans="1:23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9"/>
        <v>0</v>
      </c>
      <c r="P1442">
        <f t="shared" si="120"/>
        <v>1</v>
      </c>
      <c r="Q1442">
        <v>0</v>
      </c>
      <c r="R1442" s="9" t="s">
        <v>8320</v>
      </c>
      <c r="S1442" t="s">
        <v>8339</v>
      </c>
      <c r="T1442" s="13">
        <f t="shared" si="121"/>
        <v>42486.748414351852</v>
      </c>
      <c r="U1442" s="13">
        <f t="shared" si="122"/>
        <v>42516.748414351852</v>
      </c>
      <c r="W1442">
        <f t="shared" si="123"/>
        <v>2016</v>
      </c>
    </row>
    <row r="1443" spans="1:23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9"/>
        <v>1</v>
      </c>
      <c r="P1443">
        <f t="shared" si="120"/>
        <v>673.33</v>
      </c>
      <c r="Q1443">
        <v>1</v>
      </c>
      <c r="R1443" s="9" t="s">
        <v>8320</v>
      </c>
      <c r="S1443" t="s">
        <v>8339</v>
      </c>
      <c r="T1443" s="13">
        <f t="shared" si="121"/>
        <v>42198.765844907408</v>
      </c>
      <c r="U1443" s="13">
        <f t="shared" si="122"/>
        <v>42258.765844907408</v>
      </c>
      <c r="W1443">
        <f t="shared" si="123"/>
        <v>2015</v>
      </c>
    </row>
    <row r="1444" spans="1:23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9"/>
        <v>0</v>
      </c>
      <c r="P1444">
        <f t="shared" si="120"/>
        <v>0</v>
      </c>
      <c r="Q1444">
        <v>0</v>
      </c>
      <c r="R1444" s="9" t="s">
        <v>8320</v>
      </c>
      <c r="S1444" t="s">
        <v>8339</v>
      </c>
      <c r="T1444" s="13">
        <f t="shared" si="121"/>
        <v>42485.64534722222</v>
      </c>
      <c r="U1444" s="13">
        <f t="shared" si="122"/>
        <v>42515.64534722222</v>
      </c>
      <c r="W1444">
        <f t="shared" si="123"/>
        <v>2016</v>
      </c>
    </row>
    <row r="1445" spans="1:23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9"/>
        <v>0</v>
      </c>
      <c r="P1445">
        <f t="shared" si="120"/>
        <v>0</v>
      </c>
      <c r="Q1445">
        <v>0</v>
      </c>
      <c r="R1445" s="9" t="s">
        <v>8320</v>
      </c>
      <c r="S1445" t="s">
        <v>8339</v>
      </c>
      <c r="T1445" s="13">
        <f t="shared" si="121"/>
        <v>42707.926030092596</v>
      </c>
      <c r="U1445" s="13">
        <f t="shared" si="122"/>
        <v>42737.926030092596</v>
      </c>
      <c r="W1445">
        <f t="shared" si="123"/>
        <v>2016</v>
      </c>
    </row>
    <row r="1446" spans="1:23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9"/>
        <v>0</v>
      </c>
      <c r="P1446">
        <f t="shared" si="120"/>
        <v>0</v>
      </c>
      <c r="Q1446">
        <v>0</v>
      </c>
      <c r="R1446" s="9" t="s">
        <v>8320</v>
      </c>
      <c r="S1446" t="s">
        <v>8339</v>
      </c>
      <c r="T1446" s="13">
        <f t="shared" si="121"/>
        <v>42199.873402777783</v>
      </c>
      <c r="U1446" s="13">
        <f t="shared" si="122"/>
        <v>42259.873402777783</v>
      </c>
      <c r="W1446">
        <f t="shared" si="123"/>
        <v>2015</v>
      </c>
    </row>
    <row r="1447" spans="1:23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9"/>
        <v>0</v>
      </c>
      <c r="P1447">
        <f t="shared" si="120"/>
        <v>0</v>
      </c>
      <c r="Q1447">
        <v>0</v>
      </c>
      <c r="R1447" s="9" t="s">
        <v>8320</v>
      </c>
      <c r="S1447" t="s">
        <v>8339</v>
      </c>
      <c r="T1447" s="13">
        <f t="shared" si="121"/>
        <v>42139.542303240742</v>
      </c>
      <c r="U1447" s="13">
        <f t="shared" si="122"/>
        <v>42169.542303240742</v>
      </c>
      <c r="W1447">
        <f t="shared" si="123"/>
        <v>2015</v>
      </c>
    </row>
    <row r="1448" spans="1:23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9"/>
        <v>0</v>
      </c>
      <c r="P1448">
        <f t="shared" si="120"/>
        <v>0</v>
      </c>
      <c r="Q1448">
        <v>0</v>
      </c>
      <c r="R1448" s="9" t="s">
        <v>8320</v>
      </c>
      <c r="S1448" t="s">
        <v>8339</v>
      </c>
      <c r="T1448" s="13">
        <f t="shared" si="121"/>
        <v>42461.447662037041</v>
      </c>
      <c r="U1448" s="13">
        <f t="shared" si="122"/>
        <v>42481.447662037041</v>
      </c>
      <c r="W1448">
        <f t="shared" si="123"/>
        <v>2016</v>
      </c>
    </row>
    <row r="1449" spans="1:23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9"/>
        <v>0</v>
      </c>
      <c r="P1449">
        <f t="shared" si="120"/>
        <v>25</v>
      </c>
      <c r="Q1449">
        <v>0</v>
      </c>
      <c r="R1449" s="9" t="s">
        <v>8320</v>
      </c>
      <c r="S1449" t="s">
        <v>8339</v>
      </c>
      <c r="T1449" s="13">
        <f t="shared" si="121"/>
        <v>42529.730717592596</v>
      </c>
      <c r="U1449" s="13">
        <f t="shared" si="122"/>
        <v>42559.730717592596</v>
      </c>
      <c r="W1449">
        <f t="shared" si="123"/>
        <v>2016</v>
      </c>
    </row>
    <row r="1450" spans="1:23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9"/>
        <v>0</v>
      </c>
      <c r="P1450">
        <f t="shared" si="120"/>
        <v>0</v>
      </c>
      <c r="Q1450">
        <v>0</v>
      </c>
      <c r="R1450" s="9" t="s">
        <v>8320</v>
      </c>
      <c r="S1450" t="s">
        <v>8339</v>
      </c>
      <c r="T1450" s="13">
        <f t="shared" si="121"/>
        <v>42115.936550925922</v>
      </c>
      <c r="U1450" s="13">
        <f t="shared" si="122"/>
        <v>42146.225694444445</v>
      </c>
      <c r="W1450">
        <f t="shared" si="123"/>
        <v>2015</v>
      </c>
    </row>
    <row r="1451" spans="1:23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9"/>
        <v>0</v>
      </c>
      <c r="P1451">
        <f t="shared" si="120"/>
        <v>0</v>
      </c>
      <c r="Q1451">
        <v>0</v>
      </c>
      <c r="R1451" s="9" t="s">
        <v>8320</v>
      </c>
      <c r="S1451" t="s">
        <v>8339</v>
      </c>
      <c r="T1451" s="13">
        <f t="shared" si="121"/>
        <v>42086.811400462961</v>
      </c>
      <c r="U1451" s="13">
        <f t="shared" si="122"/>
        <v>42134.811400462961</v>
      </c>
      <c r="W1451">
        <f t="shared" si="123"/>
        <v>2015</v>
      </c>
    </row>
    <row r="1452" spans="1:23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9"/>
        <v>0</v>
      </c>
      <c r="P1452">
        <f t="shared" si="120"/>
        <v>1</v>
      </c>
      <c r="Q1452">
        <v>0</v>
      </c>
      <c r="R1452" s="9" t="s">
        <v>8320</v>
      </c>
      <c r="S1452" t="s">
        <v>8339</v>
      </c>
      <c r="T1452" s="13">
        <f t="shared" si="121"/>
        <v>42390.171261574069</v>
      </c>
      <c r="U1452" s="13">
        <f t="shared" si="122"/>
        <v>42420.171261574069</v>
      </c>
      <c r="W1452">
        <f t="shared" si="123"/>
        <v>2016</v>
      </c>
    </row>
    <row r="1453" spans="1:23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9"/>
        <v>0</v>
      </c>
      <c r="P1453">
        <f t="shared" si="120"/>
        <v>1</v>
      </c>
      <c r="Q1453">
        <v>0</v>
      </c>
      <c r="R1453" s="9" t="s">
        <v>8320</v>
      </c>
      <c r="S1453" t="s">
        <v>8339</v>
      </c>
      <c r="T1453" s="13">
        <f t="shared" si="121"/>
        <v>41931.959016203706</v>
      </c>
      <c r="U1453" s="13">
        <f t="shared" si="122"/>
        <v>41962.00068287037</v>
      </c>
      <c r="W1453">
        <f t="shared" si="123"/>
        <v>2014</v>
      </c>
    </row>
    <row r="1454" spans="1:23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9"/>
        <v>0</v>
      </c>
      <c r="P1454">
        <f t="shared" si="120"/>
        <v>0</v>
      </c>
      <c r="Q1454">
        <v>0</v>
      </c>
      <c r="R1454" s="9" t="s">
        <v>8320</v>
      </c>
      <c r="S1454" t="s">
        <v>8339</v>
      </c>
      <c r="T1454" s="13">
        <f t="shared" si="121"/>
        <v>41818.703275462962</v>
      </c>
      <c r="U1454" s="13">
        <f t="shared" si="122"/>
        <v>41848.703275462962</v>
      </c>
      <c r="W1454">
        <f t="shared" si="123"/>
        <v>2014</v>
      </c>
    </row>
    <row r="1455" spans="1:23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9"/>
        <v>0</v>
      </c>
      <c r="P1455">
        <f t="shared" si="120"/>
        <v>0</v>
      </c>
      <c r="Q1455">
        <v>0</v>
      </c>
      <c r="R1455" s="9" t="s">
        <v>8320</v>
      </c>
      <c r="S1455" t="s">
        <v>8339</v>
      </c>
      <c r="T1455" s="13">
        <f t="shared" si="121"/>
        <v>42795.696145833332</v>
      </c>
      <c r="U1455" s="13">
        <f t="shared" si="122"/>
        <v>42840.654479166667</v>
      </c>
      <c r="W1455">
        <f t="shared" si="123"/>
        <v>2017</v>
      </c>
    </row>
    <row r="1456" spans="1:23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9"/>
        <v>1</v>
      </c>
      <c r="P1456">
        <f t="shared" si="120"/>
        <v>15</v>
      </c>
      <c r="Q1456">
        <v>1</v>
      </c>
      <c r="R1456" s="9" t="s">
        <v>8320</v>
      </c>
      <c r="S1456" t="s">
        <v>8339</v>
      </c>
      <c r="T1456" s="13">
        <f t="shared" si="121"/>
        <v>42463.866666666669</v>
      </c>
      <c r="U1456" s="13">
        <f t="shared" si="122"/>
        <v>42484.915972222225</v>
      </c>
      <c r="W1456">
        <f t="shared" si="123"/>
        <v>2016</v>
      </c>
    </row>
    <row r="1457" spans="1:23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9"/>
        <v>11</v>
      </c>
      <c r="P1457">
        <f t="shared" si="120"/>
        <v>225</v>
      </c>
      <c r="Q1457">
        <v>11</v>
      </c>
      <c r="R1457" s="9" t="s">
        <v>8320</v>
      </c>
      <c r="S1457" t="s">
        <v>8339</v>
      </c>
      <c r="T1457" s="13">
        <f t="shared" si="121"/>
        <v>41832.672685185185</v>
      </c>
      <c r="U1457" s="13">
        <f t="shared" si="122"/>
        <v>41887.568749999999</v>
      </c>
      <c r="W1457">
        <f t="shared" si="123"/>
        <v>2014</v>
      </c>
    </row>
    <row r="1458" spans="1:23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9"/>
        <v>3</v>
      </c>
      <c r="P1458">
        <f t="shared" si="120"/>
        <v>48.33</v>
      </c>
      <c r="Q1458">
        <v>3</v>
      </c>
      <c r="R1458" s="9" t="s">
        <v>8320</v>
      </c>
      <c r="S1458" t="s">
        <v>8339</v>
      </c>
      <c r="T1458" s="13">
        <f t="shared" si="121"/>
        <v>42708.668576388889</v>
      </c>
      <c r="U1458" s="13">
        <f t="shared" si="122"/>
        <v>42738.668576388889</v>
      </c>
      <c r="W1458">
        <f t="shared" si="123"/>
        <v>2016</v>
      </c>
    </row>
    <row r="1459" spans="1:23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9"/>
        <v>0</v>
      </c>
      <c r="P1459">
        <f t="shared" si="120"/>
        <v>0</v>
      </c>
      <c r="Q1459">
        <v>0</v>
      </c>
      <c r="R1459" s="9" t="s">
        <v>8320</v>
      </c>
      <c r="S1459" t="s">
        <v>8339</v>
      </c>
      <c r="T1459" s="13">
        <f t="shared" si="121"/>
        <v>42289.89634259259</v>
      </c>
      <c r="U1459" s="13">
        <f t="shared" si="122"/>
        <v>42319.938009259262</v>
      </c>
      <c r="W1459">
        <f t="shared" si="123"/>
        <v>2015</v>
      </c>
    </row>
    <row r="1460" spans="1:23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9"/>
        <v>0</v>
      </c>
      <c r="P1460">
        <f t="shared" si="120"/>
        <v>0</v>
      </c>
      <c r="Q1460">
        <v>0</v>
      </c>
      <c r="R1460" s="9" t="s">
        <v>8320</v>
      </c>
      <c r="S1460" t="s">
        <v>8339</v>
      </c>
      <c r="T1460" s="13">
        <f t="shared" si="121"/>
        <v>41831.705555555556</v>
      </c>
      <c r="U1460" s="13">
        <f t="shared" si="122"/>
        <v>41862.166666666664</v>
      </c>
      <c r="W1460">
        <f t="shared" si="123"/>
        <v>2014</v>
      </c>
    </row>
    <row r="1461" spans="1:23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9"/>
        <v>0</v>
      </c>
      <c r="P1461">
        <f t="shared" si="120"/>
        <v>0</v>
      </c>
      <c r="Q1461">
        <v>0</v>
      </c>
      <c r="R1461" s="9" t="s">
        <v>8320</v>
      </c>
      <c r="S1461" t="s">
        <v>8339</v>
      </c>
      <c r="T1461" s="13">
        <f t="shared" si="121"/>
        <v>42312.204814814817</v>
      </c>
      <c r="U1461" s="13">
        <f t="shared" si="122"/>
        <v>42340.725694444445</v>
      </c>
      <c r="W1461">
        <f t="shared" si="123"/>
        <v>2015</v>
      </c>
    </row>
    <row r="1462" spans="1:23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9"/>
        <v>0</v>
      </c>
      <c r="P1462">
        <f t="shared" si="120"/>
        <v>0</v>
      </c>
      <c r="Q1462">
        <v>0</v>
      </c>
      <c r="R1462" s="9" t="s">
        <v>8320</v>
      </c>
      <c r="S1462" t="s">
        <v>8339</v>
      </c>
      <c r="T1462" s="13">
        <f t="shared" si="121"/>
        <v>41915.896967592591</v>
      </c>
      <c r="U1462" s="13">
        <f t="shared" si="122"/>
        <v>41973.989583333328</v>
      </c>
      <c r="W1462">
        <f t="shared" si="123"/>
        <v>2014</v>
      </c>
    </row>
    <row r="1463" spans="1:23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9"/>
        <v>101</v>
      </c>
      <c r="P1463">
        <f t="shared" si="120"/>
        <v>44.67</v>
      </c>
      <c r="Q1463">
        <v>101</v>
      </c>
      <c r="R1463" s="9" t="s">
        <v>8320</v>
      </c>
      <c r="S1463" t="s">
        <v>8340</v>
      </c>
      <c r="T1463" s="13">
        <f t="shared" si="121"/>
        <v>41899.645300925928</v>
      </c>
      <c r="U1463" s="13">
        <f t="shared" si="122"/>
        <v>41933</v>
      </c>
      <c r="W1463">
        <f t="shared" si="123"/>
        <v>2014</v>
      </c>
    </row>
    <row r="1464" spans="1:23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9"/>
        <v>109</v>
      </c>
      <c r="P1464">
        <f t="shared" si="120"/>
        <v>28.94</v>
      </c>
      <c r="Q1464">
        <v>109</v>
      </c>
      <c r="R1464" s="9" t="s">
        <v>8320</v>
      </c>
      <c r="S1464" t="s">
        <v>8340</v>
      </c>
      <c r="T1464" s="13">
        <f t="shared" si="121"/>
        <v>41344.662858796299</v>
      </c>
      <c r="U1464" s="13">
        <f t="shared" si="122"/>
        <v>41374.662858796299</v>
      </c>
      <c r="W1464">
        <f t="shared" si="123"/>
        <v>2013</v>
      </c>
    </row>
    <row r="1465" spans="1:23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9"/>
        <v>148</v>
      </c>
      <c r="P1465">
        <f t="shared" si="120"/>
        <v>35.44</v>
      </c>
      <c r="Q1465">
        <v>148</v>
      </c>
      <c r="R1465" s="9" t="s">
        <v>8320</v>
      </c>
      <c r="S1465" t="s">
        <v>8340</v>
      </c>
      <c r="T1465" s="13">
        <f t="shared" si="121"/>
        <v>41326.911319444444</v>
      </c>
      <c r="U1465" s="13">
        <f t="shared" si="122"/>
        <v>41371.869652777779</v>
      </c>
      <c r="W1465">
        <f t="shared" si="123"/>
        <v>2013</v>
      </c>
    </row>
    <row r="1466" spans="1:23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9"/>
        <v>163</v>
      </c>
      <c r="P1466">
        <f t="shared" si="120"/>
        <v>34.869999999999997</v>
      </c>
      <c r="Q1466">
        <v>163</v>
      </c>
      <c r="R1466" s="9" t="s">
        <v>8320</v>
      </c>
      <c r="S1466" t="s">
        <v>8340</v>
      </c>
      <c r="T1466" s="13">
        <f t="shared" si="121"/>
        <v>41291.661550925928</v>
      </c>
      <c r="U1466" s="13">
        <f t="shared" si="122"/>
        <v>41321.661550925928</v>
      </c>
      <c r="W1466">
        <f t="shared" si="123"/>
        <v>2013</v>
      </c>
    </row>
    <row r="1467" spans="1:23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9"/>
        <v>456</v>
      </c>
      <c r="P1467">
        <f t="shared" si="120"/>
        <v>52.62</v>
      </c>
      <c r="Q1467">
        <v>456</v>
      </c>
      <c r="R1467" s="9" t="s">
        <v>8320</v>
      </c>
      <c r="S1467" t="s">
        <v>8340</v>
      </c>
      <c r="T1467" s="13">
        <f t="shared" si="121"/>
        <v>40959.734398148146</v>
      </c>
      <c r="U1467" s="13">
        <f t="shared" si="122"/>
        <v>40990.125</v>
      </c>
      <c r="W1467">
        <f t="shared" si="123"/>
        <v>2012</v>
      </c>
    </row>
    <row r="1468" spans="1:23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9"/>
        <v>108</v>
      </c>
      <c r="P1468">
        <f t="shared" si="120"/>
        <v>69.599999999999994</v>
      </c>
      <c r="Q1468">
        <v>108</v>
      </c>
      <c r="R1468" s="9" t="s">
        <v>8320</v>
      </c>
      <c r="S1468" t="s">
        <v>8340</v>
      </c>
      <c r="T1468" s="13">
        <f t="shared" si="121"/>
        <v>42340.172060185185</v>
      </c>
      <c r="U1468" s="13">
        <f t="shared" si="122"/>
        <v>42381.208333333328</v>
      </c>
      <c r="W1468">
        <f t="shared" si="123"/>
        <v>2015</v>
      </c>
    </row>
    <row r="1469" spans="1:23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9"/>
        <v>115</v>
      </c>
      <c r="P1469">
        <f t="shared" si="120"/>
        <v>76.72</v>
      </c>
      <c r="Q1469">
        <v>115</v>
      </c>
      <c r="R1469" s="9" t="s">
        <v>8320</v>
      </c>
      <c r="S1469" t="s">
        <v>8340</v>
      </c>
      <c r="T1469" s="13">
        <f t="shared" si="121"/>
        <v>40933.80190972222</v>
      </c>
      <c r="U1469" s="13">
        <f t="shared" si="122"/>
        <v>40993.760243055556</v>
      </c>
      <c r="W1469">
        <f t="shared" si="123"/>
        <v>2012</v>
      </c>
    </row>
    <row r="1470" spans="1:23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9"/>
        <v>102</v>
      </c>
      <c r="P1470">
        <f t="shared" si="120"/>
        <v>33.19</v>
      </c>
      <c r="Q1470">
        <v>102</v>
      </c>
      <c r="R1470" s="9" t="s">
        <v>8320</v>
      </c>
      <c r="S1470" t="s">
        <v>8340</v>
      </c>
      <c r="T1470" s="13">
        <f t="shared" si="121"/>
        <v>40646.014456018522</v>
      </c>
      <c r="U1470" s="13">
        <f t="shared" si="122"/>
        <v>40706.014456018522</v>
      </c>
      <c r="W1470">
        <f t="shared" si="123"/>
        <v>2011</v>
      </c>
    </row>
    <row r="1471" spans="1:23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9"/>
        <v>108</v>
      </c>
      <c r="P1471">
        <f t="shared" si="120"/>
        <v>149.46</v>
      </c>
      <c r="Q1471">
        <v>108</v>
      </c>
      <c r="R1471" s="9" t="s">
        <v>8320</v>
      </c>
      <c r="S1471" t="s">
        <v>8340</v>
      </c>
      <c r="T1471" s="13">
        <f t="shared" si="121"/>
        <v>41290.598483796297</v>
      </c>
      <c r="U1471" s="13">
        <f t="shared" si="122"/>
        <v>41320.598483796297</v>
      </c>
      <c r="W1471">
        <f t="shared" si="123"/>
        <v>2013</v>
      </c>
    </row>
    <row r="1472" spans="1:23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9"/>
        <v>125</v>
      </c>
      <c r="P1472">
        <f t="shared" si="120"/>
        <v>23.17</v>
      </c>
      <c r="Q1472">
        <v>125</v>
      </c>
      <c r="R1472" s="9" t="s">
        <v>8320</v>
      </c>
      <c r="S1472" t="s">
        <v>8340</v>
      </c>
      <c r="T1472" s="13">
        <f t="shared" si="121"/>
        <v>41250.827118055553</v>
      </c>
      <c r="U1472" s="13">
        <f t="shared" si="122"/>
        <v>41271.827118055553</v>
      </c>
      <c r="W1472">
        <f t="shared" si="123"/>
        <v>2012</v>
      </c>
    </row>
    <row r="1473" spans="1:23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9"/>
        <v>104</v>
      </c>
      <c r="P1473">
        <f t="shared" si="120"/>
        <v>96.88</v>
      </c>
      <c r="Q1473">
        <v>104</v>
      </c>
      <c r="R1473" s="9" t="s">
        <v>8320</v>
      </c>
      <c r="S1473" t="s">
        <v>8340</v>
      </c>
      <c r="T1473" s="13">
        <f t="shared" si="121"/>
        <v>42073.957569444443</v>
      </c>
      <c r="U1473" s="13">
        <f t="shared" si="122"/>
        <v>42103.957569444443</v>
      </c>
      <c r="W1473">
        <f t="shared" si="123"/>
        <v>2015</v>
      </c>
    </row>
    <row r="1474" spans="1:23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9"/>
        <v>139</v>
      </c>
      <c r="P1474">
        <f t="shared" si="120"/>
        <v>103.2</v>
      </c>
      <c r="Q1474">
        <v>139</v>
      </c>
      <c r="R1474" s="9" t="s">
        <v>8320</v>
      </c>
      <c r="S1474" t="s">
        <v>8340</v>
      </c>
      <c r="T1474" s="13">
        <f t="shared" si="121"/>
        <v>41533.542858796296</v>
      </c>
      <c r="U1474" s="13">
        <f t="shared" si="122"/>
        <v>41563.542858796296</v>
      </c>
      <c r="W1474">
        <f t="shared" si="123"/>
        <v>2013</v>
      </c>
    </row>
    <row r="1475" spans="1:23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24">ROUND(E1475/D1475*100,0)</f>
        <v>121</v>
      </c>
      <c r="P1475">
        <f t="shared" ref="P1475:P1538" si="125">IFERROR(ROUND(E1475/L1475,2),0)</f>
        <v>38.46</v>
      </c>
      <c r="Q1475">
        <v>121</v>
      </c>
      <c r="R1475" s="9" t="s">
        <v>8320</v>
      </c>
      <c r="S1475" t="s">
        <v>8340</v>
      </c>
      <c r="T1475" s="13">
        <f t="shared" ref="T1475:T1538" si="126">(((J1475/60)/60)/24)+DATE(1970,1,1)</f>
        <v>40939.979618055557</v>
      </c>
      <c r="U1475" s="13">
        <f t="shared" ref="U1475:U1538" si="127">(((I1475/60)/60)/24)+DATE(1970,1,1)</f>
        <v>40969.979618055557</v>
      </c>
      <c r="W1475">
        <f t="shared" ref="W1475:W1538" si="128">YEAR(T1475)</f>
        <v>2012</v>
      </c>
    </row>
    <row r="1476" spans="1:23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24"/>
        <v>112</v>
      </c>
      <c r="P1476">
        <f t="shared" si="125"/>
        <v>44.32</v>
      </c>
      <c r="Q1476">
        <v>112</v>
      </c>
      <c r="R1476" s="9" t="s">
        <v>8320</v>
      </c>
      <c r="S1476" t="s">
        <v>8340</v>
      </c>
      <c r="T1476" s="13">
        <f t="shared" si="126"/>
        <v>41500.727916666663</v>
      </c>
      <c r="U1476" s="13">
        <f t="shared" si="127"/>
        <v>41530.727916666663</v>
      </c>
      <c r="W1476">
        <f t="shared" si="128"/>
        <v>2013</v>
      </c>
    </row>
    <row r="1477" spans="1:23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24"/>
        <v>189</v>
      </c>
      <c r="P1477">
        <f t="shared" si="125"/>
        <v>64.17</v>
      </c>
      <c r="Q1477">
        <v>189</v>
      </c>
      <c r="R1477" s="9" t="s">
        <v>8320</v>
      </c>
      <c r="S1477" t="s">
        <v>8340</v>
      </c>
      <c r="T1477" s="13">
        <f t="shared" si="126"/>
        <v>41960.722951388889</v>
      </c>
      <c r="U1477" s="13">
        <f t="shared" si="127"/>
        <v>41993.207638888889</v>
      </c>
      <c r="W1477">
        <f t="shared" si="128"/>
        <v>2014</v>
      </c>
    </row>
    <row r="1478" spans="1:23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24"/>
        <v>662</v>
      </c>
      <c r="P1478">
        <f t="shared" si="125"/>
        <v>43.33</v>
      </c>
      <c r="Q1478">
        <v>662</v>
      </c>
      <c r="R1478" s="9" t="s">
        <v>8320</v>
      </c>
      <c r="S1478" t="s">
        <v>8340</v>
      </c>
      <c r="T1478" s="13">
        <f t="shared" si="126"/>
        <v>40766.041921296295</v>
      </c>
      <c r="U1478" s="13">
        <f t="shared" si="127"/>
        <v>40796.041921296295</v>
      </c>
      <c r="W1478">
        <f t="shared" si="128"/>
        <v>2011</v>
      </c>
    </row>
    <row r="1479" spans="1:23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24"/>
        <v>111</v>
      </c>
      <c r="P1479">
        <f t="shared" si="125"/>
        <v>90.5</v>
      </c>
      <c r="Q1479">
        <v>111</v>
      </c>
      <c r="R1479" s="9" t="s">
        <v>8320</v>
      </c>
      <c r="S1479" t="s">
        <v>8340</v>
      </c>
      <c r="T1479" s="13">
        <f t="shared" si="126"/>
        <v>40840.615787037037</v>
      </c>
      <c r="U1479" s="13">
        <f t="shared" si="127"/>
        <v>40900.125</v>
      </c>
      <c r="W1479">
        <f t="shared" si="128"/>
        <v>2011</v>
      </c>
    </row>
    <row r="1480" spans="1:23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24"/>
        <v>1182</v>
      </c>
      <c r="P1480">
        <f t="shared" si="125"/>
        <v>29.19</v>
      </c>
      <c r="Q1480">
        <v>1182</v>
      </c>
      <c r="R1480" s="9" t="s">
        <v>8320</v>
      </c>
      <c r="S1480" t="s">
        <v>8340</v>
      </c>
      <c r="T1480" s="13">
        <f t="shared" si="126"/>
        <v>41394.871678240743</v>
      </c>
      <c r="U1480" s="13">
        <f t="shared" si="127"/>
        <v>41408.871678240743</v>
      </c>
      <c r="W1480">
        <f t="shared" si="128"/>
        <v>2013</v>
      </c>
    </row>
    <row r="1481" spans="1:23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24"/>
        <v>137</v>
      </c>
      <c r="P1481">
        <f t="shared" si="125"/>
        <v>30.96</v>
      </c>
      <c r="Q1481">
        <v>137</v>
      </c>
      <c r="R1481" s="9" t="s">
        <v>8320</v>
      </c>
      <c r="S1481" t="s">
        <v>8340</v>
      </c>
      <c r="T1481" s="13">
        <f t="shared" si="126"/>
        <v>41754.745243055557</v>
      </c>
      <c r="U1481" s="13">
        <f t="shared" si="127"/>
        <v>41769.165972222225</v>
      </c>
      <c r="W1481">
        <f t="shared" si="128"/>
        <v>2014</v>
      </c>
    </row>
    <row r="1482" spans="1:23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24"/>
        <v>117</v>
      </c>
      <c r="P1482">
        <f t="shared" si="125"/>
        <v>92.16</v>
      </c>
      <c r="Q1482">
        <v>117</v>
      </c>
      <c r="R1482" s="9" t="s">
        <v>8320</v>
      </c>
      <c r="S1482" t="s">
        <v>8340</v>
      </c>
      <c r="T1482" s="13">
        <f t="shared" si="126"/>
        <v>41464.934016203704</v>
      </c>
      <c r="U1482" s="13">
        <f t="shared" si="127"/>
        <v>41481.708333333336</v>
      </c>
      <c r="W1482">
        <f t="shared" si="128"/>
        <v>2013</v>
      </c>
    </row>
    <row r="1483" spans="1:23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24"/>
        <v>2</v>
      </c>
      <c r="P1483">
        <f t="shared" si="125"/>
        <v>17.5</v>
      </c>
      <c r="Q1483">
        <v>2</v>
      </c>
      <c r="R1483" s="9" t="s">
        <v>8320</v>
      </c>
      <c r="S1483" t="s">
        <v>8322</v>
      </c>
      <c r="T1483" s="13">
        <f t="shared" si="126"/>
        <v>41550.922974537039</v>
      </c>
      <c r="U1483" s="13">
        <f t="shared" si="127"/>
        <v>41580.922974537039</v>
      </c>
      <c r="W1483">
        <f t="shared" si="128"/>
        <v>2013</v>
      </c>
    </row>
    <row r="1484" spans="1:23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24"/>
        <v>0</v>
      </c>
      <c r="P1484">
        <f t="shared" si="125"/>
        <v>5</v>
      </c>
      <c r="Q1484">
        <v>0</v>
      </c>
      <c r="R1484" s="9" t="s">
        <v>8320</v>
      </c>
      <c r="S1484" t="s">
        <v>8322</v>
      </c>
      <c r="T1484" s="13">
        <f t="shared" si="126"/>
        <v>41136.85805555556</v>
      </c>
      <c r="U1484" s="13">
        <f t="shared" si="127"/>
        <v>41159.32708333333</v>
      </c>
      <c r="W1484">
        <f t="shared" si="128"/>
        <v>2012</v>
      </c>
    </row>
    <row r="1485" spans="1:23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24"/>
        <v>1</v>
      </c>
      <c r="P1485">
        <f t="shared" si="125"/>
        <v>25</v>
      </c>
      <c r="Q1485">
        <v>1</v>
      </c>
      <c r="R1485" s="9" t="s">
        <v>8320</v>
      </c>
      <c r="S1485" t="s">
        <v>8322</v>
      </c>
      <c r="T1485" s="13">
        <f t="shared" si="126"/>
        <v>42548.192997685182</v>
      </c>
      <c r="U1485" s="13">
        <f t="shared" si="127"/>
        <v>42573.192997685182</v>
      </c>
      <c r="W1485">
        <f t="shared" si="128"/>
        <v>2016</v>
      </c>
    </row>
    <row r="1486" spans="1:23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24"/>
        <v>0</v>
      </c>
      <c r="P1486">
        <f t="shared" si="125"/>
        <v>0</v>
      </c>
      <c r="Q1486">
        <v>0</v>
      </c>
      <c r="R1486" s="9" t="s">
        <v>8320</v>
      </c>
      <c r="S1486" t="s">
        <v>8322</v>
      </c>
      <c r="T1486" s="13">
        <f t="shared" si="126"/>
        <v>41053.200960648144</v>
      </c>
      <c r="U1486" s="13">
        <f t="shared" si="127"/>
        <v>41111.618750000001</v>
      </c>
      <c r="W1486">
        <f t="shared" si="128"/>
        <v>2012</v>
      </c>
    </row>
    <row r="1487" spans="1:23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24"/>
        <v>2</v>
      </c>
      <c r="P1487">
        <f t="shared" si="125"/>
        <v>50</v>
      </c>
      <c r="Q1487">
        <v>2</v>
      </c>
      <c r="R1487" s="9" t="s">
        <v>8320</v>
      </c>
      <c r="S1487" t="s">
        <v>8322</v>
      </c>
      <c r="T1487" s="13">
        <f t="shared" si="126"/>
        <v>42130.795983796299</v>
      </c>
      <c r="U1487" s="13">
        <f t="shared" si="127"/>
        <v>42175.795983796299</v>
      </c>
      <c r="W1487">
        <f t="shared" si="128"/>
        <v>2015</v>
      </c>
    </row>
    <row r="1488" spans="1:23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24"/>
        <v>0</v>
      </c>
      <c r="P1488">
        <f t="shared" si="125"/>
        <v>16</v>
      </c>
      <c r="Q1488">
        <v>0</v>
      </c>
      <c r="R1488" s="9" t="s">
        <v>8320</v>
      </c>
      <c r="S1488" t="s">
        <v>8322</v>
      </c>
      <c r="T1488" s="13">
        <f t="shared" si="126"/>
        <v>42032.168530092589</v>
      </c>
      <c r="U1488" s="13">
        <f t="shared" si="127"/>
        <v>42062.168530092589</v>
      </c>
      <c r="W1488">
        <f t="shared" si="128"/>
        <v>2015</v>
      </c>
    </row>
    <row r="1489" spans="1:23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24"/>
        <v>0</v>
      </c>
      <c r="P1489">
        <f t="shared" si="125"/>
        <v>0</v>
      </c>
      <c r="Q1489">
        <v>0</v>
      </c>
      <c r="R1489" s="9" t="s">
        <v>8320</v>
      </c>
      <c r="S1489" t="s">
        <v>8322</v>
      </c>
      <c r="T1489" s="13">
        <f t="shared" si="126"/>
        <v>42554.917488425926</v>
      </c>
      <c r="U1489" s="13">
        <f t="shared" si="127"/>
        <v>42584.917488425926</v>
      </c>
      <c r="W1489">
        <f t="shared" si="128"/>
        <v>2016</v>
      </c>
    </row>
    <row r="1490" spans="1:23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24"/>
        <v>2</v>
      </c>
      <c r="P1490">
        <f t="shared" si="125"/>
        <v>60</v>
      </c>
      <c r="Q1490">
        <v>2</v>
      </c>
      <c r="R1490" s="9" t="s">
        <v>8320</v>
      </c>
      <c r="S1490" t="s">
        <v>8322</v>
      </c>
      <c r="T1490" s="13">
        <f t="shared" si="126"/>
        <v>41614.563194444447</v>
      </c>
      <c r="U1490" s="13">
        <f t="shared" si="127"/>
        <v>41644.563194444447</v>
      </c>
      <c r="W1490">
        <f t="shared" si="128"/>
        <v>2013</v>
      </c>
    </row>
    <row r="1491" spans="1:23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24"/>
        <v>0</v>
      </c>
      <c r="P1491">
        <f t="shared" si="125"/>
        <v>0</v>
      </c>
      <c r="Q1491">
        <v>0</v>
      </c>
      <c r="R1491" s="9" t="s">
        <v>8320</v>
      </c>
      <c r="S1491" t="s">
        <v>8322</v>
      </c>
      <c r="T1491" s="13">
        <f t="shared" si="126"/>
        <v>41198.611712962964</v>
      </c>
      <c r="U1491" s="13">
        <f t="shared" si="127"/>
        <v>41228.653379629628</v>
      </c>
      <c r="W1491">
        <f t="shared" si="128"/>
        <v>2012</v>
      </c>
    </row>
    <row r="1492" spans="1:23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24"/>
        <v>31</v>
      </c>
      <c r="P1492">
        <f t="shared" si="125"/>
        <v>47.11</v>
      </c>
      <c r="Q1492">
        <v>31</v>
      </c>
      <c r="R1492" s="9" t="s">
        <v>8320</v>
      </c>
      <c r="S1492" t="s">
        <v>8322</v>
      </c>
      <c r="T1492" s="13">
        <f t="shared" si="126"/>
        <v>41520.561041666668</v>
      </c>
      <c r="U1492" s="13">
        <f t="shared" si="127"/>
        <v>41549.561041666668</v>
      </c>
      <c r="W1492">
        <f t="shared" si="128"/>
        <v>2013</v>
      </c>
    </row>
    <row r="1493" spans="1:23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24"/>
        <v>8</v>
      </c>
      <c r="P1493">
        <f t="shared" si="125"/>
        <v>100</v>
      </c>
      <c r="Q1493">
        <v>8</v>
      </c>
      <c r="R1493" s="9" t="s">
        <v>8320</v>
      </c>
      <c r="S1493" t="s">
        <v>8322</v>
      </c>
      <c r="T1493" s="13">
        <f t="shared" si="126"/>
        <v>41991.713460648149</v>
      </c>
      <c r="U1493" s="13">
        <f t="shared" si="127"/>
        <v>42050.651388888888</v>
      </c>
      <c r="W1493">
        <f t="shared" si="128"/>
        <v>2014</v>
      </c>
    </row>
    <row r="1494" spans="1:23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24"/>
        <v>1</v>
      </c>
      <c r="P1494">
        <f t="shared" si="125"/>
        <v>15</v>
      </c>
      <c r="Q1494">
        <v>1</v>
      </c>
      <c r="R1494" s="9" t="s">
        <v>8320</v>
      </c>
      <c r="S1494" t="s">
        <v>8322</v>
      </c>
      <c r="T1494" s="13">
        <f t="shared" si="126"/>
        <v>40682.884791666671</v>
      </c>
      <c r="U1494" s="13">
        <f t="shared" si="127"/>
        <v>40712.884791666671</v>
      </c>
      <c r="W1494">
        <f t="shared" si="128"/>
        <v>2011</v>
      </c>
    </row>
    <row r="1495" spans="1:23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24"/>
        <v>0</v>
      </c>
      <c r="P1495">
        <f t="shared" si="125"/>
        <v>0</v>
      </c>
      <c r="Q1495">
        <v>0</v>
      </c>
      <c r="R1495" s="9" t="s">
        <v>8320</v>
      </c>
      <c r="S1495" t="s">
        <v>8322</v>
      </c>
      <c r="T1495" s="13">
        <f t="shared" si="126"/>
        <v>41411.866608796299</v>
      </c>
      <c r="U1495" s="13">
        <f t="shared" si="127"/>
        <v>41441.866608796299</v>
      </c>
      <c r="W1495">
        <f t="shared" si="128"/>
        <v>2013</v>
      </c>
    </row>
    <row r="1496" spans="1:23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24"/>
        <v>9</v>
      </c>
      <c r="P1496">
        <f t="shared" si="125"/>
        <v>40.450000000000003</v>
      </c>
      <c r="Q1496">
        <v>9</v>
      </c>
      <c r="R1496" s="9" t="s">
        <v>8320</v>
      </c>
      <c r="S1496" t="s">
        <v>8322</v>
      </c>
      <c r="T1496" s="13">
        <f t="shared" si="126"/>
        <v>42067.722372685181</v>
      </c>
      <c r="U1496" s="13">
        <f t="shared" si="127"/>
        <v>42097.651388888888</v>
      </c>
      <c r="W1496">
        <f t="shared" si="128"/>
        <v>2015</v>
      </c>
    </row>
    <row r="1497" spans="1:23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24"/>
        <v>0</v>
      </c>
      <c r="P1497">
        <f t="shared" si="125"/>
        <v>0</v>
      </c>
      <c r="Q1497">
        <v>0</v>
      </c>
      <c r="R1497" s="9" t="s">
        <v>8320</v>
      </c>
      <c r="S1497" t="s">
        <v>8322</v>
      </c>
      <c r="T1497" s="13">
        <f t="shared" si="126"/>
        <v>40752.789710648147</v>
      </c>
      <c r="U1497" s="13">
        <f t="shared" si="127"/>
        <v>40782.789710648147</v>
      </c>
      <c r="W1497">
        <f t="shared" si="128"/>
        <v>2011</v>
      </c>
    </row>
    <row r="1498" spans="1:23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24"/>
        <v>0</v>
      </c>
      <c r="P1498">
        <f t="shared" si="125"/>
        <v>0</v>
      </c>
      <c r="Q1498">
        <v>0</v>
      </c>
      <c r="R1498" s="9" t="s">
        <v>8320</v>
      </c>
      <c r="S1498" t="s">
        <v>8322</v>
      </c>
      <c r="T1498" s="13">
        <f t="shared" si="126"/>
        <v>41838.475219907406</v>
      </c>
      <c r="U1498" s="13">
        <f t="shared" si="127"/>
        <v>41898.475219907406</v>
      </c>
      <c r="W1498">
        <f t="shared" si="128"/>
        <v>2014</v>
      </c>
    </row>
    <row r="1499" spans="1:23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24"/>
        <v>0</v>
      </c>
      <c r="P1499">
        <f t="shared" si="125"/>
        <v>1</v>
      </c>
      <c r="Q1499">
        <v>0</v>
      </c>
      <c r="R1499" s="9" t="s">
        <v>8320</v>
      </c>
      <c r="S1499" t="s">
        <v>8322</v>
      </c>
      <c r="T1499" s="13">
        <f t="shared" si="126"/>
        <v>41444.64261574074</v>
      </c>
      <c r="U1499" s="13">
        <f t="shared" si="127"/>
        <v>41486.821527777778</v>
      </c>
      <c r="W1499">
        <f t="shared" si="128"/>
        <v>2013</v>
      </c>
    </row>
    <row r="1500" spans="1:23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24"/>
        <v>2</v>
      </c>
      <c r="P1500">
        <f t="shared" si="125"/>
        <v>19</v>
      </c>
      <c r="Q1500">
        <v>2</v>
      </c>
      <c r="R1500" s="9" t="s">
        <v>8320</v>
      </c>
      <c r="S1500" t="s">
        <v>8322</v>
      </c>
      <c r="T1500" s="13">
        <f t="shared" si="126"/>
        <v>41840.983541666668</v>
      </c>
      <c r="U1500" s="13">
        <f t="shared" si="127"/>
        <v>41885.983541666668</v>
      </c>
      <c r="W1500">
        <f t="shared" si="128"/>
        <v>2014</v>
      </c>
    </row>
    <row r="1501" spans="1:23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24"/>
        <v>0</v>
      </c>
      <c r="P1501">
        <f t="shared" si="125"/>
        <v>5</v>
      </c>
      <c r="Q1501">
        <v>0</v>
      </c>
      <c r="R1501" s="9" t="s">
        <v>8320</v>
      </c>
      <c r="S1501" t="s">
        <v>8322</v>
      </c>
      <c r="T1501" s="13">
        <f t="shared" si="126"/>
        <v>42527.007326388892</v>
      </c>
      <c r="U1501" s="13">
        <f t="shared" si="127"/>
        <v>42587.007326388892</v>
      </c>
      <c r="W1501">
        <f t="shared" si="128"/>
        <v>2016</v>
      </c>
    </row>
    <row r="1502" spans="1:23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24"/>
        <v>25</v>
      </c>
      <c r="P1502">
        <f t="shared" si="125"/>
        <v>46.73</v>
      </c>
      <c r="Q1502">
        <v>25</v>
      </c>
      <c r="R1502" s="9" t="s">
        <v>8320</v>
      </c>
      <c r="S1502" t="s">
        <v>8322</v>
      </c>
      <c r="T1502" s="13">
        <f t="shared" si="126"/>
        <v>41365.904594907406</v>
      </c>
      <c r="U1502" s="13">
        <f t="shared" si="127"/>
        <v>41395.904594907406</v>
      </c>
      <c r="W1502">
        <f t="shared" si="128"/>
        <v>2013</v>
      </c>
    </row>
    <row r="1503" spans="1:23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24"/>
        <v>166</v>
      </c>
      <c r="P1503">
        <f t="shared" si="125"/>
        <v>97.73</v>
      </c>
      <c r="Q1503">
        <v>166</v>
      </c>
      <c r="R1503" s="9" t="s">
        <v>8336</v>
      </c>
      <c r="S1503" t="s">
        <v>8337</v>
      </c>
      <c r="T1503" s="13">
        <f t="shared" si="126"/>
        <v>42163.583599537036</v>
      </c>
      <c r="U1503" s="13">
        <f t="shared" si="127"/>
        <v>42193.583599537036</v>
      </c>
      <c r="W1503">
        <f t="shared" si="128"/>
        <v>2015</v>
      </c>
    </row>
    <row r="1504" spans="1:23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24"/>
        <v>101</v>
      </c>
      <c r="P1504">
        <f t="shared" si="125"/>
        <v>67.84</v>
      </c>
      <c r="Q1504">
        <v>101</v>
      </c>
      <c r="R1504" s="9" t="s">
        <v>8336</v>
      </c>
      <c r="S1504" t="s">
        <v>8337</v>
      </c>
      <c r="T1504" s="13">
        <f t="shared" si="126"/>
        <v>42426.542592592596</v>
      </c>
      <c r="U1504" s="13">
        <f t="shared" si="127"/>
        <v>42454.916666666672</v>
      </c>
      <c r="W1504">
        <f t="shared" si="128"/>
        <v>2016</v>
      </c>
    </row>
    <row r="1505" spans="1:23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24"/>
        <v>108</v>
      </c>
      <c r="P1505">
        <f t="shared" si="125"/>
        <v>56.98</v>
      </c>
      <c r="Q1505">
        <v>108</v>
      </c>
      <c r="R1505" s="9" t="s">
        <v>8336</v>
      </c>
      <c r="S1505" t="s">
        <v>8337</v>
      </c>
      <c r="T1505" s="13">
        <f t="shared" si="126"/>
        <v>42606.347233796296</v>
      </c>
      <c r="U1505" s="13">
        <f t="shared" si="127"/>
        <v>42666.347233796296</v>
      </c>
      <c r="W1505">
        <f t="shared" si="128"/>
        <v>2016</v>
      </c>
    </row>
    <row r="1506" spans="1:23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24"/>
        <v>278</v>
      </c>
      <c r="P1506">
        <f t="shared" si="125"/>
        <v>67.16</v>
      </c>
      <c r="Q1506">
        <v>278</v>
      </c>
      <c r="R1506" s="9" t="s">
        <v>8336</v>
      </c>
      <c r="S1506" t="s">
        <v>8337</v>
      </c>
      <c r="T1506" s="13">
        <f t="shared" si="126"/>
        <v>41772.657685185186</v>
      </c>
      <c r="U1506" s="13">
        <f t="shared" si="127"/>
        <v>41800.356249999997</v>
      </c>
      <c r="W1506">
        <f t="shared" si="128"/>
        <v>2014</v>
      </c>
    </row>
    <row r="1507" spans="1:23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24"/>
        <v>104</v>
      </c>
      <c r="P1507">
        <f t="shared" si="125"/>
        <v>48.04</v>
      </c>
      <c r="Q1507">
        <v>104</v>
      </c>
      <c r="R1507" s="9" t="s">
        <v>8336</v>
      </c>
      <c r="S1507" t="s">
        <v>8337</v>
      </c>
      <c r="T1507" s="13">
        <f t="shared" si="126"/>
        <v>42414.44332175926</v>
      </c>
      <c r="U1507" s="13">
        <f t="shared" si="127"/>
        <v>42451.834027777775</v>
      </c>
      <c r="W1507">
        <f t="shared" si="128"/>
        <v>2016</v>
      </c>
    </row>
    <row r="1508" spans="1:23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24"/>
        <v>111</v>
      </c>
      <c r="P1508">
        <f t="shared" si="125"/>
        <v>38.86</v>
      </c>
      <c r="Q1508">
        <v>111</v>
      </c>
      <c r="R1508" s="9" t="s">
        <v>8336</v>
      </c>
      <c r="S1508" t="s">
        <v>8337</v>
      </c>
      <c r="T1508" s="13">
        <f t="shared" si="126"/>
        <v>41814.785925925928</v>
      </c>
      <c r="U1508" s="13">
        <f t="shared" si="127"/>
        <v>41844.785925925928</v>
      </c>
      <c r="W1508">
        <f t="shared" si="128"/>
        <v>2014</v>
      </c>
    </row>
    <row r="1509" spans="1:23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24"/>
        <v>215</v>
      </c>
      <c r="P1509">
        <f t="shared" si="125"/>
        <v>78.180000000000007</v>
      </c>
      <c r="Q1509">
        <v>215</v>
      </c>
      <c r="R1509" s="9" t="s">
        <v>8336</v>
      </c>
      <c r="S1509" t="s">
        <v>8337</v>
      </c>
      <c r="T1509" s="13">
        <f t="shared" si="126"/>
        <v>40254.450335648151</v>
      </c>
      <c r="U1509" s="13">
        <f t="shared" si="127"/>
        <v>40313.340277777781</v>
      </c>
      <c r="W1509">
        <f t="shared" si="128"/>
        <v>2010</v>
      </c>
    </row>
    <row r="1510" spans="1:23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24"/>
        <v>111</v>
      </c>
      <c r="P1510">
        <f t="shared" si="125"/>
        <v>97.11</v>
      </c>
      <c r="Q1510">
        <v>111</v>
      </c>
      <c r="R1510" s="9" t="s">
        <v>8336</v>
      </c>
      <c r="S1510" t="s">
        <v>8337</v>
      </c>
      <c r="T1510" s="13">
        <f t="shared" si="126"/>
        <v>41786.614363425928</v>
      </c>
      <c r="U1510" s="13">
        <f t="shared" si="127"/>
        <v>41817.614363425928</v>
      </c>
      <c r="W1510">
        <f t="shared" si="128"/>
        <v>2014</v>
      </c>
    </row>
    <row r="1511" spans="1:23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24"/>
        <v>124</v>
      </c>
      <c r="P1511">
        <f t="shared" si="125"/>
        <v>110.39</v>
      </c>
      <c r="Q1511">
        <v>124</v>
      </c>
      <c r="R1511" s="9" t="s">
        <v>8336</v>
      </c>
      <c r="S1511" t="s">
        <v>8337</v>
      </c>
      <c r="T1511" s="13">
        <f t="shared" si="126"/>
        <v>42751.533391203702</v>
      </c>
      <c r="U1511" s="13">
        <f t="shared" si="127"/>
        <v>42780.957638888889</v>
      </c>
      <c r="W1511">
        <f t="shared" si="128"/>
        <v>2017</v>
      </c>
    </row>
    <row r="1512" spans="1:23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4"/>
        <v>101</v>
      </c>
      <c r="P1512">
        <f t="shared" si="125"/>
        <v>39.92</v>
      </c>
      <c r="Q1512">
        <v>101</v>
      </c>
      <c r="R1512" s="9" t="s">
        <v>8336</v>
      </c>
      <c r="S1512" t="s">
        <v>8337</v>
      </c>
      <c r="T1512" s="13">
        <f t="shared" si="126"/>
        <v>41809.385162037033</v>
      </c>
      <c r="U1512" s="13">
        <f t="shared" si="127"/>
        <v>41839.385162037033</v>
      </c>
      <c r="W1512">
        <f t="shared" si="128"/>
        <v>2014</v>
      </c>
    </row>
    <row r="1513" spans="1:23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4"/>
        <v>112</v>
      </c>
      <c r="P1513">
        <f t="shared" si="125"/>
        <v>75.98</v>
      </c>
      <c r="Q1513">
        <v>112</v>
      </c>
      <c r="R1513" s="9" t="s">
        <v>8336</v>
      </c>
      <c r="S1513" t="s">
        <v>8337</v>
      </c>
      <c r="T1513" s="13">
        <f t="shared" si="126"/>
        <v>42296.583379629628</v>
      </c>
      <c r="U1513" s="13">
        <f t="shared" si="127"/>
        <v>42326.625046296293</v>
      </c>
      <c r="W1513">
        <f t="shared" si="128"/>
        <v>2015</v>
      </c>
    </row>
    <row r="1514" spans="1:23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4"/>
        <v>559</v>
      </c>
      <c r="P1514">
        <f t="shared" si="125"/>
        <v>58.38</v>
      </c>
      <c r="Q1514">
        <v>559</v>
      </c>
      <c r="R1514" s="9" t="s">
        <v>8336</v>
      </c>
      <c r="S1514" t="s">
        <v>8337</v>
      </c>
      <c r="T1514" s="13">
        <f t="shared" si="126"/>
        <v>42741.684479166666</v>
      </c>
      <c r="U1514" s="13">
        <f t="shared" si="127"/>
        <v>42771.684479166666</v>
      </c>
      <c r="W1514">
        <f t="shared" si="128"/>
        <v>2017</v>
      </c>
    </row>
    <row r="1515" spans="1:23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4"/>
        <v>150</v>
      </c>
      <c r="P1515">
        <f t="shared" si="125"/>
        <v>55.82</v>
      </c>
      <c r="Q1515">
        <v>150</v>
      </c>
      <c r="R1515" s="9" t="s">
        <v>8336</v>
      </c>
      <c r="S1515" t="s">
        <v>8337</v>
      </c>
      <c r="T1515" s="13">
        <f t="shared" si="126"/>
        <v>41806.637337962966</v>
      </c>
      <c r="U1515" s="13">
        <f t="shared" si="127"/>
        <v>41836.637337962966</v>
      </c>
      <c r="W1515">
        <f t="shared" si="128"/>
        <v>2014</v>
      </c>
    </row>
    <row r="1516" spans="1:23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4"/>
        <v>106</v>
      </c>
      <c r="P1516">
        <f t="shared" si="125"/>
        <v>151.24</v>
      </c>
      <c r="Q1516">
        <v>106</v>
      </c>
      <c r="R1516" s="9" t="s">
        <v>8336</v>
      </c>
      <c r="S1516" t="s">
        <v>8337</v>
      </c>
      <c r="T1516" s="13">
        <f t="shared" si="126"/>
        <v>42234.597685185188</v>
      </c>
      <c r="U1516" s="13">
        <f t="shared" si="127"/>
        <v>42274.597685185188</v>
      </c>
      <c r="W1516">
        <f t="shared" si="128"/>
        <v>2015</v>
      </c>
    </row>
    <row r="1517" spans="1:23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4"/>
        <v>157</v>
      </c>
      <c r="P1517">
        <f t="shared" si="125"/>
        <v>849.67</v>
      </c>
      <c r="Q1517">
        <v>157</v>
      </c>
      <c r="R1517" s="9" t="s">
        <v>8336</v>
      </c>
      <c r="S1517" t="s">
        <v>8337</v>
      </c>
      <c r="T1517" s="13">
        <f t="shared" si="126"/>
        <v>42415.253437499996</v>
      </c>
      <c r="U1517" s="13">
        <f t="shared" si="127"/>
        <v>42445.211770833332</v>
      </c>
      <c r="W1517">
        <f t="shared" si="128"/>
        <v>2016</v>
      </c>
    </row>
    <row r="1518" spans="1:23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4"/>
        <v>109</v>
      </c>
      <c r="P1518">
        <f t="shared" si="125"/>
        <v>159.24</v>
      </c>
      <c r="Q1518">
        <v>109</v>
      </c>
      <c r="R1518" s="9" t="s">
        <v>8336</v>
      </c>
      <c r="S1518" t="s">
        <v>8337</v>
      </c>
      <c r="T1518" s="13">
        <f t="shared" si="126"/>
        <v>42619.466342592597</v>
      </c>
      <c r="U1518" s="13">
        <f t="shared" si="127"/>
        <v>42649.583333333328</v>
      </c>
      <c r="W1518">
        <f t="shared" si="128"/>
        <v>2016</v>
      </c>
    </row>
    <row r="1519" spans="1:23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4"/>
        <v>162</v>
      </c>
      <c r="P1519">
        <f t="shared" si="125"/>
        <v>39.51</v>
      </c>
      <c r="Q1519">
        <v>162</v>
      </c>
      <c r="R1519" s="9" t="s">
        <v>8336</v>
      </c>
      <c r="S1519" t="s">
        <v>8337</v>
      </c>
      <c r="T1519" s="13">
        <f t="shared" si="126"/>
        <v>41948.56658564815</v>
      </c>
      <c r="U1519" s="13">
        <f t="shared" si="127"/>
        <v>41979.25</v>
      </c>
      <c r="W1519">
        <f t="shared" si="128"/>
        <v>2014</v>
      </c>
    </row>
    <row r="1520" spans="1:23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4"/>
        <v>205</v>
      </c>
      <c r="P1520">
        <f t="shared" si="125"/>
        <v>130.53</v>
      </c>
      <c r="Q1520">
        <v>205</v>
      </c>
      <c r="R1520" s="9" t="s">
        <v>8336</v>
      </c>
      <c r="S1520" t="s">
        <v>8337</v>
      </c>
      <c r="T1520" s="13">
        <f t="shared" si="126"/>
        <v>41760.8200462963</v>
      </c>
      <c r="U1520" s="13">
        <f t="shared" si="127"/>
        <v>41790.8200462963</v>
      </c>
      <c r="W1520">
        <f t="shared" si="128"/>
        <v>2014</v>
      </c>
    </row>
    <row r="1521" spans="1:23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4"/>
        <v>103</v>
      </c>
      <c r="P1521">
        <f t="shared" si="125"/>
        <v>64.16</v>
      </c>
      <c r="Q1521">
        <v>103</v>
      </c>
      <c r="R1521" s="9" t="s">
        <v>8336</v>
      </c>
      <c r="S1521" t="s">
        <v>8337</v>
      </c>
      <c r="T1521" s="13">
        <f t="shared" si="126"/>
        <v>41782.741701388892</v>
      </c>
      <c r="U1521" s="13">
        <f t="shared" si="127"/>
        <v>41810.915972222225</v>
      </c>
      <c r="W1521">
        <f t="shared" si="128"/>
        <v>2014</v>
      </c>
    </row>
    <row r="1522" spans="1:23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4"/>
        <v>103</v>
      </c>
      <c r="P1522">
        <f t="shared" si="125"/>
        <v>111.53</v>
      </c>
      <c r="Q1522">
        <v>103</v>
      </c>
      <c r="R1522" s="9" t="s">
        <v>8336</v>
      </c>
      <c r="S1522" t="s">
        <v>8337</v>
      </c>
      <c r="T1522" s="13">
        <f t="shared" si="126"/>
        <v>41955.857789351852</v>
      </c>
      <c r="U1522" s="13">
        <f t="shared" si="127"/>
        <v>41992.166666666672</v>
      </c>
      <c r="W1522">
        <f t="shared" si="128"/>
        <v>2014</v>
      </c>
    </row>
    <row r="1523" spans="1:23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4"/>
        <v>107</v>
      </c>
      <c r="P1523">
        <f t="shared" si="125"/>
        <v>170.45</v>
      </c>
      <c r="Q1523">
        <v>107</v>
      </c>
      <c r="R1523" s="9" t="s">
        <v>8336</v>
      </c>
      <c r="S1523" t="s">
        <v>8337</v>
      </c>
      <c r="T1523" s="13">
        <f t="shared" si="126"/>
        <v>42493.167719907404</v>
      </c>
      <c r="U1523" s="13">
        <f t="shared" si="127"/>
        <v>42528.167719907404</v>
      </c>
      <c r="W1523">
        <f t="shared" si="128"/>
        <v>2016</v>
      </c>
    </row>
    <row r="1524" spans="1:23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4"/>
        <v>139</v>
      </c>
      <c r="P1524">
        <f t="shared" si="125"/>
        <v>133.74</v>
      </c>
      <c r="Q1524">
        <v>139</v>
      </c>
      <c r="R1524" s="9" t="s">
        <v>8336</v>
      </c>
      <c r="S1524" t="s">
        <v>8337</v>
      </c>
      <c r="T1524" s="13">
        <f t="shared" si="126"/>
        <v>41899.830312500002</v>
      </c>
      <c r="U1524" s="13">
        <f t="shared" si="127"/>
        <v>41929.830312500002</v>
      </c>
      <c r="W1524">
        <f t="shared" si="128"/>
        <v>2014</v>
      </c>
    </row>
    <row r="1525" spans="1:23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4"/>
        <v>125</v>
      </c>
      <c r="P1525">
        <f t="shared" si="125"/>
        <v>95.83</v>
      </c>
      <c r="Q1525">
        <v>125</v>
      </c>
      <c r="R1525" s="9" t="s">
        <v>8336</v>
      </c>
      <c r="S1525" t="s">
        <v>8337</v>
      </c>
      <c r="T1525" s="13">
        <f t="shared" si="126"/>
        <v>41964.751342592594</v>
      </c>
      <c r="U1525" s="13">
        <f t="shared" si="127"/>
        <v>41996</v>
      </c>
      <c r="W1525">
        <f t="shared" si="128"/>
        <v>2014</v>
      </c>
    </row>
    <row r="1526" spans="1:23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4"/>
        <v>207</v>
      </c>
      <c r="P1526">
        <f t="shared" si="125"/>
        <v>221.79</v>
      </c>
      <c r="Q1526">
        <v>207</v>
      </c>
      <c r="R1526" s="9" t="s">
        <v>8336</v>
      </c>
      <c r="S1526" t="s">
        <v>8337</v>
      </c>
      <c r="T1526" s="13">
        <f t="shared" si="126"/>
        <v>42756.501041666663</v>
      </c>
      <c r="U1526" s="13">
        <f t="shared" si="127"/>
        <v>42786.501041666663</v>
      </c>
      <c r="W1526">
        <f t="shared" si="128"/>
        <v>2017</v>
      </c>
    </row>
    <row r="1527" spans="1:23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4"/>
        <v>174</v>
      </c>
      <c r="P1527">
        <f t="shared" si="125"/>
        <v>32.32</v>
      </c>
      <c r="Q1527">
        <v>174</v>
      </c>
      <c r="R1527" s="9" t="s">
        <v>8336</v>
      </c>
      <c r="S1527" t="s">
        <v>8337</v>
      </c>
      <c r="T1527" s="13">
        <f t="shared" si="126"/>
        <v>42570.702986111108</v>
      </c>
      <c r="U1527" s="13">
        <f t="shared" si="127"/>
        <v>42600.702986111108</v>
      </c>
      <c r="W1527">
        <f t="shared" si="128"/>
        <v>2016</v>
      </c>
    </row>
    <row r="1528" spans="1:23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4"/>
        <v>120</v>
      </c>
      <c r="P1528">
        <f t="shared" si="125"/>
        <v>98.84</v>
      </c>
      <c r="Q1528">
        <v>120</v>
      </c>
      <c r="R1528" s="9" t="s">
        <v>8336</v>
      </c>
      <c r="S1528" t="s">
        <v>8337</v>
      </c>
      <c r="T1528" s="13">
        <f t="shared" si="126"/>
        <v>42339.276006944448</v>
      </c>
      <c r="U1528" s="13">
        <f t="shared" si="127"/>
        <v>42388.276006944448</v>
      </c>
      <c r="W1528">
        <f t="shared" si="128"/>
        <v>2015</v>
      </c>
    </row>
    <row r="1529" spans="1:23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4"/>
        <v>110</v>
      </c>
      <c r="P1529">
        <f t="shared" si="125"/>
        <v>55.22</v>
      </c>
      <c r="Q1529">
        <v>110</v>
      </c>
      <c r="R1529" s="9" t="s">
        <v>8336</v>
      </c>
      <c r="S1529" t="s">
        <v>8337</v>
      </c>
      <c r="T1529" s="13">
        <f t="shared" si="126"/>
        <v>42780.600532407407</v>
      </c>
      <c r="U1529" s="13">
        <f t="shared" si="127"/>
        <v>42808.558865740735</v>
      </c>
      <c r="W1529">
        <f t="shared" si="128"/>
        <v>2017</v>
      </c>
    </row>
    <row r="1530" spans="1:23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4"/>
        <v>282</v>
      </c>
      <c r="P1530">
        <f t="shared" si="125"/>
        <v>52.79</v>
      </c>
      <c r="Q1530">
        <v>282</v>
      </c>
      <c r="R1530" s="9" t="s">
        <v>8336</v>
      </c>
      <c r="S1530" t="s">
        <v>8337</v>
      </c>
      <c r="T1530" s="13">
        <f t="shared" si="126"/>
        <v>42736.732893518521</v>
      </c>
      <c r="U1530" s="13">
        <f t="shared" si="127"/>
        <v>42767</v>
      </c>
      <c r="W1530">
        <f t="shared" si="128"/>
        <v>2017</v>
      </c>
    </row>
    <row r="1531" spans="1:23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4"/>
        <v>101</v>
      </c>
      <c r="P1531">
        <f t="shared" si="125"/>
        <v>135.66999999999999</v>
      </c>
      <c r="Q1531">
        <v>101</v>
      </c>
      <c r="R1531" s="9" t="s">
        <v>8336</v>
      </c>
      <c r="S1531" t="s">
        <v>8337</v>
      </c>
      <c r="T1531" s="13">
        <f t="shared" si="126"/>
        <v>42052.628703703704</v>
      </c>
      <c r="U1531" s="13">
        <f t="shared" si="127"/>
        <v>42082.587037037039</v>
      </c>
      <c r="W1531">
        <f t="shared" si="128"/>
        <v>2015</v>
      </c>
    </row>
    <row r="1532" spans="1:23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4"/>
        <v>135</v>
      </c>
      <c r="P1532">
        <f t="shared" si="125"/>
        <v>53.99</v>
      </c>
      <c r="Q1532">
        <v>135</v>
      </c>
      <c r="R1532" s="9" t="s">
        <v>8336</v>
      </c>
      <c r="S1532" t="s">
        <v>8337</v>
      </c>
      <c r="T1532" s="13">
        <f t="shared" si="126"/>
        <v>42275.767303240747</v>
      </c>
      <c r="U1532" s="13">
        <f t="shared" si="127"/>
        <v>42300.767303240747</v>
      </c>
      <c r="W1532">
        <f t="shared" si="128"/>
        <v>2015</v>
      </c>
    </row>
    <row r="1533" spans="1:23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4"/>
        <v>176</v>
      </c>
      <c r="P1533">
        <f t="shared" si="125"/>
        <v>56.64</v>
      </c>
      <c r="Q1533">
        <v>176</v>
      </c>
      <c r="R1533" s="9" t="s">
        <v>8336</v>
      </c>
      <c r="S1533" t="s">
        <v>8337</v>
      </c>
      <c r="T1533" s="13">
        <f t="shared" si="126"/>
        <v>41941.802384259259</v>
      </c>
      <c r="U1533" s="13">
        <f t="shared" si="127"/>
        <v>41974.125</v>
      </c>
      <c r="W1533">
        <f t="shared" si="128"/>
        <v>2014</v>
      </c>
    </row>
    <row r="1534" spans="1:23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4"/>
        <v>484</v>
      </c>
      <c r="P1534">
        <f t="shared" si="125"/>
        <v>82.32</v>
      </c>
      <c r="Q1534">
        <v>484</v>
      </c>
      <c r="R1534" s="9" t="s">
        <v>8336</v>
      </c>
      <c r="S1534" t="s">
        <v>8337</v>
      </c>
      <c r="T1534" s="13">
        <f t="shared" si="126"/>
        <v>42391.475289351853</v>
      </c>
      <c r="U1534" s="13">
        <f t="shared" si="127"/>
        <v>42415.625</v>
      </c>
      <c r="W1534">
        <f t="shared" si="128"/>
        <v>2016</v>
      </c>
    </row>
    <row r="1535" spans="1:23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4"/>
        <v>145</v>
      </c>
      <c r="P1535">
        <f t="shared" si="125"/>
        <v>88.26</v>
      </c>
      <c r="Q1535">
        <v>145</v>
      </c>
      <c r="R1535" s="9" t="s">
        <v>8336</v>
      </c>
      <c r="S1535" t="s">
        <v>8337</v>
      </c>
      <c r="T1535" s="13">
        <f t="shared" si="126"/>
        <v>42443.00204861111</v>
      </c>
      <c r="U1535" s="13">
        <f t="shared" si="127"/>
        <v>42492.165972222225</v>
      </c>
      <c r="W1535">
        <f t="shared" si="128"/>
        <v>2016</v>
      </c>
    </row>
    <row r="1536" spans="1:23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4"/>
        <v>418</v>
      </c>
      <c r="P1536">
        <f t="shared" si="125"/>
        <v>84.91</v>
      </c>
      <c r="Q1536">
        <v>418</v>
      </c>
      <c r="R1536" s="9" t="s">
        <v>8336</v>
      </c>
      <c r="S1536" t="s">
        <v>8337</v>
      </c>
      <c r="T1536" s="13">
        <f t="shared" si="126"/>
        <v>42221.67432870371</v>
      </c>
      <c r="U1536" s="13">
        <f t="shared" si="127"/>
        <v>42251.67432870371</v>
      </c>
      <c r="W1536">
        <f t="shared" si="128"/>
        <v>2015</v>
      </c>
    </row>
    <row r="1537" spans="1:23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4"/>
        <v>132</v>
      </c>
      <c r="P1537">
        <f t="shared" si="125"/>
        <v>48.15</v>
      </c>
      <c r="Q1537">
        <v>132</v>
      </c>
      <c r="R1537" s="9" t="s">
        <v>8336</v>
      </c>
      <c r="S1537" t="s">
        <v>8337</v>
      </c>
      <c r="T1537" s="13">
        <f t="shared" si="126"/>
        <v>42484.829062500001</v>
      </c>
      <c r="U1537" s="13">
        <f t="shared" si="127"/>
        <v>42513.916666666672</v>
      </c>
      <c r="W1537">
        <f t="shared" si="128"/>
        <v>2016</v>
      </c>
    </row>
    <row r="1538" spans="1:23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4"/>
        <v>250</v>
      </c>
      <c r="P1538">
        <f t="shared" si="125"/>
        <v>66.02</v>
      </c>
      <c r="Q1538">
        <v>250</v>
      </c>
      <c r="R1538" s="9" t="s">
        <v>8336</v>
      </c>
      <c r="S1538" t="s">
        <v>8337</v>
      </c>
      <c r="T1538" s="13">
        <f t="shared" si="126"/>
        <v>42213.802199074074</v>
      </c>
      <c r="U1538" s="13">
        <f t="shared" si="127"/>
        <v>42243.802199074074</v>
      </c>
      <c r="W1538">
        <f t="shared" si="128"/>
        <v>2015</v>
      </c>
    </row>
    <row r="1539" spans="1:23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9">ROUND(E1539/D1539*100,0)</f>
        <v>180</v>
      </c>
      <c r="P1539">
        <f t="shared" ref="P1539:P1602" si="130">IFERROR(ROUND(E1539/L1539,2),0)</f>
        <v>96.38</v>
      </c>
      <c r="Q1539">
        <v>180</v>
      </c>
      <c r="R1539" s="9" t="s">
        <v>8336</v>
      </c>
      <c r="S1539" t="s">
        <v>8337</v>
      </c>
      <c r="T1539" s="13">
        <f t="shared" ref="T1539:T1602" si="131">(((J1539/60)/60)/24)+DATE(1970,1,1)</f>
        <v>42552.315127314811</v>
      </c>
      <c r="U1539" s="13">
        <f t="shared" ref="U1539:U1602" si="132">(((I1539/60)/60)/24)+DATE(1970,1,1)</f>
        <v>42588.75</v>
      </c>
      <c r="W1539">
        <f t="shared" ref="W1539:W1602" si="133">YEAR(T1539)</f>
        <v>2016</v>
      </c>
    </row>
    <row r="1540" spans="1:23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9"/>
        <v>103</v>
      </c>
      <c r="P1540">
        <f t="shared" si="130"/>
        <v>156.16999999999999</v>
      </c>
      <c r="Q1540">
        <v>103</v>
      </c>
      <c r="R1540" s="9" t="s">
        <v>8336</v>
      </c>
      <c r="S1540" t="s">
        <v>8337</v>
      </c>
      <c r="T1540" s="13">
        <f t="shared" si="131"/>
        <v>41981.782060185185</v>
      </c>
      <c r="U1540" s="13">
        <f t="shared" si="132"/>
        <v>42026.782060185185</v>
      </c>
      <c r="W1540">
        <f t="shared" si="133"/>
        <v>2014</v>
      </c>
    </row>
    <row r="1541" spans="1:23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9"/>
        <v>136</v>
      </c>
      <c r="P1541">
        <f t="shared" si="130"/>
        <v>95.76</v>
      </c>
      <c r="Q1541">
        <v>136</v>
      </c>
      <c r="R1541" s="9" t="s">
        <v>8336</v>
      </c>
      <c r="S1541" t="s">
        <v>8337</v>
      </c>
      <c r="T1541" s="13">
        <f t="shared" si="131"/>
        <v>42705.919201388882</v>
      </c>
      <c r="U1541" s="13">
        <f t="shared" si="132"/>
        <v>42738.919201388882</v>
      </c>
      <c r="W1541">
        <f t="shared" si="133"/>
        <v>2016</v>
      </c>
    </row>
    <row r="1542" spans="1:23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9"/>
        <v>118</v>
      </c>
      <c r="P1542">
        <f t="shared" si="130"/>
        <v>180.41</v>
      </c>
      <c r="Q1542">
        <v>118</v>
      </c>
      <c r="R1542" s="9" t="s">
        <v>8336</v>
      </c>
      <c r="S1542" t="s">
        <v>8337</v>
      </c>
      <c r="T1542" s="13">
        <f t="shared" si="131"/>
        <v>41939.00712962963</v>
      </c>
      <c r="U1542" s="13">
        <f t="shared" si="132"/>
        <v>41969.052083333328</v>
      </c>
      <c r="W1542">
        <f t="shared" si="133"/>
        <v>2014</v>
      </c>
    </row>
    <row r="1543" spans="1:23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9"/>
        <v>0</v>
      </c>
      <c r="P1543">
        <f t="shared" si="130"/>
        <v>3</v>
      </c>
      <c r="Q1543">
        <v>0</v>
      </c>
      <c r="R1543" s="9" t="s">
        <v>8336</v>
      </c>
      <c r="S1543" t="s">
        <v>8341</v>
      </c>
      <c r="T1543" s="13">
        <f t="shared" si="131"/>
        <v>41974.712245370371</v>
      </c>
      <c r="U1543" s="13">
        <f t="shared" si="132"/>
        <v>42004.712245370371</v>
      </c>
      <c r="W1543">
        <f t="shared" si="133"/>
        <v>2014</v>
      </c>
    </row>
    <row r="1544" spans="1:23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9"/>
        <v>4</v>
      </c>
      <c r="P1544">
        <f t="shared" si="130"/>
        <v>20</v>
      </c>
      <c r="Q1544">
        <v>4</v>
      </c>
      <c r="R1544" s="9" t="s">
        <v>8336</v>
      </c>
      <c r="S1544" t="s">
        <v>8341</v>
      </c>
      <c r="T1544" s="13">
        <f t="shared" si="131"/>
        <v>42170.996527777781</v>
      </c>
      <c r="U1544" s="13">
        <f t="shared" si="132"/>
        <v>42185.996527777781</v>
      </c>
      <c r="W1544">
        <f t="shared" si="133"/>
        <v>2015</v>
      </c>
    </row>
    <row r="1545" spans="1:23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9"/>
        <v>0</v>
      </c>
      <c r="P1545">
        <f t="shared" si="130"/>
        <v>10</v>
      </c>
      <c r="Q1545">
        <v>0</v>
      </c>
      <c r="R1545" s="9" t="s">
        <v>8336</v>
      </c>
      <c r="S1545" t="s">
        <v>8341</v>
      </c>
      <c r="T1545" s="13">
        <f t="shared" si="131"/>
        <v>41935.509652777779</v>
      </c>
      <c r="U1545" s="13">
        <f t="shared" si="132"/>
        <v>41965.551319444443</v>
      </c>
      <c r="W1545">
        <f t="shared" si="133"/>
        <v>2014</v>
      </c>
    </row>
    <row r="1546" spans="1:23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9"/>
        <v>0</v>
      </c>
      <c r="P1546">
        <f t="shared" si="130"/>
        <v>0</v>
      </c>
      <c r="Q1546">
        <v>0</v>
      </c>
      <c r="R1546" s="9" t="s">
        <v>8336</v>
      </c>
      <c r="S1546" t="s">
        <v>8341</v>
      </c>
      <c r="T1546" s="13">
        <f t="shared" si="131"/>
        <v>42053.051203703704</v>
      </c>
      <c r="U1546" s="13">
        <f t="shared" si="132"/>
        <v>42095.012499999997</v>
      </c>
      <c r="W1546">
        <f t="shared" si="133"/>
        <v>2015</v>
      </c>
    </row>
    <row r="1547" spans="1:23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9"/>
        <v>0</v>
      </c>
      <c r="P1547">
        <f t="shared" si="130"/>
        <v>1</v>
      </c>
      <c r="Q1547">
        <v>0</v>
      </c>
      <c r="R1547" s="9" t="s">
        <v>8336</v>
      </c>
      <c r="S1547" t="s">
        <v>8341</v>
      </c>
      <c r="T1547" s="13">
        <f t="shared" si="131"/>
        <v>42031.884652777779</v>
      </c>
      <c r="U1547" s="13">
        <f t="shared" si="132"/>
        <v>42065.886111111111</v>
      </c>
      <c r="W1547">
        <f t="shared" si="133"/>
        <v>2015</v>
      </c>
    </row>
    <row r="1548" spans="1:23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9"/>
        <v>29</v>
      </c>
      <c r="P1548">
        <f t="shared" si="130"/>
        <v>26.27</v>
      </c>
      <c r="Q1548">
        <v>29</v>
      </c>
      <c r="R1548" s="9" t="s">
        <v>8336</v>
      </c>
      <c r="S1548" t="s">
        <v>8341</v>
      </c>
      <c r="T1548" s="13">
        <f t="shared" si="131"/>
        <v>41839.212951388887</v>
      </c>
      <c r="U1548" s="13">
        <f t="shared" si="132"/>
        <v>41899.212951388887</v>
      </c>
      <c r="W1548">
        <f t="shared" si="133"/>
        <v>2014</v>
      </c>
    </row>
    <row r="1549" spans="1:23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9"/>
        <v>0</v>
      </c>
      <c r="P1549">
        <f t="shared" si="130"/>
        <v>0</v>
      </c>
      <c r="Q1549">
        <v>0</v>
      </c>
      <c r="R1549" s="9" t="s">
        <v>8336</v>
      </c>
      <c r="S1549" t="s">
        <v>8341</v>
      </c>
      <c r="T1549" s="13">
        <f t="shared" si="131"/>
        <v>42782.426875000005</v>
      </c>
      <c r="U1549" s="13">
        <f t="shared" si="132"/>
        <v>42789.426875000005</v>
      </c>
      <c r="W1549">
        <f t="shared" si="133"/>
        <v>2017</v>
      </c>
    </row>
    <row r="1550" spans="1:23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9"/>
        <v>9</v>
      </c>
      <c r="P1550">
        <f t="shared" si="130"/>
        <v>60</v>
      </c>
      <c r="Q1550">
        <v>9</v>
      </c>
      <c r="R1550" s="9" t="s">
        <v>8336</v>
      </c>
      <c r="S1550" t="s">
        <v>8341</v>
      </c>
      <c r="T1550" s="13">
        <f t="shared" si="131"/>
        <v>42286.88217592593</v>
      </c>
      <c r="U1550" s="13">
        <f t="shared" si="132"/>
        <v>42316.923842592587</v>
      </c>
      <c r="W1550">
        <f t="shared" si="133"/>
        <v>2015</v>
      </c>
    </row>
    <row r="1551" spans="1:23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9"/>
        <v>34</v>
      </c>
      <c r="P1551">
        <f t="shared" si="130"/>
        <v>28.33</v>
      </c>
      <c r="Q1551">
        <v>34</v>
      </c>
      <c r="R1551" s="9" t="s">
        <v>8336</v>
      </c>
      <c r="S1551" t="s">
        <v>8341</v>
      </c>
      <c r="T1551" s="13">
        <f t="shared" si="131"/>
        <v>42281.136099537034</v>
      </c>
      <c r="U1551" s="13">
        <f t="shared" si="132"/>
        <v>42311.177766203706</v>
      </c>
      <c r="W1551">
        <f t="shared" si="133"/>
        <v>2015</v>
      </c>
    </row>
    <row r="1552" spans="1:23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9"/>
        <v>13</v>
      </c>
      <c r="P1552">
        <f t="shared" si="130"/>
        <v>14.43</v>
      </c>
      <c r="Q1552">
        <v>13</v>
      </c>
      <c r="R1552" s="9" t="s">
        <v>8336</v>
      </c>
      <c r="S1552" t="s">
        <v>8341</v>
      </c>
      <c r="T1552" s="13">
        <f t="shared" si="131"/>
        <v>42472.449467592596</v>
      </c>
      <c r="U1552" s="13">
        <f t="shared" si="132"/>
        <v>42502.449467592596</v>
      </c>
      <c r="W1552">
        <f t="shared" si="133"/>
        <v>2016</v>
      </c>
    </row>
    <row r="1553" spans="1:23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9"/>
        <v>0</v>
      </c>
      <c r="P1553">
        <f t="shared" si="130"/>
        <v>0</v>
      </c>
      <c r="Q1553">
        <v>0</v>
      </c>
      <c r="R1553" s="9" t="s">
        <v>8336</v>
      </c>
      <c r="S1553" t="s">
        <v>8341</v>
      </c>
      <c r="T1553" s="13">
        <f t="shared" si="131"/>
        <v>42121.824525462958</v>
      </c>
      <c r="U1553" s="13">
        <f t="shared" si="132"/>
        <v>42151.824525462958</v>
      </c>
      <c r="W1553">
        <f t="shared" si="133"/>
        <v>2015</v>
      </c>
    </row>
    <row r="1554" spans="1:23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9"/>
        <v>49</v>
      </c>
      <c r="P1554">
        <f t="shared" si="130"/>
        <v>132.19</v>
      </c>
      <c r="Q1554">
        <v>49</v>
      </c>
      <c r="R1554" s="9" t="s">
        <v>8336</v>
      </c>
      <c r="S1554" t="s">
        <v>8341</v>
      </c>
      <c r="T1554" s="13">
        <f t="shared" si="131"/>
        <v>41892.688750000001</v>
      </c>
      <c r="U1554" s="13">
        <f t="shared" si="132"/>
        <v>41913.165972222225</v>
      </c>
      <c r="W1554">
        <f t="shared" si="133"/>
        <v>2014</v>
      </c>
    </row>
    <row r="1555" spans="1:23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9"/>
        <v>0</v>
      </c>
      <c r="P1555">
        <f t="shared" si="130"/>
        <v>0</v>
      </c>
      <c r="Q1555">
        <v>0</v>
      </c>
      <c r="R1555" s="9" t="s">
        <v>8336</v>
      </c>
      <c r="S1555" t="s">
        <v>8341</v>
      </c>
      <c r="T1555" s="13">
        <f t="shared" si="131"/>
        <v>42219.282951388886</v>
      </c>
      <c r="U1555" s="13">
        <f t="shared" si="132"/>
        <v>42249.282951388886</v>
      </c>
      <c r="W1555">
        <f t="shared" si="133"/>
        <v>2015</v>
      </c>
    </row>
    <row r="1556" spans="1:23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9"/>
        <v>0</v>
      </c>
      <c r="P1556">
        <f t="shared" si="130"/>
        <v>0</v>
      </c>
      <c r="Q1556">
        <v>0</v>
      </c>
      <c r="R1556" s="9" t="s">
        <v>8336</v>
      </c>
      <c r="S1556" t="s">
        <v>8341</v>
      </c>
      <c r="T1556" s="13">
        <f t="shared" si="131"/>
        <v>42188.252199074079</v>
      </c>
      <c r="U1556" s="13">
        <f t="shared" si="132"/>
        <v>42218.252199074079</v>
      </c>
      <c r="W1556">
        <f t="shared" si="133"/>
        <v>2015</v>
      </c>
    </row>
    <row r="1557" spans="1:23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9"/>
        <v>0</v>
      </c>
      <c r="P1557">
        <f t="shared" si="130"/>
        <v>0</v>
      </c>
      <c r="Q1557">
        <v>0</v>
      </c>
      <c r="R1557" s="9" t="s">
        <v>8336</v>
      </c>
      <c r="S1557" t="s">
        <v>8341</v>
      </c>
      <c r="T1557" s="13">
        <f t="shared" si="131"/>
        <v>42241.613796296297</v>
      </c>
      <c r="U1557" s="13">
        <f t="shared" si="132"/>
        <v>42264.708333333328</v>
      </c>
      <c r="W1557">
        <f t="shared" si="133"/>
        <v>2015</v>
      </c>
    </row>
    <row r="1558" spans="1:23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9"/>
        <v>45</v>
      </c>
      <c r="P1558">
        <f t="shared" si="130"/>
        <v>56.42</v>
      </c>
      <c r="Q1558">
        <v>45</v>
      </c>
      <c r="R1558" s="9" t="s">
        <v>8336</v>
      </c>
      <c r="S1558" t="s">
        <v>8341</v>
      </c>
      <c r="T1558" s="13">
        <f t="shared" si="131"/>
        <v>42525.153055555551</v>
      </c>
      <c r="U1558" s="13">
        <f t="shared" si="132"/>
        <v>42555.153055555551</v>
      </c>
      <c r="W1558">
        <f t="shared" si="133"/>
        <v>2016</v>
      </c>
    </row>
    <row r="1559" spans="1:23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9"/>
        <v>4</v>
      </c>
      <c r="P1559">
        <f t="shared" si="130"/>
        <v>100</v>
      </c>
      <c r="Q1559">
        <v>4</v>
      </c>
      <c r="R1559" s="9" t="s">
        <v>8336</v>
      </c>
      <c r="S1559" t="s">
        <v>8341</v>
      </c>
      <c r="T1559" s="13">
        <f t="shared" si="131"/>
        <v>41871.65315972222</v>
      </c>
      <c r="U1559" s="13">
        <f t="shared" si="132"/>
        <v>41902.65315972222</v>
      </c>
      <c r="W1559">
        <f t="shared" si="133"/>
        <v>2014</v>
      </c>
    </row>
    <row r="1560" spans="1:23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9"/>
        <v>5</v>
      </c>
      <c r="P1560">
        <f t="shared" si="130"/>
        <v>11.67</v>
      </c>
      <c r="Q1560">
        <v>5</v>
      </c>
      <c r="R1560" s="9" t="s">
        <v>8336</v>
      </c>
      <c r="S1560" t="s">
        <v>8341</v>
      </c>
      <c r="T1560" s="13">
        <f t="shared" si="131"/>
        <v>42185.397673611107</v>
      </c>
      <c r="U1560" s="13">
        <f t="shared" si="132"/>
        <v>42244.508333333331</v>
      </c>
      <c r="W1560">
        <f t="shared" si="133"/>
        <v>2015</v>
      </c>
    </row>
    <row r="1561" spans="1:23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9"/>
        <v>0</v>
      </c>
      <c r="P1561">
        <f t="shared" si="130"/>
        <v>50</v>
      </c>
      <c r="Q1561">
        <v>0</v>
      </c>
      <c r="R1561" s="9" t="s">
        <v>8336</v>
      </c>
      <c r="S1561" t="s">
        <v>8341</v>
      </c>
      <c r="T1561" s="13">
        <f t="shared" si="131"/>
        <v>42108.05322916666</v>
      </c>
      <c r="U1561" s="13">
        <f t="shared" si="132"/>
        <v>42123.05322916666</v>
      </c>
      <c r="W1561">
        <f t="shared" si="133"/>
        <v>2015</v>
      </c>
    </row>
    <row r="1562" spans="1:23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9"/>
        <v>4</v>
      </c>
      <c r="P1562">
        <f t="shared" si="130"/>
        <v>23.5</v>
      </c>
      <c r="Q1562">
        <v>4</v>
      </c>
      <c r="R1562" s="9" t="s">
        <v>8336</v>
      </c>
      <c r="S1562" t="s">
        <v>8341</v>
      </c>
      <c r="T1562" s="13">
        <f t="shared" si="131"/>
        <v>41936.020752314813</v>
      </c>
      <c r="U1562" s="13">
        <f t="shared" si="132"/>
        <v>41956.062418981484</v>
      </c>
      <c r="W1562">
        <f t="shared" si="133"/>
        <v>2014</v>
      </c>
    </row>
    <row r="1563" spans="1:23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9"/>
        <v>1</v>
      </c>
      <c r="P1563">
        <f t="shared" si="130"/>
        <v>67</v>
      </c>
      <c r="Q1563">
        <v>1</v>
      </c>
      <c r="R1563" s="9" t="s">
        <v>8320</v>
      </c>
      <c r="S1563" t="s">
        <v>8342</v>
      </c>
      <c r="T1563" s="13">
        <f t="shared" si="131"/>
        <v>41555.041701388887</v>
      </c>
      <c r="U1563" s="13">
        <f t="shared" si="132"/>
        <v>41585.083368055559</v>
      </c>
      <c r="W1563">
        <f t="shared" si="133"/>
        <v>2013</v>
      </c>
    </row>
    <row r="1564" spans="1:23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9"/>
        <v>0</v>
      </c>
      <c r="P1564">
        <f t="shared" si="130"/>
        <v>0</v>
      </c>
      <c r="Q1564">
        <v>0</v>
      </c>
      <c r="R1564" s="9" t="s">
        <v>8320</v>
      </c>
      <c r="S1564" t="s">
        <v>8342</v>
      </c>
      <c r="T1564" s="13">
        <f t="shared" si="131"/>
        <v>40079.566157407404</v>
      </c>
      <c r="U1564" s="13">
        <f t="shared" si="132"/>
        <v>40149.034722222219</v>
      </c>
      <c r="W1564">
        <f t="shared" si="133"/>
        <v>2009</v>
      </c>
    </row>
    <row r="1565" spans="1:23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9"/>
        <v>1</v>
      </c>
      <c r="P1565">
        <f t="shared" si="130"/>
        <v>42.5</v>
      </c>
      <c r="Q1565">
        <v>1</v>
      </c>
      <c r="R1565" s="9" t="s">
        <v>8320</v>
      </c>
      <c r="S1565" t="s">
        <v>8342</v>
      </c>
      <c r="T1565" s="13">
        <f t="shared" si="131"/>
        <v>41652.742488425924</v>
      </c>
      <c r="U1565" s="13">
        <f t="shared" si="132"/>
        <v>41712.700821759259</v>
      </c>
      <c r="W1565">
        <f t="shared" si="133"/>
        <v>2014</v>
      </c>
    </row>
    <row r="1566" spans="1:23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9"/>
        <v>0</v>
      </c>
      <c r="P1566">
        <f t="shared" si="130"/>
        <v>10</v>
      </c>
      <c r="Q1566">
        <v>0</v>
      </c>
      <c r="R1566" s="9" t="s">
        <v>8320</v>
      </c>
      <c r="S1566" t="s">
        <v>8342</v>
      </c>
      <c r="T1566" s="13">
        <f t="shared" si="131"/>
        <v>42121.367002314815</v>
      </c>
      <c r="U1566" s="13">
        <f t="shared" si="132"/>
        <v>42152.836805555555</v>
      </c>
      <c r="W1566">
        <f t="shared" si="133"/>
        <v>2015</v>
      </c>
    </row>
    <row r="1567" spans="1:23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9"/>
        <v>3</v>
      </c>
      <c r="P1567">
        <f t="shared" si="130"/>
        <v>100</v>
      </c>
      <c r="Q1567">
        <v>3</v>
      </c>
      <c r="R1567" s="9" t="s">
        <v>8320</v>
      </c>
      <c r="S1567" t="s">
        <v>8342</v>
      </c>
      <c r="T1567" s="13">
        <f t="shared" si="131"/>
        <v>40672.729872685188</v>
      </c>
      <c r="U1567" s="13">
        <f t="shared" si="132"/>
        <v>40702.729872685188</v>
      </c>
      <c r="W1567">
        <f t="shared" si="133"/>
        <v>2011</v>
      </c>
    </row>
    <row r="1568" spans="1:23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9"/>
        <v>21</v>
      </c>
      <c r="P1568">
        <f t="shared" si="130"/>
        <v>108.05</v>
      </c>
      <c r="Q1568">
        <v>21</v>
      </c>
      <c r="R1568" s="9" t="s">
        <v>8320</v>
      </c>
      <c r="S1568" t="s">
        <v>8342</v>
      </c>
      <c r="T1568" s="13">
        <f t="shared" si="131"/>
        <v>42549.916712962964</v>
      </c>
      <c r="U1568" s="13">
        <f t="shared" si="132"/>
        <v>42578.916666666672</v>
      </c>
      <c r="W1568">
        <f t="shared" si="133"/>
        <v>2016</v>
      </c>
    </row>
    <row r="1569" spans="1:23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9"/>
        <v>4</v>
      </c>
      <c r="P1569">
        <f t="shared" si="130"/>
        <v>26.92</v>
      </c>
      <c r="Q1569">
        <v>4</v>
      </c>
      <c r="R1569" s="9" t="s">
        <v>8320</v>
      </c>
      <c r="S1569" t="s">
        <v>8342</v>
      </c>
      <c r="T1569" s="13">
        <f t="shared" si="131"/>
        <v>41671.936863425923</v>
      </c>
      <c r="U1569" s="13">
        <f t="shared" si="132"/>
        <v>41687</v>
      </c>
      <c r="W1569">
        <f t="shared" si="133"/>
        <v>2014</v>
      </c>
    </row>
    <row r="1570" spans="1:23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9"/>
        <v>14</v>
      </c>
      <c r="P1570">
        <f t="shared" si="130"/>
        <v>155</v>
      </c>
      <c r="Q1570">
        <v>14</v>
      </c>
      <c r="R1570" s="9" t="s">
        <v>8320</v>
      </c>
      <c r="S1570" t="s">
        <v>8342</v>
      </c>
      <c r="T1570" s="13">
        <f t="shared" si="131"/>
        <v>41962.062326388885</v>
      </c>
      <c r="U1570" s="13">
        <f t="shared" si="132"/>
        <v>41997.062326388885</v>
      </c>
      <c r="W1570">
        <f t="shared" si="133"/>
        <v>2014</v>
      </c>
    </row>
    <row r="1571" spans="1:23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9"/>
        <v>0</v>
      </c>
      <c r="P1571">
        <f t="shared" si="130"/>
        <v>0</v>
      </c>
      <c r="Q1571">
        <v>0</v>
      </c>
      <c r="R1571" s="9" t="s">
        <v>8320</v>
      </c>
      <c r="S1571" t="s">
        <v>8342</v>
      </c>
      <c r="T1571" s="13">
        <f t="shared" si="131"/>
        <v>41389.679560185185</v>
      </c>
      <c r="U1571" s="13">
        <f t="shared" si="132"/>
        <v>41419.679560185185</v>
      </c>
      <c r="W1571">
        <f t="shared" si="133"/>
        <v>2013</v>
      </c>
    </row>
    <row r="1572" spans="1:23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9"/>
        <v>41</v>
      </c>
      <c r="P1572">
        <f t="shared" si="130"/>
        <v>47.77</v>
      </c>
      <c r="Q1572">
        <v>41</v>
      </c>
      <c r="R1572" s="9" t="s">
        <v>8320</v>
      </c>
      <c r="S1572" t="s">
        <v>8342</v>
      </c>
      <c r="T1572" s="13">
        <f t="shared" si="131"/>
        <v>42438.813449074078</v>
      </c>
      <c r="U1572" s="13">
        <f t="shared" si="132"/>
        <v>42468.771782407406</v>
      </c>
      <c r="W1572">
        <f t="shared" si="133"/>
        <v>2016</v>
      </c>
    </row>
    <row r="1573" spans="1:23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9"/>
        <v>1</v>
      </c>
      <c r="P1573">
        <f t="shared" si="130"/>
        <v>20</v>
      </c>
      <c r="Q1573">
        <v>1</v>
      </c>
      <c r="R1573" s="9" t="s">
        <v>8320</v>
      </c>
      <c r="S1573" t="s">
        <v>8342</v>
      </c>
      <c r="T1573" s="13">
        <f t="shared" si="131"/>
        <v>42144.769479166673</v>
      </c>
      <c r="U1573" s="13">
        <f t="shared" si="132"/>
        <v>42174.769479166673</v>
      </c>
      <c r="W1573">
        <f t="shared" si="133"/>
        <v>2015</v>
      </c>
    </row>
    <row r="1574" spans="1:23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9"/>
        <v>5</v>
      </c>
      <c r="P1574">
        <f t="shared" si="130"/>
        <v>41.67</v>
      </c>
      <c r="Q1574">
        <v>5</v>
      </c>
      <c r="R1574" s="9" t="s">
        <v>8320</v>
      </c>
      <c r="S1574" t="s">
        <v>8342</v>
      </c>
      <c r="T1574" s="13">
        <f t="shared" si="131"/>
        <v>42404.033090277779</v>
      </c>
      <c r="U1574" s="13">
        <f t="shared" si="132"/>
        <v>42428.999305555553</v>
      </c>
      <c r="W1574">
        <f t="shared" si="133"/>
        <v>2016</v>
      </c>
    </row>
    <row r="1575" spans="1:23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9"/>
        <v>2</v>
      </c>
      <c r="P1575">
        <f t="shared" si="130"/>
        <v>74.33</v>
      </c>
      <c r="Q1575">
        <v>2</v>
      </c>
      <c r="R1575" s="9" t="s">
        <v>8320</v>
      </c>
      <c r="S1575" t="s">
        <v>8342</v>
      </c>
      <c r="T1575" s="13">
        <f t="shared" si="131"/>
        <v>42786.000023148154</v>
      </c>
      <c r="U1575" s="13">
        <f t="shared" si="132"/>
        <v>42826.165972222225</v>
      </c>
      <c r="W1575">
        <f t="shared" si="133"/>
        <v>2017</v>
      </c>
    </row>
    <row r="1576" spans="1:23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9"/>
        <v>5</v>
      </c>
      <c r="P1576">
        <f t="shared" si="130"/>
        <v>84.33</v>
      </c>
      <c r="Q1576">
        <v>5</v>
      </c>
      <c r="R1576" s="9" t="s">
        <v>8320</v>
      </c>
      <c r="S1576" t="s">
        <v>8342</v>
      </c>
      <c r="T1576" s="13">
        <f t="shared" si="131"/>
        <v>42017.927418981482</v>
      </c>
      <c r="U1576" s="13">
        <f t="shared" si="132"/>
        <v>42052.927418981482</v>
      </c>
      <c r="W1576">
        <f t="shared" si="133"/>
        <v>2015</v>
      </c>
    </row>
    <row r="1577" spans="1:23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9"/>
        <v>23</v>
      </c>
      <c r="P1577">
        <f t="shared" si="130"/>
        <v>65.459999999999994</v>
      </c>
      <c r="Q1577">
        <v>23</v>
      </c>
      <c r="R1577" s="9" t="s">
        <v>8320</v>
      </c>
      <c r="S1577" t="s">
        <v>8342</v>
      </c>
      <c r="T1577" s="13">
        <f t="shared" si="131"/>
        <v>41799.524259259262</v>
      </c>
      <c r="U1577" s="13">
        <f t="shared" si="132"/>
        <v>41829.524259259262</v>
      </c>
      <c r="W1577">
        <f t="shared" si="133"/>
        <v>2014</v>
      </c>
    </row>
    <row r="1578" spans="1:23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9"/>
        <v>13</v>
      </c>
      <c r="P1578">
        <f t="shared" si="130"/>
        <v>65</v>
      </c>
      <c r="Q1578">
        <v>13</v>
      </c>
      <c r="R1578" s="9" t="s">
        <v>8320</v>
      </c>
      <c r="S1578" t="s">
        <v>8342</v>
      </c>
      <c r="T1578" s="13">
        <f t="shared" si="131"/>
        <v>42140.879259259258</v>
      </c>
      <c r="U1578" s="13">
        <f t="shared" si="132"/>
        <v>42185.879259259258</v>
      </c>
      <c r="W1578">
        <f t="shared" si="133"/>
        <v>2015</v>
      </c>
    </row>
    <row r="1579" spans="1:23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9"/>
        <v>1</v>
      </c>
      <c r="P1579">
        <f t="shared" si="130"/>
        <v>27.5</v>
      </c>
      <c r="Q1579">
        <v>1</v>
      </c>
      <c r="R1579" s="9" t="s">
        <v>8320</v>
      </c>
      <c r="S1579" t="s">
        <v>8342</v>
      </c>
      <c r="T1579" s="13">
        <f t="shared" si="131"/>
        <v>41054.847777777781</v>
      </c>
      <c r="U1579" s="13">
        <f t="shared" si="132"/>
        <v>41114.847777777781</v>
      </c>
      <c r="W1579">
        <f t="shared" si="133"/>
        <v>2012</v>
      </c>
    </row>
    <row r="1580" spans="1:23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9"/>
        <v>11</v>
      </c>
      <c r="P1580">
        <f t="shared" si="130"/>
        <v>51.25</v>
      </c>
      <c r="Q1580">
        <v>11</v>
      </c>
      <c r="R1580" s="9" t="s">
        <v>8320</v>
      </c>
      <c r="S1580" t="s">
        <v>8342</v>
      </c>
      <c r="T1580" s="13">
        <f t="shared" si="131"/>
        <v>40399.065868055557</v>
      </c>
      <c r="U1580" s="13">
        <f t="shared" si="132"/>
        <v>40423.083333333336</v>
      </c>
      <c r="W1580">
        <f t="shared" si="133"/>
        <v>2010</v>
      </c>
    </row>
    <row r="1581" spans="1:23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9"/>
        <v>1</v>
      </c>
      <c r="P1581">
        <f t="shared" si="130"/>
        <v>14</v>
      </c>
      <c r="Q1581">
        <v>1</v>
      </c>
      <c r="R1581" s="9" t="s">
        <v>8320</v>
      </c>
      <c r="S1581" t="s">
        <v>8342</v>
      </c>
      <c r="T1581" s="13">
        <f t="shared" si="131"/>
        <v>41481.996423611112</v>
      </c>
      <c r="U1581" s="13">
        <f t="shared" si="132"/>
        <v>41514.996423611112</v>
      </c>
      <c r="W1581">
        <f t="shared" si="133"/>
        <v>2013</v>
      </c>
    </row>
    <row r="1582" spans="1:23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9"/>
        <v>0</v>
      </c>
      <c r="P1582">
        <f t="shared" si="130"/>
        <v>0</v>
      </c>
      <c r="Q1582">
        <v>0</v>
      </c>
      <c r="R1582" s="9" t="s">
        <v>8320</v>
      </c>
      <c r="S1582" t="s">
        <v>8342</v>
      </c>
      <c r="T1582" s="13">
        <f t="shared" si="131"/>
        <v>40990.050069444449</v>
      </c>
      <c r="U1582" s="13">
        <f t="shared" si="132"/>
        <v>41050.050069444449</v>
      </c>
      <c r="W1582">
        <f t="shared" si="133"/>
        <v>2012</v>
      </c>
    </row>
    <row r="1583" spans="1:23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9"/>
        <v>1</v>
      </c>
      <c r="P1583">
        <f t="shared" si="130"/>
        <v>5</v>
      </c>
      <c r="Q1583">
        <v>1</v>
      </c>
      <c r="R1583" s="9" t="s">
        <v>8336</v>
      </c>
      <c r="S1583" t="s">
        <v>8343</v>
      </c>
      <c r="T1583" s="13">
        <f t="shared" si="131"/>
        <v>42325.448958333334</v>
      </c>
      <c r="U1583" s="13">
        <f t="shared" si="132"/>
        <v>42357.448958333334</v>
      </c>
      <c r="W1583">
        <f t="shared" si="133"/>
        <v>2015</v>
      </c>
    </row>
    <row r="1584" spans="1:23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9"/>
        <v>9</v>
      </c>
      <c r="P1584">
        <f t="shared" si="130"/>
        <v>31</v>
      </c>
      <c r="Q1584">
        <v>9</v>
      </c>
      <c r="R1584" s="9" t="s">
        <v>8336</v>
      </c>
      <c r="S1584" t="s">
        <v>8343</v>
      </c>
      <c r="T1584" s="13">
        <f t="shared" si="131"/>
        <v>42246.789965277778</v>
      </c>
      <c r="U1584" s="13">
        <f t="shared" si="132"/>
        <v>42303.888888888891</v>
      </c>
      <c r="W1584">
        <f t="shared" si="133"/>
        <v>2015</v>
      </c>
    </row>
    <row r="1585" spans="1:23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9"/>
        <v>0</v>
      </c>
      <c r="P1585">
        <f t="shared" si="130"/>
        <v>15</v>
      </c>
      <c r="Q1585">
        <v>0</v>
      </c>
      <c r="R1585" s="9" t="s">
        <v>8336</v>
      </c>
      <c r="S1585" t="s">
        <v>8343</v>
      </c>
      <c r="T1585" s="13">
        <f t="shared" si="131"/>
        <v>41877.904988425929</v>
      </c>
      <c r="U1585" s="13">
        <f t="shared" si="132"/>
        <v>41907.904988425929</v>
      </c>
      <c r="W1585">
        <f t="shared" si="133"/>
        <v>2014</v>
      </c>
    </row>
    <row r="1586" spans="1:23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9"/>
        <v>0</v>
      </c>
      <c r="P1586">
        <f t="shared" si="130"/>
        <v>0</v>
      </c>
      <c r="Q1586">
        <v>0</v>
      </c>
      <c r="R1586" s="9" t="s">
        <v>8336</v>
      </c>
      <c r="S1586" t="s">
        <v>8343</v>
      </c>
      <c r="T1586" s="13">
        <f t="shared" si="131"/>
        <v>41779.649317129632</v>
      </c>
      <c r="U1586" s="13">
        <f t="shared" si="132"/>
        <v>41789.649317129632</v>
      </c>
      <c r="W1586">
        <f t="shared" si="133"/>
        <v>2014</v>
      </c>
    </row>
    <row r="1587" spans="1:23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9"/>
        <v>79</v>
      </c>
      <c r="P1587">
        <f t="shared" si="130"/>
        <v>131.66999999999999</v>
      </c>
      <c r="Q1587">
        <v>79</v>
      </c>
      <c r="R1587" s="9" t="s">
        <v>8336</v>
      </c>
      <c r="S1587" t="s">
        <v>8343</v>
      </c>
      <c r="T1587" s="13">
        <f t="shared" si="131"/>
        <v>42707.895462962959</v>
      </c>
      <c r="U1587" s="13">
        <f t="shared" si="132"/>
        <v>42729.458333333328</v>
      </c>
      <c r="W1587">
        <f t="shared" si="133"/>
        <v>2016</v>
      </c>
    </row>
    <row r="1588" spans="1:23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9"/>
        <v>0</v>
      </c>
      <c r="P1588">
        <f t="shared" si="130"/>
        <v>0</v>
      </c>
      <c r="Q1588">
        <v>0</v>
      </c>
      <c r="R1588" s="9" t="s">
        <v>8336</v>
      </c>
      <c r="S1588" t="s">
        <v>8343</v>
      </c>
      <c r="T1588" s="13">
        <f t="shared" si="131"/>
        <v>42069.104421296302</v>
      </c>
      <c r="U1588" s="13">
        <f t="shared" si="132"/>
        <v>42099.062754629631</v>
      </c>
      <c r="W1588">
        <f t="shared" si="133"/>
        <v>2015</v>
      </c>
    </row>
    <row r="1589" spans="1:23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9"/>
        <v>0</v>
      </c>
      <c r="P1589">
        <f t="shared" si="130"/>
        <v>1</v>
      </c>
      <c r="Q1589">
        <v>0</v>
      </c>
      <c r="R1589" s="9" t="s">
        <v>8336</v>
      </c>
      <c r="S1589" t="s">
        <v>8343</v>
      </c>
      <c r="T1589" s="13">
        <f t="shared" si="131"/>
        <v>41956.950983796298</v>
      </c>
      <c r="U1589" s="13">
        <f t="shared" si="132"/>
        <v>41986.950983796298</v>
      </c>
      <c r="W1589">
        <f t="shared" si="133"/>
        <v>2014</v>
      </c>
    </row>
    <row r="1590" spans="1:23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9"/>
        <v>0</v>
      </c>
      <c r="P1590">
        <f t="shared" si="130"/>
        <v>0</v>
      </c>
      <c r="Q1590">
        <v>0</v>
      </c>
      <c r="R1590" s="9" t="s">
        <v>8336</v>
      </c>
      <c r="S1590" t="s">
        <v>8343</v>
      </c>
      <c r="T1590" s="13">
        <f t="shared" si="131"/>
        <v>42005.24998842593</v>
      </c>
      <c r="U1590" s="13">
        <f t="shared" si="132"/>
        <v>42035.841666666667</v>
      </c>
      <c r="W1590">
        <f t="shared" si="133"/>
        <v>2015</v>
      </c>
    </row>
    <row r="1591" spans="1:23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9"/>
        <v>0</v>
      </c>
      <c r="P1591">
        <f t="shared" si="130"/>
        <v>0</v>
      </c>
      <c r="Q1591">
        <v>0</v>
      </c>
      <c r="R1591" s="9" t="s">
        <v>8336</v>
      </c>
      <c r="S1591" t="s">
        <v>8343</v>
      </c>
      <c r="T1591" s="13">
        <f t="shared" si="131"/>
        <v>42256.984791666662</v>
      </c>
      <c r="U1591" s="13">
        <f t="shared" si="132"/>
        <v>42286.984791666662</v>
      </c>
      <c r="W1591">
        <f t="shared" si="133"/>
        <v>2015</v>
      </c>
    </row>
    <row r="1592" spans="1:23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9"/>
        <v>2</v>
      </c>
      <c r="P1592">
        <f t="shared" si="130"/>
        <v>510</v>
      </c>
      <c r="Q1592">
        <v>2</v>
      </c>
      <c r="R1592" s="9" t="s">
        <v>8336</v>
      </c>
      <c r="S1592" t="s">
        <v>8343</v>
      </c>
      <c r="T1592" s="13">
        <f t="shared" si="131"/>
        <v>42240.857222222221</v>
      </c>
      <c r="U1592" s="13">
        <f t="shared" si="132"/>
        <v>42270.857222222221</v>
      </c>
      <c r="W1592">
        <f t="shared" si="133"/>
        <v>2015</v>
      </c>
    </row>
    <row r="1593" spans="1:23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9"/>
        <v>29</v>
      </c>
      <c r="P1593">
        <f t="shared" si="130"/>
        <v>44.48</v>
      </c>
      <c r="Q1593">
        <v>29</v>
      </c>
      <c r="R1593" s="9" t="s">
        <v>8336</v>
      </c>
      <c r="S1593" t="s">
        <v>8343</v>
      </c>
      <c r="T1593" s="13">
        <f t="shared" si="131"/>
        <v>42433.726168981477</v>
      </c>
      <c r="U1593" s="13">
        <f t="shared" si="132"/>
        <v>42463.68450231482</v>
      </c>
      <c r="W1593">
        <f t="shared" si="133"/>
        <v>2016</v>
      </c>
    </row>
    <row r="1594" spans="1:23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9"/>
        <v>0</v>
      </c>
      <c r="P1594">
        <f t="shared" si="130"/>
        <v>0</v>
      </c>
      <c r="Q1594">
        <v>0</v>
      </c>
      <c r="R1594" s="9" t="s">
        <v>8336</v>
      </c>
      <c r="S1594" t="s">
        <v>8343</v>
      </c>
      <c r="T1594" s="13">
        <f t="shared" si="131"/>
        <v>42046.072743055556</v>
      </c>
      <c r="U1594" s="13">
        <f t="shared" si="132"/>
        <v>42091.031076388885</v>
      </c>
      <c r="W1594">
        <f t="shared" si="133"/>
        <v>2015</v>
      </c>
    </row>
    <row r="1595" spans="1:23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9"/>
        <v>0</v>
      </c>
      <c r="P1595">
        <f t="shared" si="130"/>
        <v>1</v>
      </c>
      <c r="Q1595">
        <v>0</v>
      </c>
      <c r="R1595" s="9" t="s">
        <v>8336</v>
      </c>
      <c r="S1595" t="s">
        <v>8343</v>
      </c>
      <c r="T1595" s="13">
        <f t="shared" si="131"/>
        <v>42033.845543981486</v>
      </c>
      <c r="U1595" s="13">
        <f t="shared" si="132"/>
        <v>42063.845543981486</v>
      </c>
      <c r="W1595">
        <f t="shared" si="133"/>
        <v>2015</v>
      </c>
    </row>
    <row r="1596" spans="1:23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9"/>
        <v>21</v>
      </c>
      <c r="P1596">
        <f t="shared" si="130"/>
        <v>20.5</v>
      </c>
      <c r="Q1596">
        <v>21</v>
      </c>
      <c r="R1596" s="9" t="s">
        <v>8336</v>
      </c>
      <c r="S1596" t="s">
        <v>8343</v>
      </c>
      <c r="T1596" s="13">
        <f t="shared" si="131"/>
        <v>42445.712754629625</v>
      </c>
      <c r="U1596" s="13">
        <f t="shared" si="132"/>
        <v>42505.681249999994</v>
      </c>
      <c r="W1596">
        <f t="shared" si="133"/>
        <v>2016</v>
      </c>
    </row>
    <row r="1597" spans="1:23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9"/>
        <v>0</v>
      </c>
      <c r="P1597">
        <f t="shared" si="130"/>
        <v>40</v>
      </c>
      <c r="Q1597">
        <v>0</v>
      </c>
      <c r="R1597" s="9" t="s">
        <v>8336</v>
      </c>
      <c r="S1597" t="s">
        <v>8343</v>
      </c>
      <c r="T1597" s="13">
        <f t="shared" si="131"/>
        <v>41780.050092592595</v>
      </c>
      <c r="U1597" s="13">
        <f t="shared" si="132"/>
        <v>41808.842361111114</v>
      </c>
      <c r="W1597">
        <f t="shared" si="133"/>
        <v>2014</v>
      </c>
    </row>
    <row r="1598" spans="1:23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9"/>
        <v>2</v>
      </c>
      <c r="P1598">
        <f t="shared" si="130"/>
        <v>25</v>
      </c>
      <c r="Q1598">
        <v>2</v>
      </c>
      <c r="R1598" s="9" t="s">
        <v>8336</v>
      </c>
      <c r="S1598" t="s">
        <v>8343</v>
      </c>
      <c r="T1598" s="13">
        <f t="shared" si="131"/>
        <v>41941.430196759262</v>
      </c>
      <c r="U1598" s="13">
        <f t="shared" si="132"/>
        <v>41986.471863425926</v>
      </c>
      <c r="W1598">
        <f t="shared" si="133"/>
        <v>2014</v>
      </c>
    </row>
    <row r="1599" spans="1:23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9"/>
        <v>0</v>
      </c>
      <c r="P1599">
        <f t="shared" si="130"/>
        <v>0</v>
      </c>
      <c r="Q1599">
        <v>0</v>
      </c>
      <c r="R1599" s="9" t="s">
        <v>8336</v>
      </c>
      <c r="S1599" t="s">
        <v>8343</v>
      </c>
      <c r="T1599" s="13">
        <f t="shared" si="131"/>
        <v>42603.354131944448</v>
      </c>
      <c r="U1599" s="13">
        <f t="shared" si="132"/>
        <v>42633.354131944448</v>
      </c>
      <c r="W1599">
        <f t="shared" si="133"/>
        <v>2016</v>
      </c>
    </row>
    <row r="1600" spans="1:23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9"/>
        <v>0</v>
      </c>
      <c r="P1600">
        <f t="shared" si="130"/>
        <v>1</v>
      </c>
      <c r="Q1600">
        <v>0</v>
      </c>
      <c r="R1600" s="9" t="s">
        <v>8336</v>
      </c>
      <c r="S1600" t="s">
        <v>8343</v>
      </c>
      <c r="T1600" s="13">
        <f t="shared" si="131"/>
        <v>42151.667337962965</v>
      </c>
      <c r="U1600" s="13">
        <f t="shared" si="132"/>
        <v>42211.667337962965</v>
      </c>
      <c r="W1600">
        <f t="shared" si="133"/>
        <v>2015</v>
      </c>
    </row>
    <row r="1601" spans="1:23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9"/>
        <v>0</v>
      </c>
      <c r="P1601">
        <f t="shared" si="130"/>
        <v>0</v>
      </c>
      <c r="Q1601">
        <v>0</v>
      </c>
      <c r="R1601" s="9" t="s">
        <v>8336</v>
      </c>
      <c r="S1601" t="s">
        <v>8343</v>
      </c>
      <c r="T1601" s="13">
        <f t="shared" si="131"/>
        <v>42438.53907407407</v>
      </c>
      <c r="U1601" s="13">
        <f t="shared" si="132"/>
        <v>42468.497407407413</v>
      </c>
      <c r="W1601">
        <f t="shared" si="133"/>
        <v>2016</v>
      </c>
    </row>
    <row r="1602" spans="1:23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9"/>
        <v>7</v>
      </c>
      <c r="P1602">
        <f t="shared" si="130"/>
        <v>40.78</v>
      </c>
      <c r="Q1602">
        <v>7</v>
      </c>
      <c r="R1602" s="9" t="s">
        <v>8336</v>
      </c>
      <c r="S1602" t="s">
        <v>8343</v>
      </c>
      <c r="T1602" s="13">
        <f t="shared" si="131"/>
        <v>41791.057314814818</v>
      </c>
      <c r="U1602" s="13">
        <f t="shared" si="132"/>
        <v>41835.21597222222</v>
      </c>
      <c r="W1602">
        <f t="shared" si="133"/>
        <v>2014</v>
      </c>
    </row>
    <row r="1603" spans="1:23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34">ROUND(E1603/D1603*100,0)</f>
        <v>108</v>
      </c>
      <c r="P1603">
        <f t="shared" ref="P1603:P1666" si="135">IFERROR(ROUND(E1603/L1603,2),0)</f>
        <v>48.33</v>
      </c>
      <c r="Q1603">
        <v>108</v>
      </c>
      <c r="R1603" s="9" t="s">
        <v>8323</v>
      </c>
      <c r="S1603" t="s">
        <v>8324</v>
      </c>
      <c r="T1603" s="13">
        <f t="shared" ref="T1603:T1666" si="136">(((J1603/60)/60)/24)+DATE(1970,1,1)</f>
        <v>40638.092974537038</v>
      </c>
      <c r="U1603" s="13">
        <f t="shared" ref="U1603:U1666" si="137">(((I1603/60)/60)/24)+DATE(1970,1,1)</f>
        <v>40668.092974537038</v>
      </c>
      <c r="W1603">
        <f t="shared" ref="W1603:W1666" si="138">YEAR(T1603)</f>
        <v>2011</v>
      </c>
    </row>
    <row r="1604" spans="1:23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34"/>
        <v>100</v>
      </c>
      <c r="P1604">
        <f t="shared" si="135"/>
        <v>46.95</v>
      </c>
      <c r="Q1604">
        <v>100</v>
      </c>
      <c r="R1604" s="9" t="s">
        <v>8323</v>
      </c>
      <c r="S1604" t="s">
        <v>8324</v>
      </c>
      <c r="T1604" s="13">
        <f t="shared" si="136"/>
        <v>40788.297650462962</v>
      </c>
      <c r="U1604" s="13">
        <f t="shared" si="137"/>
        <v>40830.958333333336</v>
      </c>
      <c r="W1604">
        <f t="shared" si="138"/>
        <v>2011</v>
      </c>
    </row>
    <row r="1605" spans="1:23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34"/>
        <v>100</v>
      </c>
      <c r="P1605">
        <f t="shared" si="135"/>
        <v>66.69</v>
      </c>
      <c r="Q1605">
        <v>100</v>
      </c>
      <c r="R1605" s="9" t="s">
        <v>8323</v>
      </c>
      <c r="S1605" t="s">
        <v>8324</v>
      </c>
      <c r="T1605" s="13">
        <f t="shared" si="136"/>
        <v>40876.169664351852</v>
      </c>
      <c r="U1605" s="13">
        <f t="shared" si="137"/>
        <v>40936.169664351852</v>
      </c>
      <c r="W1605">
        <f t="shared" si="138"/>
        <v>2011</v>
      </c>
    </row>
    <row r="1606" spans="1:23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34"/>
        <v>122</v>
      </c>
      <c r="P1606">
        <f t="shared" si="135"/>
        <v>48.84</v>
      </c>
      <c r="Q1606">
        <v>122</v>
      </c>
      <c r="R1606" s="9" t="s">
        <v>8323</v>
      </c>
      <c r="S1606" t="s">
        <v>8324</v>
      </c>
      <c r="T1606" s="13">
        <f t="shared" si="136"/>
        <v>40945.845312500001</v>
      </c>
      <c r="U1606" s="13">
        <f t="shared" si="137"/>
        <v>40985.80364583333</v>
      </c>
      <c r="W1606">
        <f t="shared" si="138"/>
        <v>2012</v>
      </c>
    </row>
    <row r="1607" spans="1:23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34"/>
        <v>101</v>
      </c>
      <c r="P1607">
        <f t="shared" si="135"/>
        <v>137.31</v>
      </c>
      <c r="Q1607">
        <v>101</v>
      </c>
      <c r="R1607" s="9" t="s">
        <v>8323</v>
      </c>
      <c r="S1607" t="s">
        <v>8324</v>
      </c>
      <c r="T1607" s="13">
        <f t="shared" si="136"/>
        <v>40747.012881944444</v>
      </c>
      <c r="U1607" s="13">
        <f t="shared" si="137"/>
        <v>40756.291666666664</v>
      </c>
      <c r="W1607">
        <f t="shared" si="138"/>
        <v>2011</v>
      </c>
    </row>
    <row r="1608" spans="1:23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34"/>
        <v>101</v>
      </c>
      <c r="P1608">
        <f t="shared" si="135"/>
        <v>87.83</v>
      </c>
      <c r="Q1608">
        <v>101</v>
      </c>
      <c r="R1608" s="9" t="s">
        <v>8323</v>
      </c>
      <c r="S1608" t="s">
        <v>8324</v>
      </c>
      <c r="T1608" s="13">
        <f t="shared" si="136"/>
        <v>40536.111550925925</v>
      </c>
      <c r="U1608" s="13">
        <f t="shared" si="137"/>
        <v>40626.069884259261</v>
      </c>
      <c r="W1608">
        <f t="shared" si="138"/>
        <v>2010</v>
      </c>
    </row>
    <row r="1609" spans="1:23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34"/>
        <v>145</v>
      </c>
      <c r="P1609">
        <f t="shared" si="135"/>
        <v>70.790000000000006</v>
      </c>
      <c r="Q1609">
        <v>145</v>
      </c>
      <c r="R1609" s="9" t="s">
        <v>8323</v>
      </c>
      <c r="S1609" t="s">
        <v>8324</v>
      </c>
      <c r="T1609" s="13">
        <f t="shared" si="136"/>
        <v>41053.80846064815</v>
      </c>
      <c r="U1609" s="13">
        <f t="shared" si="137"/>
        <v>41074.80846064815</v>
      </c>
      <c r="W1609">
        <f t="shared" si="138"/>
        <v>2012</v>
      </c>
    </row>
    <row r="1610" spans="1:23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34"/>
        <v>101</v>
      </c>
      <c r="P1610">
        <f t="shared" si="135"/>
        <v>52.83</v>
      </c>
      <c r="Q1610">
        <v>101</v>
      </c>
      <c r="R1610" s="9" t="s">
        <v>8323</v>
      </c>
      <c r="S1610" t="s">
        <v>8324</v>
      </c>
      <c r="T1610" s="13">
        <f t="shared" si="136"/>
        <v>41607.83085648148</v>
      </c>
      <c r="U1610" s="13">
        <f t="shared" si="137"/>
        <v>41640.226388888892</v>
      </c>
      <c r="W1610">
        <f t="shared" si="138"/>
        <v>2013</v>
      </c>
    </row>
    <row r="1611" spans="1:23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34"/>
        <v>118</v>
      </c>
      <c r="P1611">
        <f t="shared" si="135"/>
        <v>443.75</v>
      </c>
      <c r="Q1611">
        <v>118</v>
      </c>
      <c r="R1611" s="9" t="s">
        <v>8323</v>
      </c>
      <c r="S1611" t="s">
        <v>8324</v>
      </c>
      <c r="T1611" s="13">
        <f t="shared" si="136"/>
        <v>40796.001261574071</v>
      </c>
      <c r="U1611" s="13">
        <f t="shared" si="137"/>
        <v>40849.333333333336</v>
      </c>
      <c r="W1611">
        <f t="shared" si="138"/>
        <v>2011</v>
      </c>
    </row>
    <row r="1612" spans="1:23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34"/>
        <v>272</v>
      </c>
      <c r="P1612">
        <f t="shared" si="135"/>
        <v>48.54</v>
      </c>
      <c r="Q1612">
        <v>272</v>
      </c>
      <c r="R1612" s="9" t="s">
        <v>8323</v>
      </c>
      <c r="S1612" t="s">
        <v>8324</v>
      </c>
      <c r="T1612" s="13">
        <f t="shared" si="136"/>
        <v>41228.924884259257</v>
      </c>
      <c r="U1612" s="13">
        <f t="shared" si="137"/>
        <v>41258.924884259257</v>
      </c>
      <c r="W1612">
        <f t="shared" si="138"/>
        <v>2012</v>
      </c>
    </row>
    <row r="1613" spans="1:23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34"/>
        <v>125</v>
      </c>
      <c r="P1613">
        <f t="shared" si="135"/>
        <v>37.07</v>
      </c>
      <c r="Q1613">
        <v>125</v>
      </c>
      <c r="R1613" s="9" t="s">
        <v>8323</v>
      </c>
      <c r="S1613" t="s">
        <v>8324</v>
      </c>
      <c r="T1613" s="13">
        <f t="shared" si="136"/>
        <v>41409.00037037037</v>
      </c>
      <c r="U1613" s="13">
        <f t="shared" si="137"/>
        <v>41430.00037037037</v>
      </c>
      <c r="W1613">
        <f t="shared" si="138"/>
        <v>2013</v>
      </c>
    </row>
    <row r="1614" spans="1:23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34"/>
        <v>110</v>
      </c>
      <c r="P1614">
        <f t="shared" si="135"/>
        <v>50</v>
      </c>
      <c r="Q1614">
        <v>110</v>
      </c>
      <c r="R1614" s="9" t="s">
        <v>8323</v>
      </c>
      <c r="S1614" t="s">
        <v>8324</v>
      </c>
      <c r="T1614" s="13">
        <f t="shared" si="136"/>
        <v>41246.874814814815</v>
      </c>
      <c r="U1614" s="13">
        <f t="shared" si="137"/>
        <v>41276.874814814815</v>
      </c>
      <c r="W1614">
        <f t="shared" si="138"/>
        <v>2012</v>
      </c>
    </row>
    <row r="1615" spans="1:23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34"/>
        <v>102</v>
      </c>
      <c r="P1615">
        <f t="shared" si="135"/>
        <v>39.04</v>
      </c>
      <c r="Q1615">
        <v>102</v>
      </c>
      <c r="R1615" s="9" t="s">
        <v>8323</v>
      </c>
      <c r="S1615" t="s">
        <v>8324</v>
      </c>
      <c r="T1615" s="13">
        <f t="shared" si="136"/>
        <v>41082.069467592592</v>
      </c>
      <c r="U1615" s="13">
        <f t="shared" si="137"/>
        <v>41112.069467592592</v>
      </c>
      <c r="W1615">
        <f t="shared" si="138"/>
        <v>2012</v>
      </c>
    </row>
    <row r="1616" spans="1:23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34"/>
        <v>103</v>
      </c>
      <c r="P1616">
        <f t="shared" si="135"/>
        <v>66.69</v>
      </c>
      <c r="Q1616">
        <v>103</v>
      </c>
      <c r="R1616" s="9" t="s">
        <v>8323</v>
      </c>
      <c r="S1616" t="s">
        <v>8324</v>
      </c>
      <c r="T1616" s="13">
        <f t="shared" si="136"/>
        <v>41794.981122685182</v>
      </c>
      <c r="U1616" s="13">
        <f t="shared" si="137"/>
        <v>41854.708333333336</v>
      </c>
      <c r="W1616">
        <f t="shared" si="138"/>
        <v>2014</v>
      </c>
    </row>
    <row r="1617" spans="1:23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34"/>
        <v>114</v>
      </c>
      <c r="P1617">
        <f t="shared" si="135"/>
        <v>67.13</v>
      </c>
      <c r="Q1617">
        <v>114</v>
      </c>
      <c r="R1617" s="9" t="s">
        <v>8323</v>
      </c>
      <c r="S1617" t="s">
        <v>8324</v>
      </c>
      <c r="T1617" s="13">
        <f t="shared" si="136"/>
        <v>40845.050879629627</v>
      </c>
      <c r="U1617" s="13">
        <f t="shared" si="137"/>
        <v>40890.092546296299</v>
      </c>
      <c r="W1617">
        <f t="shared" si="138"/>
        <v>2011</v>
      </c>
    </row>
    <row r="1618" spans="1:23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34"/>
        <v>104</v>
      </c>
      <c r="P1618">
        <f t="shared" si="135"/>
        <v>66.37</v>
      </c>
      <c r="Q1618">
        <v>104</v>
      </c>
      <c r="R1618" s="9" t="s">
        <v>8323</v>
      </c>
      <c r="S1618" t="s">
        <v>8324</v>
      </c>
      <c r="T1618" s="13">
        <f t="shared" si="136"/>
        <v>41194.715520833335</v>
      </c>
      <c r="U1618" s="13">
        <f t="shared" si="137"/>
        <v>41235.916666666664</v>
      </c>
      <c r="W1618">
        <f t="shared" si="138"/>
        <v>2012</v>
      </c>
    </row>
    <row r="1619" spans="1:23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34"/>
        <v>146</v>
      </c>
      <c r="P1619">
        <f t="shared" si="135"/>
        <v>64.62</v>
      </c>
      <c r="Q1619">
        <v>146</v>
      </c>
      <c r="R1619" s="9" t="s">
        <v>8323</v>
      </c>
      <c r="S1619" t="s">
        <v>8324</v>
      </c>
      <c r="T1619" s="13">
        <f t="shared" si="136"/>
        <v>41546.664212962962</v>
      </c>
      <c r="U1619" s="13">
        <f t="shared" si="137"/>
        <v>41579.791666666664</v>
      </c>
      <c r="W1619">
        <f t="shared" si="138"/>
        <v>2013</v>
      </c>
    </row>
    <row r="1620" spans="1:23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34"/>
        <v>105</v>
      </c>
      <c r="P1620">
        <f t="shared" si="135"/>
        <v>58.37</v>
      </c>
      <c r="Q1620">
        <v>105</v>
      </c>
      <c r="R1620" s="9" t="s">
        <v>8323</v>
      </c>
      <c r="S1620" t="s">
        <v>8324</v>
      </c>
      <c r="T1620" s="13">
        <f t="shared" si="136"/>
        <v>41301.654340277775</v>
      </c>
      <c r="U1620" s="13">
        <f t="shared" si="137"/>
        <v>41341.654340277775</v>
      </c>
      <c r="W1620">
        <f t="shared" si="138"/>
        <v>2013</v>
      </c>
    </row>
    <row r="1621" spans="1:23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34"/>
        <v>133</v>
      </c>
      <c r="P1621">
        <f t="shared" si="135"/>
        <v>86.96</v>
      </c>
      <c r="Q1621">
        <v>133</v>
      </c>
      <c r="R1621" s="9" t="s">
        <v>8323</v>
      </c>
      <c r="S1621" t="s">
        <v>8324</v>
      </c>
      <c r="T1621" s="13">
        <f t="shared" si="136"/>
        <v>41876.18618055556</v>
      </c>
      <c r="U1621" s="13">
        <f t="shared" si="137"/>
        <v>41897.18618055556</v>
      </c>
      <c r="W1621">
        <f t="shared" si="138"/>
        <v>2014</v>
      </c>
    </row>
    <row r="1622" spans="1:23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34"/>
        <v>113</v>
      </c>
      <c r="P1622">
        <f t="shared" si="135"/>
        <v>66.47</v>
      </c>
      <c r="Q1622">
        <v>113</v>
      </c>
      <c r="R1622" s="9" t="s">
        <v>8323</v>
      </c>
      <c r="S1622" t="s">
        <v>8324</v>
      </c>
      <c r="T1622" s="13">
        <f t="shared" si="136"/>
        <v>41321.339583333334</v>
      </c>
      <c r="U1622" s="13">
        <f t="shared" si="137"/>
        <v>41328.339583333334</v>
      </c>
      <c r="W1622">
        <f t="shared" si="138"/>
        <v>2013</v>
      </c>
    </row>
    <row r="1623" spans="1:23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34"/>
        <v>121</v>
      </c>
      <c r="P1623">
        <f t="shared" si="135"/>
        <v>163.78</v>
      </c>
      <c r="Q1623">
        <v>121</v>
      </c>
      <c r="R1623" s="9" t="s">
        <v>8323</v>
      </c>
      <c r="S1623" t="s">
        <v>8324</v>
      </c>
      <c r="T1623" s="13">
        <f t="shared" si="136"/>
        <v>41003.60665509259</v>
      </c>
      <c r="U1623" s="13">
        <f t="shared" si="137"/>
        <v>41057.165972222225</v>
      </c>
      <c r="W1623">
        <f t="shared" si="138"/>
        <v>2012</v>
      </c>
    </row>
    <row r="1624" spans="1:23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34"/>
        <v>102</v>
      </c>
      <c r="P1624">
        <f t="shared" si="135"/>
        <v>107.98</v>
      </c>
      <c r="Q1624">
        <v>102</v>
      </c>
      <c r="R1624" s="9" t="s">
        <v>8323</v>
      </c>
      <c r="S1624" t="s">
        <v>8324</v>
      </c>
      <c r="T1624" s="13">
        <f t="shared" si="136"/>
        <v>41950.29483796296</v>
      </c>
      <c r="U1624" s="13">
        <f t="shared" si="137"/>
        <v>41990.332638888889</v>
      </c>
      <c r="W1624">
        <f t="shared" si="138"/>
        <v>2014</v>
      </c>
    </row>
    <row r="1625" spans="1:23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34"/>
        <v>101</v>
      </c>
      <c r="P1625">
        <f t="shared" si="135"/>
        <v>42.11</v>
      </c>
      <c r="Q1625">
        <v>101</v>
      </c>
      <c r="R1625" s="9" t="s">
        <v>8323</v>
      </c>
      <c r="S1625" t="s">
        <v>8324</v>
      </c>
      <c r="T1625" s="13">
        <f t="shared" si="136"/>
        <v>41453.688530092593</v>
      </c>
      <c r="U1625" s="13">
        <f t="shared" si="137"/>
        <v>41513.688530092593</v>
      </c>
      <c r="W1625">
        <f t="shared" si="138"/>
        <v>2013</v>
      </c>
    </row>
    <row r="1626" spans="1:23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34"/>
        <v>118</v>
      </c>
      <c r="P1626">
        <f t="shared" si="135"/>
        <v>47.2</v>
      </c>
      <c r="Q1626">
        <v>118</v>
      </c>
      <c r="R1626" s="9" t="s">
        <v>8323</v>
      </c>
      <c r="S1626" t="s">
        <v>8324</v>
      </c>
      <c r="T1626" s="13">
        <f t="shared" si="136"/>
        <v>41243.367303240739</v>
      </c>
      <c r="U1626" s="13">
        <f t="shared" si="137"/>
        <v>41283.367303240739</v>
      </c>
      <c r="W1626">
        <f t="shared" si="138"/>
        <v>2012</v>
      </c>
    </row>
    <row r="1627" spans="1:23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34"/>
        <v>155</v>
      </c>
      <c r="P1627">
        <f t="shared" si="135"/>
        <v>112.02</v>
      </c>
      <c r="Q1627">
        <v>155</v>
      </c>
      <c r="R1627" s="9" t="s">
        <v>8323</v>
      </c>
      <c r="S1627" t="s">
        <v>8324</v>
      </c>
      <c r="T1627" s="13">
        <f t="shared" si="136"/>
        <v>41135.699687500004</v>
      </c>
      <c r="U1627" s="13">
        <f t="shared" si="137"/>
        <v>41163.699687500004</v>
      </c>
      <c r="W1627">
        <f t="shared" si="138"/>
        <v>2012</v>
      </c>
    </row>
    <row r="1628" spans="1:23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34"/>
        <v>101</v>
      </c>
      <c r="P1628">
        <f t="shared" si="135"/>
        <v>74.95</v>
      </c>
      <c r="Q1628">
        <v>101</v>
      </c>
      <c r="R1628" s="9" t="s">
        <v>8323</v>
      </c>
      <c r="S1628" t="s">
        <v>8324</v>
      </c>
      <c r="T1628" s="13">
        <f t="shared" si="136"/>
        <v>41579.847997685189</v>
      </c>
      <c r="U1628" s="13">
        <f t="shared" si="137"/>
        <v>41609.889664351853</v>
      </c>
      <c r="W1628">
        <f t="shared" si="138"/>
        <v>2013</v>
      </c>
    </row>
    <row r="1629" spans="1:23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34"/>
        <v>117</v>
      </c>
      <c r="P1629">
        <f t="shared" si="135"/>
        <v>61.58</v>
      </c>
      <c r="Q1629">
        <v>117</v>
      </c>
      <c r="R1629" s="9" t="s">
        <v>8323</v>
      </c>
      <c r="S1629" t="s">
        <v>8324</v>
      </c>
      <c r="T1629" s="13">
        <f t="shared" si="136"/>
        <v>41205.707048611112</v>
      </c>
      <c r="U1629" s="13">
        <f t="shared" si="137"/>
        <v>41239.207638888889</v>
      </c>
      <c r="W1629">
        <f t="shared" si="138"/>
        <v>2012</v>
      </c>
    </row>
    <row r="1630" spans="1:23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34"/>
        <v>101</v>
      </c>
      <c r="P1630">
        <f t="shared" si="135"/>
        <v>45.88</v>
      </c>
      <c r="Q1630">
        <v>101</v>
      </c>
      <c r="R1630" s="9" t="s">
        <v>8323</v>
      </c>
      <c r="S1630" t="s">
        <v>8324</v>
      </c>
      <c r="T1630" s="13">
        <f t="shared" si="136"/>
        <v>41774.737060185187</v>
      </c>
      <c r="U1630" s="13">
        <f t="shared" si="137"/>
        <v>41807.737060185187</v>
      </c>
      <c r="W1630">
        <f t="shared" si="138"/>
        <v>2014</v>
      </c>
    </row>
    <row r="1631" spans="1:23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34"/>
        <v>104</v>
      </c>
      <c r="P1631">
        <f t="shared" si="135"/>
        <v>75.849999999999994</v>
      </c>
      <c r="Q1631">
        <v>104</v>
      </c>
      <c r="R1631" s="9" t="s">
        <v>8323</v>
      </c>
      <c r="S1631" t="s">
        <v>8324</v>
      </c>
      <c r="T1631" s="13">
        <f t="shared" si="136"/>
        <v>41645.867280092592</v>
      </c>
      <c r="U1631" s="13">
        <f t="shared" si="137"/>
        <v>41690.867280092592</v>
      </c>
      <c r="W1631">
        <f t="shared" si="138"/>
        <v>2014</v>
      </c>
    </row>
    <row r="1632" spans="1:23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34"/>
        <v>265</v>
      </c>
      <c r="P1632">
        <f t="shared" si="135"/>
        <v>84.21</v>
      </c>
      <c r="Q1632">
        <v>265</v>
      </c>
      <c r="R1632" s="9" t="s">
        <v>8323</v>
      </c>
      <c r="S1632" t="s">
        <v>8324</v>
      </c>
      <c r="T1632" s="13">
        <f t="shared" si="136"/>
        <v>40939.837673611109</v>
      </c>
      <c r="U1632" s="13">
        <f t="shared" si="137"/>
        <v>40970.290972222225</v>
      </c>
      <c r="W1632">
        <f t="shared" si="138"/>
        <v>2012</v>
      </c>
    </row>
    <row r="1633" spans="1:23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34"/>
        <v>156</v>
      </c>
      <c r="P1633">
        <f t="shared" si="135"/>
        <v>117.23</v>
      </c>
      <c r="Q1633">
        <v>156</v>
      </c>
      <c r="R1633" s="9" t="s">
        <v>8323</v>
      </c>
      <c r="S1633" t="s">
        <v>8324</v>
      </c>
      <c r="T1633" s="13">
        <f t="shared" si="136"/>
        <v>41164.859502314815</v>
      </c>
      <c r="U1633" s="13">
        <f t="shared" si="137"/>
        <v>41194.859502314815</v>
      </c>
      <c r="W1633">
        <f t="shared" si="138"/>
        <v>2012</v>
      </c>
    </row>
    <row r="1634" spans="1:23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34"/>
        <v>102</v>
      </c>
      <c r="P1634">
        <f t="shared" si="135"/>
        <v>86.49</v>
      </c>
      <c r="Q1634">
        <v>102</v>
      </c>
      <c r="R1634" s="9" t="s">
        <v>8323</v>
      </c>
      <c r="S1634" t="s">
        <v>8324</v>
      </c>
      <c r="T1634" s="13">
        <f t="shared" si="136"/>
        <v>40750.340902777774</v>
      </c>
      <c r="U1634" s="13">
        <f t="shared" si="137"/>
        <v>40810.340902777774</v>
      </c>
      <c r="W1634">
        <f t="shared" si="138"/>
        <v>2011</v>
      </c>
    </row>
    <row r="1635" spans="1:23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34"/>
        <v>100</v>
      </c>
      <c r="P1635">
        <f t="shared" si="135"/>
        <v>172.41</v>
      </c>
      <c r="Q1635">
        <v>100</v>
      </c>
      <c r="R1635" s="9" t="s">
        <v>8323</v>
      </c>
      <c r="S1635" t="s">
        <v>8324</v>
      </c>
      <c r="T1635" s="13">
        <f t="shared" si="136"/>
        <v>40896.883750000001</v>
      </c>
      <c r="U1635" s="13">
        <f t="shared" si="137"/>
        <v>40924.208333333336</v>
      </c>
      <c r="W1635">
        <f t="shared" si="138"/>
        <v>2011</v>
      </c>
    </row>
    <row r="1636" spans="1:23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34"/>
        <v>101</v>
      </c>
      <c r="P1636">
        <f t="shared" si="135"/>
        <v>62.81</v>
      </c>
      <c r="Q1636">
        <v>101</v>
      </c>
      <c r="R1636" s="9" t="s">
        <v>8323</v>
      </c>
      <c r="S1636" t="s">
        <v>8324</v>
      </c>
      <c r="T1636" s="13">
        <f t="shared" si="136"/>
        <v>40658.189826388887</v>
      </c>
      <c r="U1636" s="13">
        <f t="shared" si="137"/>
        <v>40696.249305555553</v>
      </c>
      <c r="W1636">
        <f t="shared" si="138"/>
        <v>2011</v>
      </c>
    </row>
    <row r="1637" spans="1:23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34"/>
        <v>125</v>
      </c>
      <c r="P1637">
        <f t="shared" si="135"/>
        <v>67.73</v>
      </c>
      <c r="Q1637">
        <v>125</v>
      </c>
      <c r="R1637" s="9" t="s">
        <v>8323</v>
      </c>
      <c r="S1637" t="s">
        <v>8324</v>
      </c>
      <c r="T1637" s="13">
        <f t="shared" si="136"/>
        <v>42502.868761574078</v>
      </c>
      <c r="U1637" s="13">
        <f t="shared" si="137"/>
        <v>42562.868761574078</v>
      </c>
      <c r="W1637">
        <f t="shared" si="138"/>
        <v>2016</v>
      </c>
    </row>
    <row r="1638" spans="1:23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34"/>
        <v>104</v>
      </c>
      <c r="P1638">
        <f t="shared" si="135"/>
        <v>53.56</v>
      </c>
      <c r="Q1638">
        <v>104</v>
      </c>
      <c r="R1638" s="9" t="s">
        <v>8323</v>
      </c>
      <c r="S1638" t="s">
        <v>8324</v>
      </c>
      <c r="T1638" s="13">
        <f t="shared" si="136"/>
        <v>40663.08666666667</v>
      </c>
      <c r="U1638" s="13">
        <f t="shared" si="137"/>
        <v>40706.166666666664</v>
      </c>
      <c r="W1638">
        <f t="shared" si="138"/>
        <v>2011</v>
      </c>
    </row>
    <row r="1639" spans="1:23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34"/>
        <v>104</v>
      </c>
      <c r="P1639">
        <f t="shared" si="135"/>
        <v>34.6</v>
      </c>
      <c r="Q1639">
        <v>104</v>
      </c>
      <c r="R1639" s="9" t="s">
        <v>8323</v>
      </c>
      <c r="S1639" t="s">
        <v>8324</v>
      </c>
      <c r="T1639" s="13">
        <f t="shared" si="136"/>
        <v>40122.751620370371</v>
      </c>
      <c r="U1639" s="13">
        <f t="shared" si="137"/>
        <v>40178.98541666667</v>
      </c>
      <c r="W1639">
        <f t="shared" si="138"/>
        <v>2009</v>
      </c>
    </row>
    <row r="1640" spans="1:23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4"/>
        <v>105</v>
      </c>
      <c r="P1640">
        <f t="shared" si="135"/>
        <v>38.89</v>
      </c>
      <c r="Q1640">
        <v>105</v>
      </c>
      <c r="R1640" s="9" t="s">
        <v>8323</v>
      </c>
      <c r="S1640" t="s">
        <v>8324</v>
      </c>
      <c r="T1640" s="13">
        <f t="shared" si="136"/>
        <v>41288.68712962963</v>
      </c>
      <c r="U1640" s="13">
        <f t="shared" si="137"/>
        <v>41333.892361111109</v>
      </c>
      <c r="W1640">
        <f t="shared" si="138"/>
        <v>2013</v>
      </c>
    </row>
    <row r="1641" spans="1:23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4"/>
        <v>100</v>
      </c>
      <c r="P1641">
        <f t="shared" si="135"/>
        <v>94.74</v>
      </c>
      <c r="Q1641">
        <v>100</v>
      </c>
      <c r="R1641" s="9" t="s">
        <v>8323</v>
      </c>
      <c r="S1641" t="s">
        <v>8324</v>
      </c>
      <c r="T1641" s="13">
        <f t="shared" si="136"/>
        <v>40941.652372685188</v>
      </c>
      <c r="U1641" s="13">
        <f t="shared" si="137"/>
        <v>40971.652372685188</v>
      </c>
      <c r="W1641">
        <f t="shared" si="138"/>
        <v>2012</v>
      </c>
    </row>
    <row r="1642" spans="1:23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4"/>
        <v>170</v>
      </c>
      <c r="P1642">
        <f t="shared" si="135"/>
        <v>39.97</v>
      </c>
      <c r="Q1642">
        <v>170</v>
      </c>
      <c r="R1642" s="9" t="s">
        <v>8323</v>
      </c>
      <c r="S1642" t="s">
        <v>8324</v>
      </c>
      <c r="T1642" s="13">
        <f t="shared" si="136"/>
        <v>40379.23096064815</v>
      </c>
      <c r="U1642" s="13">
        <f t="shared" si="137"/>
        <v>40393.082638888889</v>
      </c>
      <c r="W1642">
        <f t="shared" si="138"/>
        <v>2010</v>
      </c>
    </row>
    <row r="1643" spans="1:23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4"/>
        <v>101</v>
      </c>
      <c r="P1643">
        <f t="shared" si="135"/>
        <v>97.5</v>
      </c>
      <c r="Q1643">
        <v>101</v>
      </c>
      <c r="R1643" s="9" t="s">
        <v>8323</v>
      </c>
      <c r="S1643" t="s">
        <v>8344</v>
      </c>
      <c r="T1643" s="13">
        <f t="shared" si="136"/>
        <v>41962.596574074079</v>
      </c>
      <c r="U1643" s="13">
        <f t="shared" si="137"/>
        <v>41992.596574074079</v>
      </c>
      <c r="W1643">
        <f t="shared" si="138"/>
        <v>2014</v>
      </c>
    </row>
    <row r="1644" spans="1:23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4"/>
        <v>100</v>
      </c>
      <c r="P1644">
        <f t="shared" si="135"/>
        <v>42.86</v>
      </c>
      <c r="Q1644">
        <v>100</v>
      </c>
      <c r="R1644" s="9" t="s">
        <v>8323</v>
      </c>
      <c r="S1644" t="s">
        <v>8344</v>
      </c>
      <c r="T1644" s="13">
        <f t="shared" si="136"/>
        <v>40688.024618055555</v>
      </c>
      <c r="U1644" s="13">
        <f t="shared" si="137"/>
        <v>40708.024618055555</v>
      </c>
      <c r="W1644">
        <f t="shared" si="138"/>
        <v>2011</v>
      </c>
    </row>
    <row r="1645" spans="1:23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4"/>
        <v>125</v>
      </c>
      <c r="P1645">
        <f t="shared" si="135"/>
        <v>168.51</v>
      </c>
      <c r="Q1645">
        <v>125</v>
      </c>
      <c r="R1645" s="9" t="s">
        <v>8323</v>
      </c>
      <c r="S1645" t="s">
        <v>8344</v>
      </c>
      <c r="T1645" s="13">
        <f t="shared" si="136"/>
        <v>41146.824212962965</v>
      </c>
      <c r="U1645" s="13">
        <f t="shared" si="137"/>
        <v>41176.824212962965</v>
      </c>
      <c r="W1645">
        <f t="shared" si="138"/>
        <v>2012</v>
      </c>
    </row>
    <row r="1646" spans="1:23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4"/>
        <v>110</v>
      </c>
      <c r="P1646">
        <f t="shared" si="135"/>
        <v>85.55</v>
      </c>
      <c r="Q1646">
        <v>110</v>
      </c>
      <c r="R1646" s="9" t="s">
        <v>8323</v>
      </c>
      <c r="S1646" t="s">
        <v>8344</v>
      </c>
      <c r="T1646" s="13">
        <f t="shared" si="136"/>
        <v>41175.05972222222</v>
      </c>
      <c r="U1646" s="13">
        <f t="shared" si="137"/>
        <v>41235.101388888892</v>
      </c>
      <c r="W1646">
        <f t="shared" si="138"/>
        <v>2012</v>
      </c>
    </row>
    <row r="1647" spans="1:23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4"/>
        <v>111</v>
      </c>
      <c r="P1647">
        <f t="shared" si="135"/>
        <v>554</v>
      </c>
      <c r="Q1647">
        <v>111</v>
      </c>
      <c r="R1647" s="9" t="s">
        <v>8323</v>
      </c>
      <c r="S1647" t="s">
        <v>8344</v>
      </c>
      <c r="T1647" s="13">
        <f t="shared" si="136"/>
        <v>41521.617361111108</v>
      </c>
      <c r="U1647" s="13">
        <f t="shared" si="137"/>
        <v>41535.617361111108</v>
      </c>
      <c r="W1647">
        <f t="shared" si="138"/>
        <v>2013</v>
      </c>
    </row>
    <row r="1648" spans="1:23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4"/>
        <v>110</v>
      </c>
      <c r="P1648">
        <f t="shared" si="135"/>
        <v>26.55</v>
      </c>
      <c r="Q1648">
        <v>110</v>
      </c>
      <c r="R1648" s="9" t="s">
        <v>8323</v>
      </c>
      <c r="S1648" t="s">
        <v>8344</v>
      </c>
      <c r="T1648" s="13">
        <f t="shared" si="136"/>
        <v>41833.450266203705</v>
      </c>
      <c r="U1648" s="13">
        <f t="shared" si="137"/>
        <v>41865.757638888892</v>
      </c>
      <c r="W1648">
        <f t="shared" si="138"/>
        <v>2014</v>
      </c>
    </row>
    <row r="1649" spans="1:23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4"/>
        <v>105</v>
      </c>
      <c r="P1649">
        <f t="shared" si="135"/>
        <v>113.83</v>
      </c>
      <c r="Q1649">
        <v>105</v>
      </c>
      <c r="R1649" s="9" t="s">
        <v>8323</v>
      </c>
      <c r="S1649" t="s">
        <v>8344</v>
      </c>
      <c r="T1649" s="13">
        <f t="shared" si="136"/>
        <v>41039.409456018519</v>
      </c>
      <c r="U1649" s="13">
        <f t="shared" si="137"/>
        <v>41069.409456018519</v>
      </c>
      <c r="W1649">
        <f t="shared" si="138"/>
        <v>2012</v>
      </c>
    </row>
    <row r="1650" spans="1:23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4"/>
        <v>125</v>
      </c>
      <c r="P1650">
        <f t="shared" si="135"/>
        <v>32.01</v>
      </c>
      <c r="Q1650">
        <v>125</v>
      </c>
      <c r="R1650" s="9" t="s">
        <v>8323</v>
      </c>
      <c r="S1650" t="s">
        <v>8344</v>
      </c>
      <c r="T1650" s="13">
        <f t="shared" si="136"/>
        <v>40592.704652777778</v>
      </c>
      <c r="U1650" s="13">
        <f t="shared" si="137"/>
        <v>40622.662986111114</v>
      </c>
      <c r="W1650">
        <f t="shared" si="138"/>
        <v>2011</v>
      </c>
    </row>
    <row r="1651" spans="1:23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4"/>
        <v>101</v>
      </c>
      <c r="P1651">
        <f t="shared" si="135"/>
        <v>47.19</v>
      </c>
      <c r="Q1651">
        <v>101</v>
      </c>
      <c r="R1651" s="9" t="s">
        <v>8323</v>
      </c>
      <c r="S1651" t="s">
        <v>8344</v>
      </c>
      <c r="T1651" s="13">
        <f t="shared" si="136"/>
        <v>41737.684664351851</v>
      </c>
      <c r="U1651" s="13">
        <f t="shared" si="137"/>
        <v>41782.684664351851</v>
      </c>
      <c r="W1651">
        <f t="shared" si="138"/>
        <v>2014</v>
      </c>
    </row>
    <row r="1652" spans="1:23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4"/>
        <v>142</v>
      </c>
      <c r="P1652">
        <f t="shared" si="135"/>
        <v>88.47</v>
      </c>
      <c r="Q1652">
        <v>142</v>
      </c>
      <c r="R1652" s="9" t="s">
        <v>8323</v>
      </c>
      <c r="S1652" t="s">
        <v>8344</v>
      </c>
      <c r="T1652" s="13">
        <f t="shared" si="136"/>
        <v>41526.435613425929</v>
      </c>
      <c r="U1652" s="13">
        <f t="shared" si="137"/>
        <v>41556.435613425929</v>
      </c>
      <c r="W1652">
        <f t="shared" si="138"/>
        <v>2013</v>
      </c>
    </row>
    <row r="1653" spans="1:23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4"/>
        <v>101</v>
      </c>
      <c r="P1653">
        <f t="shared" si="135"/>
        <v>100.75</v>
      </c>
      <c r="Q1653">
        <v>101</v>
      </c>
      <c r="R1653" s="9" t="s">
        <v>8323</v>
      </c>
      <c r="S1653" t="s">
        <v>8344</v>
      </c>
      <c r="T1653" s="13">
        <f t="shared" si="136"/>
        <v>40625.900694444441</v>
      </c>
      <c r="U1653" s="13">
        <f t="shared" si="137"/>
        <v>40659.290972222225</v>
      </c>
      <c r="W1653">
        <f t="shared" si="138"/>
        <v>2011</v>
      </c>
    </row>
    <row r="1654" spans="1:23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4"/>
        <v>101</v>
      </c>
      <c r="P1654">
        <f t="shared" si="135"/>
        <v>64.709999999999994</v>
      </c>
      <c r="Q1654">
        <v>101</v>
      </c>
      <c r="R1654" s="9" t="s">
        <v>8323</v>
      </c>
      <c r="S1654" t="s">
        <v>8344</v>
      </c>
      <c r="T1654" s="13">
        <f t="shared" si="136"/>
        <v>41572.492974537039</v>
      </c>
      <c r="U1654" s="13">
        <f t="shared" si="137"/>
        <v>41602.534641203703</v>
      </c>
      <c r="W1654">
        <f t="shared" si="138"/>
        <v>2013</v>
      </c>
    </row>
    <row r="1655" spans="1:23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4"/>
        <v>174</v>
      </c>
      <c r="P1655">
        <f t="shared" si="135"/>
        <v>51.85</v>
      </c>
      <c r="Q1655">
        <v>174</v>
      </c>
      <c r="R1655" s="9" t="s">
        <v>8323</v>
      </c>
      <c r="S1655" t="s">
        <v>8344</v>
      </c>
      <c r="T1655" s="13">
        <f t="shared" si="136"/>
        <v>40626.834444444445</v>
      </c>
      <c r="U1655" s="13">
        <f t="shared" si="137"/>
        <v>40657.834444444445</v>
      </c>
      <c r="W1655">
        <f t="shared" si="138"/>
        <v>2011</v>
      </c>
    </row>
    <row r="1656" spans="1:23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4"/>
        <v>120</v>
      </c>
      <c r="P1656">
        <f t="shared" si="135"/>
        <v>38.79</v>
      </c>
      <c r="Q1656">
        <v>120</v>
      </c>
      <c r="R1656" s="9" t="s">
        <v>8323</v>
      </c>
      <c r="S1656" t="s">
        <v>8344</v>
      </c>
      <c r="T1656" s="13">
        <f t="shared" si="136"/>
        <v>40987.890740740739</v>
      </c>
      <c r="U1656" s="13">
        <f t="shared" si="137"/>
        <v>41017.890740740739</v>
      </c>
      <c r="W1656">
        <f t="shared" si="138"/>
        <v>2012</v>
      </c>
    </row>
    <row r="1657" spans="1:23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4"/>
        <v>143</v>
      </c>
      <c r="P1657">
        <f t="shared" si="135"/>
        <v>44.65</v>
      </c>
      <c r="Q1657">
        <v>143</v>
      </c>
      <c r="R1657" s="9" t="s">
        <v>8323</v>
      </c>
      <c r="S1657" t="s">
        <v>8344</v>
      </c>
      <c r="T1657" s="13">
        <f t="shared" si="136"/>
        <v>40974.791898148149</v>
      </c>
      <c r="U1657" s="13">
        <f t="shared" si="137"/>
        <v>41004.750231481477</v>
      </c>
      <c r="W1657">
        <f t="shared" si="138"/>
        <v>2012</v>
      </c>
    </row>
    <row r="1658" spans="1:23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4"/>
        <v>100</v>
      </c>
      <c r="P1658">
        <f t="shared" si="135"/>
        <v>156.77000000000001</v>
      </c>
      <c r="Q1658">
        <v>100</v>
      </c>
      <c r="R1658" s="9" t="s">
        <v>8323</v>
      </c>
      <c r="S1658" t="s">
        <v>8344</v>
      </c>
      <c r="T1658" s="13">
        <f t="shared" si="136"/>
        <v>41226.928842592592</v>
      </c>
      <c r="U1658" s="13">
        <f t="shared" si="137"/>
        <v>41256.928842592592</v>
      </c>
      <c r="W1658">
        <f t="shared" si="138"/>
        <v>2012</v>
      </c>
    </row>
    <row r="1659" spans="1:23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4"/>
        <v>105</v>
      </c>
      <c r="P1659">
        <f t="shared" si="135"/>
        <v>118.7</v>
      </c>
      <c r="Q1659">
        <v>105</v>
      </c>
      <c r="R1659" s="9" t="s">
        <v>8323</v>
      </c>
      <c r="S1659" t="s">
        <v>8344</v>
      </c>
      <c r="T1659" s="13">
        <f t="shared" si="136"/>
        <v>41023.782037037039</v>
      </c>
      <c r="U1659" s="13">
        <f t="shared" si="137"/>
        <v>41053.782037037039</v>
      </c>
      <c r="W1659">
        <f t="shared" si="138"/>
        <v>2012</v>
      </c>
    </row>
    <row r="1660" spans="1:23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4"/>
        <v>132</v>
      </c>
      <c r="P1660">
        <f t="shared" si="135"/>
        <v>74.150000000000006</v>
      </c>
      <c r="Q1660">
        <v>132</v>
      </c>
      <c r="R1660" s="9" t="s">
        <v>8323</v>
      </c>
      <c r="S1660" t="s">
        <v>8344</v>
      </c>
      <c r="T1660" s="13">
        <f t="shared" si="136"/>
        <v>41223.22184027778</v>
      </c>
      <c r="U1660" s="13">
        <f t="shared" si="137"/>
        <v>41261.597222222219</v>
      </c>
      <c r="W1660">
        <f t="shared" si="138"/>
        <v>2012</v>
      </c>
    </row>
    <row r="1661" spans="1:23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4"/>
        <v>113</v>
      </c>
      <c r="P1661">
        <f t="shared" si="135"/>
        <v>12.53</v>
      </c>
      <c r="Q1661">
        <v>113</v>
      </c>
      <c r="R1661" s="9" t="s">
        <v>8323</v>
      </c>
      <c r="S1661" t="s">
        <v>8344</v>
      </c>
      <c r="T1661" s="13">
        <f t="shared" si="136"/>
        <v>41596.913437499999</v>
      </c>
      <c r="U1661" s="13">
        <f t="shared" si="137"/>
        <v>41625.5</v>
      </c>
      <c r="W1661">
        <f t="shared" si="138"/>
        <v>2013</v>
      </c>
    </row>
    <row r="1662" spans="1:23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4"/>
        <v>1254</v>
      </c>
      <c r="P1662">
        <f t="shared" si="135"/>
        <v>27.86</v>
      </c>
      <c r="Q1662">
        <v>1254</v>
      </c>
      <c r="R1662" s="9" t="s">
        <v>8323</v>
      </c>
      <c r="S1662" t="s">
        <v>8344</v>
      </c>
      <c r="T1662" s="13">
        <f t="shared" si="136"/>
        <v>42459.693865740745</v>
      </c>
      <c r="U1662" s="13">
        <f t="shared" si="137"/>
        <v>42490.915972222225</v>
      </c>
      <c r="W1662">
        <f t="shared" si="138"/>
        <v>2016</v>
      </c>
    </row>
    <row r="1663" spans="1:23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4"/>
        <v>103</v>
      </c>
      <c r="P1663">
        <f t="shared" si="135"/>
        <v>80.180000000000007</v>
      </c>
      <c r="Q1663">
        <v>103</v>
      </c>
      <c r="R1663" s="9" t="s">
        <v>8323</v>
      </c>
      <c r="S1663" t="s">
        <v>8344</v>
      </c>
      <c r="T1663" s="13">
        <f t="shared" si="136"/>
        <v>42343.998043981483</v>
      </c>
      <c r="U1663" s="13">
        <f t="shared" si="137"/>
        <v>42386.875</v>
      </c>
      <c r="W1663">
        <f t="shared" si="138"/>
        <v>2015</v>
      </c>
    </row>
    <row r="1664" spans="1:23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4"/>
        <v>103</v>
      </c>
      <c r="P1664">
        <f t="shared" si="135"/>
        <v>132.44</v>
      </c>
      <c r="Q1664">
        <v>103</v>
      </c>
      <c r="R1664" s="9" t="s">
        <v>8323</v>
      </c>
      <c r="S1664" t="s">
        <v>8344</v>
      </c>
      <c r="T1664" s="13">
        <f t="shared" si="136"/>
        <v>40848.198333333334</v>
      </c>
      <c r="U1664" s="13">
        <f t="shared" si="137"/>
        <v>40908.239999999998</v>
      </c>
      <c r="W1664">
        <f t="shared" si="138"/>
        <v>2011</v>
      </c>
    </row>
    <row r="1665" spans="1:23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4"/>
        <v>108</v>
      </c>
      <c r="P1665">
        <f t="shared" si="135"/>
        <v>33.75</v>
      </c>
      <c r="Q1665">
        <v>108</v>
      </c>
      <c r="R1665" s="9" t="s">
        <v>8323</v>
      </c>
      <c r="S1665" t="s">
        <v>8344</v>
      </c>
      <c r="T1665" s="13">
        <f t="shared" si="136"/>
        <v>42006.02207175926</v>
      </c>
      <c r="U1665" s="13">
        <f t="shared" si="137"/>
        <v>42036.02207175926</v>
      </c>
      <c r="W1665">
        <f t="shared" si="138"/>
        <v>2015</v>
      </c>
    </row>
    <row r="1666" spans="1:23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4"/>
        <v>122</v>
      </c>
      <c r="P1666">
        <f t="shared" si="135"/>
        <v>34.380000000000003</v>
      </c>
      <c r="Q1666">
        <v>122</v>
      </c>
      <c r="R1666" s="9" t="s">
        <v>8323</v>
      </c>
      <c r="S1666" t="s">
        <v>8344</v>
      </c>
      <c r="T1666" s="13">
        <f t="shared" si="136"/>
        <v>40939.761782407404</v>
      </c>
      <c r="U1666" s="13">
        <f t="shared" si="137"/>
        <v>40984.165972222225</v>
      </c>
      <c r="W1666">
        <f t="shared" si="138"/>
        <v>2012</v>
      </c>
    </row>
    <row r="1667" spans="1:23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9">ROUND(E1667/D1667*100,0)</f>
        <v>119</v>
      </c>
      <c r="P1667">
        <f t="shared" ref="P1667:P1730" si="140">IFERROR(ROUND(E1667/L1667,2),0)</f>
        <v>44.96</v>
      </c>
      <c r="Q1667">
        <v>119</v>
      </c>
      <c r="R1667" s="9" t="s">
        <v>8323</v>
      </c>
      <c r="S1667" t="s">
        <v>8344</v>
      </c>
      <c r="T1667" s="13">
        <f t="shared" ref="T1667:T1730" si="141">(((J1667/60)/60)/24)+DATE(1970,1,1)</f>
        <v>40564.649456018517</v>
      </c>
      <c r="U1667" s="13">
        <f t="shared" ref="U1667:U1730" si="142">(((I1667/60)/60)/24)+DATE(1970,1,1)</f>
        <v>40596.125</v>
      </c>
      <c r="W1667">
        <f t="shared" ref="W1667:W1730" si="143">YEAR(T1667)</f>
        <v>2011</v>
      </c>
    </row>
    <row r="1668" spans="1:23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9"/>
        <v>161</v>
      </c>
      <c r="P1668">
        <f t="shared" si="140"/>
        <v>41.04</v>
      </c>
      <c r="Q1668">
        <v>161</v>
      </c>
      <c r="R1668" s="9" t="s">
        <v>8323</v>
      </c>
      <c r="S1668" t="s">
        <v>8344</v>
      </c>
      <c r="T1668" s="13">
        <f t="shared" si="141"/>
        <v>41331.253159722226</v>
      </c>
      <c r="U1668" s="13">
        <f t="shared" si="142"/>
        <v>41361.211493055554</v>
      </c>
      <c r="W1668">
        <f t="shared" si="143"/>
        <v>2013</v>
      </c>
    </row>
    <row r="1669" spans="1:23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9"/>
        <v>127</v>
      </c>
      <c r="P1669">
        <f t="shared" si="140"/>
        <v>52.6</v>
      </c>
      <c r="Q1669">
        <v>127</v>
      </c>
      <c r="R1669" s="9" t="s">
        <v>8323</v>
      </c>
      <c r="S1669" t="s">
        <v>8344</v>
      </c>
      <c r="T1669" s="13">
        <f t="shared" si="141"/>
        <v>41682.0705787037</v>
      </c>
      <c r="U1669" s="13">
        <f t="shared" si="142"/>
        <v>41709.290972222225</v>
      </c>
      <c r="W1669">
        <f t="shared" si="143"/>
        <v>2014</v>
      </c>
    </row>
    <row r="1670" spans="1:23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9"/>
        <v>103</v>
      </c>
      <c r="P1670">
        <f t="shared" si="140"/>
        <v>70.78</v>
      </c>
      <c r="Q1670">
        <v>103</v>
      </c>
      <c r="R1670" s="9" t="s">
        <v>8323</v>
      </c>
      <c r="S1670" t="s">
        <v>8344</v>
      </c>
      <c r="T1670" s="13">
        <f t="shared" si="141"/>
        <v>40845.14975694444</v>
      </c>
      <c r="U1670" s="13">
        <f t="shared" si="142"/>
        <v>40875.191423611112</v>
      </c>
      <c r="W1670">
        <f t="shared" si="143"/>
        <v>2011</v>
      </c>
    </row>
    <row r="1671" spans="1:23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9"/>
        <v>140</v>
      </c>
      <c r="P1671">
        <f t="shared" si="140"/>
        <v>53.75</v>
      </c>
      <c r="Q1671">
        <v>140</v>
      </c>
      <c r="R1671" s="9" t="s">
        <v>8323</v>
      </c>
      <c r="S1671" t="s">
        <v>8344</v>
      </c>
      <c r="T1671" s="13">
        <f t="shared" si="141"/>
        <v>42461.885138888887</v>
      </c>
      <c r="U1671" s="13">
        <f t="shared" si="142"/>
        <v>42521.885138888887</v>
      </c>
      <c r="W1671">
        <f t="shared" si="143"/>
        <v>2016</v>
      </c>
    </row>
    <row r="1672" spans="1:23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9"/>
        <v>103</v>
      </c>
      <c r="P1672">
        <f t="shared" si="140"/>
        <v>44.61</v>
      </c>
      <c r="Q1672">
        <v>103</v>
      </c>
      <c r="R1672" s="9" t="s">
        <v>8323</v>
      </c>
      <c r="S1672" t="s">
        <v>8344</v>
      </c>
      <c r="T1672" s="13">
        <f t="shared" si="141"/>
        <v>40313.930543981485</v>
      </c>
      <c r="U1672" s="13">
        <f t="shared" si="142"/>
        <v>40364.166666666664</v>
      </c>
      <c r="W1672">
        <f t="shared" si="143"/>
        <v>2010</v>
      </c>
    </row>
    <row r="1673" spans="1:23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9"/>
        <v>101</v>
      </c>
      <c r="P1673">
        <f t="shared" si="140"/>
        <v>26.15</v>
      </c>
      <c r="Q1673">
        <v>101</v>
      </c>
      <c r="R1673" s="9" t="s">
        <v>8323</v>
      </c>
      <c r="S1673" t="s">
        <v>8344</v>
      </c>
      <c r="T1673" s="13">
        <f t="shared" si="141"/>
        <v>42553.54414351852</v>
      </c>
      <c r="U1673" s="13">
        <f t="shared" si="142"/>
        <v>42583.54414351852</v>
      </c>
      <c r="W1673">
        <f t="shared" si="143"/>
        <v>2016</v>
      </c>
    </row>
    <row r="1674" spans="1:23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9"/>
        <v>113</v>
      </c>
      <c r="P1674">
        <f t="shared" si="140"/>
        <v>39.18</v>
      </c>
      <c r="Q1674">
        <v>113</v>
      </c>
      <c r="R1674" s="9" t="s">
        <v>8323</v>
      </c>
      <c r="S1674" t="s">
        <v>8344</v>
      </c>
      <c r="T1674" s="13">
        <f t="shared" si="141"/>
        <v>41034.656597222223</v>
      </c>
      <c r="U1674" s="13">
        <f t="shared" si="142"/>
        <v>41064.656597222223</v>
      </c>
      <c r="W1674">
        <f t="shared" si="143"/>
        <v>2012</v>
      </c>
    </row>
    <row r="1675" spans="1:23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9"/>
        <v>128</v>
      </c>
      <c r="P1675">
        <f t="shared" si="140"/>
        <v>45.59</v>
      </c>
      <c r="Q1675">
        <v>128</v>
      </c>
      <c r="R1675" s="9" t="s">
        <v>8323</v>
      </c>
      <c r="S1675" t="s">
        <v>8344</v>
      </c>
      <c r="T1675" s="13">
        <f t="shared" si="141"/>
        <v>42039.878379629634</v>
      </c>
      <c r="U1675" s="13">
        <f t="shared" si="142"/>
        <v>42069.878379629634</v>
      </c>
      <c r="W1675">
        <f t="shared" si="143"/>
        <v>2015</v>
      </c>
    </row>
    <row r="1676" spans="1:23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9"/>
        <v>202</v>
      </c>
      <c r="P1676">
        <f t="shared" si="140"/>
        <v>89.25</v>
      </c>
      <c r="Q1676">
        <v>202</v>
      </c>
      <c r="R1676" s="9" t="s">
        <v>8323</v>
      </c>
      <c r="S1676" t="s">
        <v>8344</v>
      </c>
      <c r="T1676" s="13">
        <f t="shared" si="141"/>
        <v>42569.605393518519</v>
      </c>
      <c r="U1676" s="13">
        <f t="shared" si="142"/>
        <v>42600.290972222225</v>
      </c>
      <c r="W1676">
        <f t="shared" si="143"/>
        <v>2016</v>
      </c>
    </row>
    <row r="1677" spans="1:23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9"/>
        <v>137</v>
      </c>
      <c r="P1677">
        <f t="shared" si="140"/>
        <v>40.42</v>
      </c>
      <c r="Q1677">
        <v>137</v>
      </c>
      <c r="R1677" s="9" t="s">
        <v>8323</v>
      </c>
      <c r="S1677" t="s">
        <v>8344</v>
      </c>
      <c r="T1677" s="13">
        <f t="shared" si="141"/>
        <v>40802.733101851853</v>
      </c>
      <c r="U1677" s="13">
        <f t="shared" si="142"/>
        <v>40832.918749999997</v>
      </c>
      <c r="W1677">
        <f t="shared" si="143"/>
        <v>2011</v>
      </c>
    </row>
    <row r="1678" spans="1:23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9"/>
        <v>115</v>
      </c>
      <c r="P1678">
        <f t="shared" si="140"/>
        <v>82.38</v>
      </c>
      <c r="Q1678">
        <v>115</v>
      </c>
      <c r="R1678" s="9" t="s">
        <v>8323</v>
      </c>
      <c r="S1678" t="s">
        <v>8344</v>
      </c>
      <c r="T1678" s="13">
        <f t="shared" si="141"/>
        <v>40973.72623842593</v>
      </c>
      <c r="U1678" s="13">
        <f t="shared" si="142"/>
        <v>41020.165972222225</v>
      </c>
      <c r="W1678">
        <f t="shared" si="143"/>
        <v>2012</v>
      </c>
    </row>
    <row r="1679" spans="1:23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9"/>
        <v>112</v>
      </c>
      <c r="P1679">
        <f t="shared" si="140"/>
        <v>159.52000000000001</v>
      </c>
      <c r="Q1679">
        <v>112</v>
      </c>
      <c r="R1679" s="9" t="s">
        <v>8323</v>
      </c>
      <c r="S1679" t="s">
        <v>8344</v>
      </c>
      <c r="T1679" s="13">
        <f t="shared" si="141"/>
        <v>42416.407129629632</v>
      </c>
      <c r="U1679" s="13">
        <f t="shared" si="142"/>
        <v>42476.249305555553</v>
      </c>
      <c r="W1679">
        <f t="shared" si="143"/>
        <v>2016</v>
      </c>
    </row>
    <row r="1680" spans="1:23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9"/>
        <v>118</v>
      </c>
      <c r="P1680">
        <f t="shared" si="140"/>
        <v>36.24</v>
      </c>
      <c r="Q1680">
        <v>118</v>
      </c>
      <c r="R1680" s="9" t="s">
        <v>8323</v>
      </c>
      <c r="S1680" t="s">
        <v>8344</v>
      </c>
      <c r="T1680" s="13">
        <f t="shared" si="141"/>
        <v>41662.854988425926</v>
      </c>
      <c r="U1680" s="13">
        <f t="shared" si="142"/>
        <v>41676.854988425926</v>
      </c>
      <c r="W1680">
        <f t="shared" si="143"/>
        <v>2014</v>
      </c>
    </row>
    <row r="1681" spans="1:23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9"/>
        <v>175</v>
      </c>
      <c r="P1681">
        <f t="shared" si="140"/>
        <v>62.5</v>
      </c>
      <c r="Q1681">
        <v>175</v>
      </c>
      <c r="R1681" s="9" t="s">
        <v>8323</v>
      </c>
      <c r="S1681" t="s">
        <v>8344</v>
      </c>
      <c r="T1681" s="13">
        <f t="shared" si="141"/>
        <v>40723.068807870368</v>
      </c>
      <c r="U1681" s="13">
        <f t="shared" si="142"/>
        <v>40746.068807870368</v>
      </c>
      <c r="W1681">
        <f t="shared" si="143"/>
        <v>2011</v>
      </c>
    </row>
    <row r="1682" spans="1:23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9"/>
        <v>118</v>
      </c>
      <c r="P1682">
        <f t="shared" si="140"/>
        <v>47</v>
      </c>
      <c r="Q1682">
        <v>118</v>
      </c>
      <c r="R1682" s="9" t="s">
        <v>8323</v>
      </c>
      <c r="S1682" t="s">
        <v>8344</v>
      </c>
      <c r="T1682" s="13">
        <f t="shared" si="141"/>
        <v>41802.757719907408</v>
      </c>
      <c r="U1682" s="13">
        <f t="shared" si="142"/>
        <v>41832.757719907408</v>
      </c>
      <c r="W1682">
        <f t="shared" si="143"/>
        <v>2014</v>
      </c>
    </row>
    <row r="1683" spans="1:23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9"/>
        <v>101</v>
      </c>
      <c r="P1683">
        <f t="shared" si="140"/>
        <v>74.58</v>
      </c>
      <c r="Q1683">
        <v>101</v>
      </c>
      <c r="R1683" s="9" t="s">
        <v>8323</v>
      </c>
      <c r="S1683" t="s">
        <v>8345</v>
      </c>
      <c r="T1683" s="13">
        <f t="shared" si="141"/>
        <v>42774.121342592596</v>
      </c>
      <c r="U1683" s="13">
        <f t="shared" si="142"/>
        <v>42823.083333333328</v>
      </c>
      <c r="W1683">
        <f t="shared" si="143"/>
        <v>2017</v>
      </c>
    </row>
    <row r="1684" spans="1:23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9"/>
        <v>0</v>
      </c>
      <c r="P1684">
        <f t="shared" si="140"/>
        <v>0</v>
      </c>
      <c r="Q1684">
        <v>0</v>
      </c>
      <c r="R1684" s="9" t="s">
        <v>8323</v>
      </c>
      <c r="S1684" t="s">
        <v>8345</v>
      </c>
      <c r="T1684" s="13">
        <f t="shared" si="141"/>
        <v>42779.21365740741</v>
      </c>
      <c r="U1684" s="13">
        <f t="shared" si="142"/>
        <v>42839.171990740739</v>
      </c>
      <c r="W1684">
        <f t="shared" si="143"/>
        <v>2017</v>
      </c>
    </row>
    <row r="1685" spans="1:23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9"/>
        <v>22</v>
      </c>
      <c r="P1685">
        <f t="shared" si="140"/>
        <v>76</v>
      </c>
      <c r="Q1685">
        <v>22</v>
      </c>
      <c r="R1685" s="9" t="s">
        <v>8323</v>
      </c>
      <c r="S1685" t="s">
        <v>8345</v>
      </c>
      <c r="T1685" s="13">
        <f t="shared" si="141"/>
        <v>42808.781689814816</v>
      </c>
      <c r="U1685" s="13">
        <f t="shared" si="142"/>
        <v>42832.781689814816</v>
      </c>
      <c r="W1685">
        <f t="shared" si="143"/>
        <v>2017</v>
      </c>
    </row>
    <row r="1686" spans="1:23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9"/>
        <v>109</v>
      </c>
      <c r="P1686">
        <f t="shared" si="140"/>
        <v>86.44</v>
      </c>
      <c r="Q1686">
        <v>109</v>
      </c>
      <c r="R1686" s="9" t="s">
        <v>8323</v>
      </c>
      <c r="S1686" t="s">
        <v>8345</v>
      </c>
      <c r="T1686" s="13">
        <f t="shared" si="141"/>
        <v>42783.815289351856</v>
      </c>
      <c r="U1686" s="13">
        <f t="shared" si="142"/>
        <v>42811.773622685185</v>
      </c>
      <c r="W1686">
        <f t="shared" si="143"/>
        <v>2017</v>
      </c>
    </row>
    <row r="1687" spans="1:23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9"/>
        <v>103</v>
      </c>
      <c r="P1687">
        <f t="shared" si="140"/>
        <v>24</v>
      </c>
      <c r="Q1687">
        <v>103</v>
      </c>
      <c r="R1687" s="9" t="s">
        <v>8323</v>
      </c>
      <c r="S1687" t="s">
        <v>8345</v>
      </c>
      <c r="T1687" s="13">
        <f t="shared" si="141"/>
        <v>42788.2502662037</v>
      </c>
      <c r="U1687" s="13">
        <f t="shared" si="142"/>
        <v>42818.208599537036</v>
      </c>
      <c r="W1687">
        <f t="shared" si="143"/>
        <v>2017</v>
      </c>
    </row>
    <row r="1688" spans="1:23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9"/>
        <v>0</v>
      </c>
      <c r="P1688">
        <f t="shared" si="140"/>
        <v>18</v>
      </c>
      <c r="Q1688">
        <v>0</v>
      </c>
      <c r="R1688" s="9" t="s">
        <v>8323</v>
      </c>
      <c r="S1688" t="s">
        <v>8345</v>
      </c>
      <c r="T1688" s="13">
        <f t="shared" si="141"/>
        <v>42792.843969907408</v>
      </c>
      <c r="U1688" s="13">
        <f t="shared" si="142"/>
        <v>42852.802303240736</v>
      </c>
      <c r="W1688">
        <f t="shared" si="143"/>
        <v>2017</v>
      </c>
    </row>
    <row r="1689" spans="1:23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9"/>
        <v>31</v>
      </c>
      <c r="P1689">
        <f t="shared" si="140"/>
        <v>80.13</v>
      </c>
      <c r="Q1689">
        <v>31</v>
      </c>
      <c r="R1689" s="9" t="s">
        <v>8323</v>
      </c>
      <c r="S1689" t="s">
        <v>8345</v>
      </c>
      <c r="T1689" s="13">
        <f t="shared" si="141"/>
        <v>42802.046817129631</v>
      </c>
      <c r="U1689" s="13">
        <f t="shared" si="142"/>
        <v>42835.84375</v>
      </c>
      <c r="W1689">
        <f t="shared" si="143"/>
        <v>2017</v>
      </c>
    </row>
    <row r="1690" spans="1:23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9"/>
        <v>44</v>
      </c>
      <c r="P1690">
        <f t="shared" si="140"/>
        <v>253.14</v>
      </c>
      <c r="Q1690">
        <v>44</v>
      </c>
      <c r="R1690" s="9" t="s">
        <v>8323</v>
      </c>
      <c r="S1690" t="s">
        <v>8345</v>
      </c>
      <c r="T1690" s="13">
        <f t="shared" si="141"/>
        <v>42804.534652777773</v>
      </c>
      <c r="U1690" s="13">
        <f t="shared" si="142"/>
        <v>42834.492986111116</v>
      </c>
      <c r="W1690">
        <f t="shared" si="143"/>
        <v>2017</v>
      </c>
    </row>
    <row r="1691" spans="1:23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9"/>
        <v>100</v>
      </c>
      <c r="P1691">
        <f t="shared" si="140"/>
        <v>171.43</v>
      </c>
      <c r="Q1691">
        <v>100</v>
      </c>
      <c r="R1691" s="9" t="s">
        <v>8323</v>
      </c>
      <c r="S1691" t="s">
        <v>8345</v>
      </c>
      <c r="T1691" s="13">
        <f t="shared" si="141"/>
        <v>42780.942476851851</v>
      </c>
      <c r="U1691" s="13">
        <f t="shared" si="142"/>
        <v>42810.900810185187</v>
      </c>
      <c r="W1691">
        <f t="shared" si="143"/>
        <v>2017</v>
      </c>
    </row>
    <row r="1692" spans="1:23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9"/>
        <v>25</v>
      </c>
      <c r="P1692">
        <f t="shared" si="140"/>
        <v>57.73</v>
      </c>
      <c r="Q1692">
        <v>25</v>
      </c>
      <c r="R1692" s="9" t="s">
        <v>8323</v>
      </c>
      <c r="S1692" t="s">
        <v>8345</v>
      </c>
      <c r="T1692" s="13">
        <f t="shared" si="141"/>
        <v>42801.43104166667</v>
      </c>
      <c r="U1692" s="13">
        <f t="shared" si="142"/>
        <v>42831.389374999999</v>
      </c>
      <c r="W1692">
        <f t="shared" si="143"/>
        <v>2017</v>
      </c>
    </row>
    <row r="1693" spans="1:23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9"/>
        <v>33</v>
      </c>
      <c r="P1693">
        <f t="shared" si="140"/>
        <v>264.26</v>
      </c>
      <c r="Q1693">
        <v>33</v>
      </c>
      <c r="R1693" s="9" t="s">
        <v>8323</v>
      </c>
      <c r="S1693" t="s">
        <v>8345</v>
      </c>
      <c r="T1693" s="13">
        <f t="shared" si="141"/>
        <v>42795.701481481476</v>
      </c>
      <c r="U1693" s="13">
        <f t="shared" si="142"/>
        <v>42828.041666666672</v>
      </c>
      <c r="W1693">
        <f t="shared" si="143"/>
        <v>2017</v>
      </c>
    </row>
    <row r="1694" spans="1:23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9"/>
        <v>48</v>
      </c>
      <c r="P1694">
        <f t="shared" si="140"/>
        <v>159.33000000000001</v>
      </c>
      <c r="Q1694">
        <v>48</v>
      </c>
      <c r="R1694" s="9" t="s">
        <v>8323</v>
      </c>
      <c r="S1694" t="s">
        <v>8345</v>
      </c>
      <c r="T1694" s="13">
        <f t="shared" si="141"/>
        <v>42788.151238425926</v>
      </c>
      <c r="U1694" s="13">
        <f t="shared" si="142"/>
        <v>42820.999305555553</v>
      </c>
      <c r="W1694">
        <f t="shared" si="143"/>
        <v>2017</v>
      </c>
    </row>
    <row r="1695" spans="1:23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9"/>
        <v>9</v>
      </c>
      <c r="P1695">
        <f t="shared" si="140"/>
        <v>35</v>
      </c>
      <c r="Q1695">
        <v>9</v>
      </c>
      <c r="R1695" s="9" t="s">
        <v>8323</v>
      </c>
      <c r="S1695" t="s">
        <v>8345</v>
      </c>
      <c r="T1695" s="13">
        <f t="shared" si="141"/>
        <v>42803.920277777783</v>
      </c>
      <c r="U1695" s="13">
        <f t="shared" si="142"/>
        <v>42834.833333333328</v>
      </c>
      <c r="W1695">
        <f t="shared" si="143"/>
        <v>2017</v>
      </c>
    </row>
    <row r="1696" spans="1:23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9"/>
        <v>0</v>
      </c>
      <c r="P1696">
        <f t="shared" si="140"/>
        <v>5</v>
      </c>
      <c r="Q1696">
        <v>0</v>
      </c>
      <c r="R1696" s="9" t="s">
        <v>8323</v>
      </c>
      <c r="S1696" t="s">
        <v>8345</v>
      </c>
      <c r="T1696" s="13">
        <f t="shared" si="141"/>
        <v>42791.669837962967</v>
      </c>
      <c r="U1696" s="13">
        <f t="shared" si="142"/>
        <v>42821.191666666666</v>
      </c>
      <c r="W1696">
        <f t="shared" si="143"/>
        <v>2017</v>
      </c>
    </row>
    <row r="1697" spans="1:23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9"/>
        <v>12</v>
      </c>
      <c r="P1697">
        <f t="shared" si="140"/>
        <v>61.09</v>
      </c>
      <c r="Q1697">
        <v>12</v>
      </c>
      <c r="R1697" s="9" t="s">
        <v>8323</v>
      </c>
      <c r="S1697" t="s">
        <v>8345</v>
      </c>
      <c r="T1697" s="13">
        <f t="shared" si="141"/>
        <v>42801.031412037039</v>
      </c>
      <c r="U1697" s="13">
        <f t="shared" si="142"/>
        <v>42835.041666666672</v>
      </c>
      <c r="W1697">
        <f t="shared" si="143"/>
        <v>2017</v>
      </c>
    </row>
    <row r="1698" spans="1:23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9"/>
        <v>0</v>
      </c>
      <c r="P1698">
        <f t="shared" si="140"/>
        <v>0</v>
      </c>
      <c r="Q1698">
        <v>0</v>
      </c>
      <c r="R1698" s="9" t="s">
        <v>8323</v>
      </c>
      <c r="S1698" t="s">
        <v>8345</v>
      </c>
      <c r="T1698" s="13">
        <f t="shared" si="141"/>
        <v>42796.069571759261</v>
      </c>
      <c r="U1698" s="13">
        <f t="shared" si="142"/>
        <v>42826.027905092589</v>
      </c>
      <c r="W1698">
        <f t="shared" si="143"/>
        <v>2017</v>
      </c>
    </row>
    <row r="1699" spans="1:23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9"/>
        <v>20</v>
      </c>
      <c r="P1699">
        <f t="shared" si="140"/>
        <v>114.82</v>
      </c>
      <c r="Q1699">
        <v>20</v>
      </c>
      <c r="R1699" s="9" t="s">
        <v>8323</v>
      </c>
      <c r="S1699" t="s">
        <v>8345</v>
      </c>
      <c r="T1699" s="13">
        <f t="shared" si="141"/>
        <v>42805.032962962956</v>
      </c>
      <c r="U1699" s="13">
        <f t="shared" si="142"/>
        <v>42834.991296296299</v>
      </c>
      <c r="W1699">
        <f t="shared" si="143"/>
        <v>2017</v>
      </c>
    </row>
    <row r="1700" spans="1:23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9"/>
        <v>0</v>
      </c>
      <c r="P1700">
        <f t="shared" si="140"/>
        <v>0</v>
      </c>
      <c r="Q1700">
        <v>0</v>
      </c>
      <c r="R1700" s="9" t="s">
        <v>8323</v>
      </c>
      <c r="S1700" t="s">
        <v>8345</v>
      </c>
      <c r="T1700" s="13">
        <f t="shared" si="141"/>
        <v>42796.207870370374</v>
      </c>
      <c r="U1700" s="13">
        <f t="shared" si="142"/>
        <v>42820.147916666669</v>
      </c>
      <c r="W1700">
        <f t="shared" si="143"/>
        <v>2017</v>
      </c>
    </row>
    <row r="1701" spans="1:23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9"/>
        <v>4</v>
      </c>
      <c r="P1701">
        <f t="shared" si="140"/>
        <v>54</v>
      </c>
      <c r="Q1701">
        <v>4</v>
      </c>
      <c r="R1701" s="9" t="s">
        <v>8323</v>
      </c>
      <c r="S1701" t="s">
        <v>8345</v>
      </c>
      <c r="T1701" s="13">
        <f t="shared" si="141"/>
        <v>42806.863946759258</v>
      </c>
      <c r="U1701" s="13">
        <f t="shared" si="142"/>
        <v>42836.863946759258</v>
      </c>
      <c r="W1701">
        <f t="shared" si="143"/>
        <v>2017</v>
      </c>
    </row>
    <row r="1702" spans="1:23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9"/>
        <v>26</v>
      </c>
      <c r="P1702">
        <f t="shared" si="140"/>
        <v>65.97</v>
      </c>
      <c r="Q1702">
        <v>26</v>
      </c>
      <c r="R1702" s="9" t="s">
        <v>8323</v>
      </c>
      <c r="S1702" t="s">
        <v>8345</v>
      </c>
      <c r="T1702" s="13">
        <f t="shared" si="141"/>
        <v>42796.071643518517</v>
      </c>
      <c r="U1702" s="13">
        <f t="shared" si="142"/>
        <v>42826.166666666672</v>
      </c>
      <c r="W1702">
        <f t="shared" si="143"/>
        <v>2017</v>
      </c>
    </row>
    <row r="1703" spans="1:23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9"/>
        <v>0</v>
      </c>
      <c r="P1703">
        <f t="shared" si="140"/>
        <v>5</v>
      </c>
      <c r="Q1703">
        <v>0</v>
      </c>
      <c r="R1703" s="9" t="s">
        <v>8323</v>
      </c>
      <c r="S1703" t="s">
        <v>8345</v>
      </c>
      <c r="T1703" s="13">
        <f t="shared" si="141"/>
        <v>41989.664409722223</v>
      </c>
      <c r="U1703" s="13">
        <f t="shared" si="142"/>
        <v>42019.664409722223</v>
      </c>
      <c r="W1703">
        <f t="shared" si="143"/>
        <v>2014</v>
      </c>
    </row>
    <row r="1704" spans="1:23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9"/>
        <v>0</v>
      </c>
      <c r="P1704">
        <f t="shared" si="140"/>
        <v>1</v>
      </c>
      <c r="Q1704">
        <v>0</v>
      </c>
      <c r="R1704" s="9" t="s">
        <v>8323</v>
      </c>
      <c r="S1704" t="s">
        <v>8345</v>
      </c>
      <c r="T1704" s="13">
        <f t="shared" si="141"/>
        <v>42063.869791666672</v>
      </c>
      <c r="U1704" s="13">
        <f t="shared" si="142"/>
        <v>42093.828125</v>
      </c>
      <c r="W1704">
        <f t="shared" si="143"/>
        <v>2015</v>
      </c>
    </row>
    <row r="1705" spans="1:23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9"/>
        <v>1</v>
      </c>
      <c r="P1705">
        <f t="shared" si="140"/>
        <v>25.5</v>
      </c>
      <c r="Q1705">
        <v>1</v>
      </c>
      <c r="R1705" s="9" t="s">
        <v>8323</v>
      </c>
      <c r="S1705" t="s">
        <v>8345</v>
      </c>
      <c r="T1705" s="13">
        <f t="shared" si="141"/>
        <v>42187.281678240746</v>
      </c>
      <c r="U1705" s="13">
        <f t="shared" si="142"/>
        <v>42247.281678240746</v>
      </c>
      <c r="W1705">
        <f t="shared" si="143"/>
        <v>2015</v>
      </c>
    </row>
    <row r="1706" spans="1:23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9"/>
        <v>65</v>
      </c>
      <c r="P1706">
        <f t="shared" si="140"/>
        <v>118.36</v>
      </c>
      <c r="Q1706">
        <v>65</v>
      </c>
      <c r="R1706" s="9" t="s">
        <v>8323</v>
      </c>
      <c r="S1706" t="s">
        <v>8345</v>
      </c>
      <c r="T1706" s="13">
        <f t="shared" si="141"/>
        <v>42021.139733796299</v>
      </c>
      <c r="U1706" s="13">
        <f t="shared" si="142"/>
        <v>42051.139733796299</v>
      </c>
      <c r="W1706">
        <f t="shared" si="143"/>
        <v>2015</v>
      </c>
    </row>
    <row r="1707" spans="1:23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9"/>
        <v>0</v>
      </c>
      <c r="P1707">
        <f t="shared" si="140"/>
        <v>0</v>
      </c>
      <c r="Q1707">
        <v>0</v>
      </c>
      <c r="R1707" s="9" t="s">
        <v>8323</v>
      </c>
      <c r="S1707" t="s">
        <v>8345</v>
      </c>
      <c r="T1707" s="13">
        <f t="shared" si="141"/>
        <v>42245.016736111109</v>
      </c>
      <c r="U1707" s="13">
        <f t="shared" si="142"/>
        <v>42256.666666666672</v>
      </c>
      <c r="W1707">
        <f t="shared" si="143"/>
        <v>2015</v>
      </c>
    </row>
    <row r="1708" spans="1:23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9"/>
        <v>0</v>
      </c>
      <c r="P1708">
        <f t="shared" si="140"/>
        <v>0</v>
      </c>
      <c r="Q1708">
        <v>0</v>
      </c>
      <c r="R1708" s="9" t="s">
        <v>8323</v>
      </c>
      <c r="S1708" t="s">
        <v>8345</v>
      </c>
      <c r="T1708" s="13">
        <f t="shared" si="141"/>
        <v>42179.306388888886</v>
      </c>
      <c r="U1708" s="13">
        <f t="shared" si="142"/>
        <v>42239.306388888886</v>
      </c>
      <c r="W1708">
        <f t="shared" si="143"/>
        <v>2015</v>
      </c>
    </row>
    <row r="1709" spans="1:23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9"/>
        <v>10</v>
      </c>
      <c r="P1709">
        <f t="shared" si="140"/>
        <v>54.11</v>
      </c>
      <c r="Q1709">
        <v>10</v>
      </c>
      <c r="R1709" s="9" t="s">
        <v>8323</v>
      </c>
      <c r="S1709" t="s">
        <v>8345</v>
      </c>
      <c r="T1709" s="13">
        <f t="shared" si="141"/>
        <v>42427.721006944441</v>
      </c>
      <c r="U1709" s="13">
        <f t="shared" si="142"/>
        <v>42457.679340277777</v>
      </c>
      <c r="W1709">
        <f t="shared" si="143"/>
        <v>2016</v>
      </c>
    </row>
    <row r="1710" spans="1:23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9"/>
        <v>0</v>
      </c>
      <c r="P1710">
        <f t="shared" si="140"/>
        <v>0</v>
      </c>
      <c r="Q1710">
        <v>0</v>
      </c>
      <c r="R1710" s="9" t="s">
        <v>8323</v>
      </c>
      <c r="S1710" t="s">
        <v>8345</v>
      </c>
      <c r="T1710" s="13">
        <f t="shared" si="141"/>
        <v>42451.866967592592</v>
      </c>
      <c r="U1710" s="13">
        <f t="shared" si="142"/>
        <v>42491.866967592592</v>
      </c>
      <c r="W1710">
        <f t="shared" si="143"/>
        <v>2016</v>
      </c>
    </row>
    <row r="1711" spans="1:23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9"/>
        <v>5</v>
      </c>
      <c r="P1711">
        <f t="shared" si="140"/>
        <v>21.25</v>
      </c>
      <c r="Q1711">
        <v>5</v>
      </c>
      <c r="R1711" s="9" t="s">
        <v>8323</v>
      </c>
      <c r="S1711" t="s">
        <v>8345</v>
      </c>
      <c r="T1711" s="13">
        <f t="shared" si="141"/>
        <v>41841.56381944444</v>
      </c>
      <c r="U1711" s="13">
        <f t="shared" si="142"/>
        <v>41882.818749999999</v>
      </c>
      <c r="W1711">
        <f t="shared" si="143"/>
        <v>2014</v>
      </c>
    </row>
    <row r="1712" spans="1:23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9"/>
        <v>1</v>
      </c>
      <c r="P1712">
        <f t="shared" si="140"/>
        <v>34</v>
      </c>
      <c r="Q1712">
        <v>1</v>
      </c>
      <c r="R1712" s="9" t="s">
        <v>8323</v>
      </c>
      <c r="S1712" t="s">
        <v>8345</v>
      </c>
      <c r="T1712" s="13">
        <f t="shared" si="141"/>
        <v>42341.59129629629</v>
      </c>
      <c r="U1712" s="13">
        <f t="shared" si="142"/>
        <v>42387.541666666672</v>
      </c>
      <c r="W1712">
        <f t="shared" si="143"/>
        <v>2015</v>
      </c>
    </row>
    <row r="1713" spans="1:23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9"/>
        <v>11</v>
      </c>
      <c r="P1713">
        <f t="shared" si="140"/>
        <v>525</v>
      </c>
      <c r="Q1713">
        <v>11</v>
      </c>
      <c r="R1713" s="9" t="s">
        <v>8323</v>
      </c>
      <c r="S1713" t="s">
        <v>8345</v>
      </c>
      <c r="T1713" s="13">
        <f t="shared" si="141"/>
        <v>41852.646226851852</v>
      </c>
      <c r="U1713" s="13">
        <f t="shared" si="142"/>
        <v>41883.646226851852</v>
      </c>
      <c r="W1713">
        <f t="shared" si="143"/>
        <v>2014</v>
      </c>
    </row>
    <row r="1714" spans="1:23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9"/>
        <v>0</v>
      </c>
      <c r="P1714">
        <f t="shared" si="140"/>
        <v>0</v>
      </c>
      <c r="Q1714">
        <v>0</v>
      </c>
      <c r="R1714" s="9" t="s">
        <v>8323</v>
      </c>
      <c r="S1714" t="s">
        <v>8345</v>
      </c>
      <c r="T1714" s="13">
        <f t="shared" si="141"/>
        <v>42125.913807870369</v>
      </c>
      <c r="U1714" s="13">
        <f t="shared" si="142"/>
        <v>42185.913807870369</v>
      </c>
      <c r="W1714">
        <f t="shared" si="143"/>
        <v>2015</v>
      </c>
    </row>
    <row r="1715" spans="1:23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9"/>
        <v>2</v>
      </c>
      <c r="P1715">
        <f t="shared" si="140"/>
        <v>50</v>
      </c>
      <c r="Q1715">
        <v>2</v>
      </c>
      <c r="R1715" s="9" t="s">
        <v>8323</v>
      </c>
      <c r="S1715" t="s">
        <v>8345</v>
      </c>
      <c r="T1715" s="13">
        <f t="shared" si="141"/>
        <v>41887.801064814819</v>
      </c>
      <c r="U1715" s="13">
        <f t="shared" si="142"/>
        <v>41917.801064814819</v>
      </c>
      <c r="W1715">
        <f t="shared" si="143"/>
        <v>2014</v>
      </c>
    </row>
    <row r="1716" spans="1:23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9"/>
        <v>8</v>
      </c>
      <c r="P1716">
        <f t="shared" si="140"/>
        <v>115.71</v>
      </c>
      <c r="Q1716">
        <v>8</v>
      </c>
      <c r="R1716" s="9" t="s">
        <v>8323</v>
      </c>
      <c r="S1716" t="s">
        <v>8345</v>
      </c>
      <c r="T1716" s="13">
        <f t="shared" si="141"/>
        <v>42095.918530092589</v>
      </c>
      <c r="U1716" s="13">
        <f t="shared" si="142"/>
        <v>42125.918530092589</v>
      </c>
      <c r="W1716">
        <f t="shared" si="143"/>
        <v>2015</v>
      </c>
    </row>
    <row r="1717" spans="1:23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9"/>
        <v>0</v>
      </c>
      <c r="P1717">
        <f t="shared" si="140"/>
        <v>5.5</v>
      </c>
      <c r="Q1717">
        <v>0</v>
      </c>
      <c r="R1717" s="9" t="s">
        <v>8323</v>
      </c>
      <c r="S1717" t="s">
        <v>8345</v>
      </c>
      <c r="T1717" s="13">
        <f t="shared" si="141"/>
        <v>42064.217418981483</v>
      </c>
      <c r="U1717" s="13">
        <f t="shared" si="142"/>
        <v>42094.140277777777</v>
      </c>
      <c r="W1717">
        <f t="shared" si="143"/>
        <v>2015</v>
      </c>
    </row>
    <row r="1718" spans="1:23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9"/>
        <v>8</v>
      </c>
      <c r="P1718">
        <f t="shared" si="140"/>
        <v>50</v>
      </c>
      <c r="Q1718">
        <v>8</v>
      </c>
      <c r="R1718" s="9" t="s">
        <v>8323</v>
      </c>
      <c r="S1718" t="s">
        <v>8345</v>
      </c>
      <c r="T1718" s="13">
        <f t="shared" si="141"/>
        <v>42673.577534722222</v>
      </c>
      <c r="U1718" s="13">
        <f t="shared" si="142"/>
        <v>42713.619201388887</v>
      </c>
      <c r="W1718">
        <f t="shared" si="143"/>
        <v>2016</v>
      </c>
    </row>
    <row r="1719" spans="1:23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9"/>
        <v>43</v>
      </c>
      <c r="P1719">
        <f t="shared" si="140"/>
        <v>34.020000000000003</v>
      </c>
      <c r="Q1719">
        <v>43</v>
      </c>
      <c r="R1719" s="9" t="s">
        <v>8323</v>
      </c>
      <c r="S1719" t="s">
        <v>8345</v>
      </c>
      <c r="T1719" s="13">
        <f t="shared" si="141"/>
        <v>42460.98192129629</v>
      </c>
      <c r="U1719" s="13">
        <f t="shared" si="142"/>
        <v>42481.166666666672</v>
      </c>
      <c r="W1719">
        <f t="shared" si="143"/>
        <v>2016</v>
      </c>
    </row>
    <row r="1720" spans="1:23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9"/>
        <v>0</v>
      </c>
      <c r="P1720">
        <f t="shared" si="140"/>
        <v>37.5</v>
      </c>
      <c r="Q1720">
        <v>0</v>
      </c>
      <c r="R1720" s="9" t="s">
        <v>8323</v>
      </c>
      <c r="S1720" t="s">
        <v>8345</v>
      </c>
      <c r="T1720" s="13">
        <f t="shared" si="141"/>
        <v>42460.610520833332</v>
      </c>
      <c r="U1720" s="13">
        <f t="shared" si="142"/>
        <v>42504.207638888889</v>
      </c>
      <c r="W1720">
        <f t="shared" si="143"/>
        <v>2016</v>
      </c>
    </row>
    <row r="1721" spans="1:23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9"/>
        <v>1</v>
      </c>
      <c r="P1721">
        <f t="shared" si="140"/>
        <v>11.67</v>
      </c>
      <c r="Q1721">
        <v>1</v>
      </c>
      <c r="R1721" s="9" t="s">
        <v>8323</v>
      </c>
      <c r="S1721" t="s">
        <v>8345</v>
      </c>
      <c r="T1721" s="13">
        <f t="shared" si="141"/>
        <v>41869.534618055557</v>
      </c>
      <c r="U1721" s="13">
        <f t="shared" si="142"/>
        <v>41899.534618055557</v>
      </c>
      <c r="W1721">
        <f t="shared" si="143"/>
        <v>2014</v>
      </c>
    </row>
    <row r="1722" spans="1:23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9"/>
        <v>6</v>
      </c>
      <c r="P1722">
        <f t="shared" si="140"/>
        <v>28.13</v>
      </c>
      <c r="Q1722">
        <v>6</v>
      </c>
      <c r="R1722" s="9" t="s">
        <v>8323</v>
      </c>
      <c r="S1722" t="s">
        <v>8345</v>
      </c>
      <c r="T1722" s="13">
        <f t="shared" si="141"/>
        <v>41922.783229166671</v>
      </c>
      <c r="U1722" s="13">
        <f t="shared" si="142"/>
        <v>41952.824895833335</v>
      </c>
      <c r="W1722">
        <f t="shared" si="143"/>
        <v>2014</v>
      </c>
    </row>
    <row r="1723" spans="1:23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9"/>
        <v>0</v>
      </c>
      <c r="P1723">
        <f t="shared" si="140"/>
        <v>0</v>
      </c>
      <c r="Q1723">
        <v>0</v>
      </c>
      <c r="R1723" s="9" t="s">
        <v>8323</v>
      </c>
      <c r="S1723" t="s">
        <v>8345</v>
      </c>
      <c r="T1723" s="13">
        <f t="shared" si="141"/>
        <v>42319.461377314816</v>
      </c>
      <c r="U1723" s="13">
        <f t="shared" si="142"/>
        <v>42349.461377314816</v>
      </c>
      <c r="W1723">
        <f t="shared" si="143"/>
        <v>2015</v>
      </c>
    </row>
    <row r="1724" spans="1:23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9"/>
        <v>0</v>
      </c>
      <c r="P1724">
        <f t="shared" si="140"/>
        <v>1</v>
      </c>
      <c r="Q1724">
        <v>0</v>
      </c>
      <c r="R1724" s="9" t="s">
        <v>8323</v>
      </c>
      <c r="S1724" t="s">
        <v>8345</v>
      </c>
      <c r="T1724" s="13">
        <f t="shared" si="141"/>
        <v>42425.960983796293</v>
      </c>
      <c r="U1724" s="13">
        <f t="shared" si="142"/>
        <v>42463.006944444445</v>
      </c>
      <c r="W1724">
        <f t="shared" si="143"/>
        <v>2016</v>
      </c>
    </row>
    <row r="1725" spans="1:23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9"/>
        <v>7</v>
      </c>
      <c r="P1725">
        <f t="shared" si="140"/>
        <v>216.67</v>
      </c>
      <c r="Q1725">
        <v>7</v>
      </c>
      <c r="R1725" s="9" t="s">
        <v>8323</v>
      </c>
      <c r="S1725" t="s">
        <v>8345</v>
      </c>
      <c r="T1725" s="13">
        <f t="shared" si="141"/>
        <v>42129.82540509259</v>
      </c>
      <c r="U1725" s="13">
        <f t="shared" si="142"/>
        <v>42186.25</v>
      </c>
      <c r="W1725">
        <f t="shared" si="143"/>
        <v>2015</v>
      </c>
    </row>
    <row r="1726" spans="1:23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9"/>
        <v>1</v>
      </c>
      <c r="P1726">
        <f t="shared" si="140"/>
        <v>8.75</v>
      </c>
      <c r="Q1726">
        <v>1</v>
      </c>
      <c r="R1726" s="9" t="s">
        <v>8323</v>
      </c>
      <c r="S1726" t="s">
        <v>8345</v>
      </c>
      <c r="T1726" s="13">
        <f t="shared" si="141"/>
        <v>41912.932430555556</v>
      </c>
      <c r="U1726" s="13">
        <f t="shared" si="142"/>
        <v>41942.932430555556</v>
      </c>
      <c r="W1726">
        <f t="shared" si="143"/>
        <v>2014</v>
      </c>
    </row>
    <row r="1727" spans="1:23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9"/>
        <v>10</v>
      </c>
      <c r="P1727">
        <f t="shared" si="140"/>
        <v>62.22</v>
      </c>
      <c r="Q1727">
        <v>10</v>
      </c>
      <c r="R1727" s="9" t="s">
        <v>8323</v>
      </c>
      <c r="S1727" t="s">
        <v>8345</v>
      </c>
      <c r="T1727" s="13">
        <f t="shared" si="141"/>
        <v>41845.968159722222</v>
      </c>
      <c r="U1727" s="13">
        <f t="shared" si="142"/>
        <v>41875.968159722222</v>
      </c>
      <c r="W1727">
        <f t="shared" si="143"/>
        <v>2014</v>
      </c>
    </row>
    <row r="1728" spans="1:23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9"/>
        <v>34</v>
      </c>
      <c r="P1728">
        <f t="shared" si="140"/>
        <v>137.25</v>
      </c>
      <c r="Q1728">
        <v>34</v>
      </c>
      <c r="R1728" s="9" t="s">
        <v>8323</v>
      </c>
      <c r="S1728" t="s">
        <v>8345</v>
      </c>
      <c r="T1728" s="13">
        <f t="shared" si="141"/>
        <v>41788.919722222221</v>
      </c>
      <c r="U1728" s="13">
        <f t="shared" si="142"/>
        <v>41817.919722222221</v>
      </c>
      <c r="W1728">
        <f t="shared" si="143"/>
        <v>2014</v>
      </c>
    </row>
    <row r="1729" spans="1:23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9"/>
        <v>0</v>
      </c>
      <c r="P1729">
        <f t="shared" si="140"/>
        <v>1</v>
      </c>
      <c r="Q1729">
        <v>0</v>
      </c>
      <c r="R1729" s="9" t="s">
        <v>8323</v>
      </c>
      <c r="S1729" t="s">
        <v>8345</v>
      </c>
      <c r="T1729" s="13">
        <f t="shared" si="141"/>
        <v>42044.927974537044</v>
      </c>
      <c r="U1729" s="13">
        <f t="shared" si="142"/>
        <v>42099.458333333328</v>
      </c>
      <c r="W1729">
        <f t="shared" si="143"/>
        <v>2015</v>
      </c>
    </row>
    <row r="1730" spans="1:23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9"/>
        <v>68</v>
      </c>
      <c r="P1730">
        <f t="shared" si="140"/>
        <v>122.14</v>
      </c>
      <c r="Q1730">
        <v>68</v>
      </c>
      <c r="R1730" s="9" t="s">
        <v>8323</v>
      </c>
      <c r="S1730" t="s">
        <v>8345</v>
      </c>
      <c r="T1730" s="13">
        <f t="shared" si="141"/>
        <v>42268.625856481478</v>
      </c>
      <c r="U1730" s="13">
        <f t="shared" si="142"/>
        <v>42298.625856481478</v>
      </c>
      <c r="W1730">
        <f t="shared" si="143"/>
        <v>2015</v>
      </c>
    </row>
    <row r="1731" spans="1:23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44">ROUND(E1731/D1731*100,0)</f>
        <v>0</v>
      </c>
      <c r="P1731">
        <f t="shared" ref="P1731:P1794" si="145">IFERROR(ROUND(E1731/L1731,2),0)</f>
        <v>0</v>
      </c>
      <c r="Q1731">
        <v>0</v>
      </c>
      <c r="R1731" s="9" t="s">
        <v>8323</v>
      </c>
      <c r="S1731" t="s">
        <v>8345</v>
      </c>
      <c r="T1731" s="13">
        <f t="shared" ref="T1731:T1794" si="146">(((J1731/60)/60)/24)+DATE(1970,1,1)</f>
        <v>42471.052152777775</v>
      </c>
      <c r="U1731" s="13">
        <f t="shared" ref="U1731:U1794" si="147">(((I1731/60)/60)/24)+DATE(1970,1,1)</f>
        <v>42531.052152777775</v>
      </c>
      <c r="W1731">
        <f t="shared" ref="W1731:W1794" si="148">YEAR(T1731)</f>
        <v>2016</v>
      </c>
    </row>
    <row r="1732" spans="1:23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44"/>
        <v>0</v>
      </c>
      <c r="P1732">
        <f t="shared" si="145"/>
        <v>0</v>
      </c>
      <c r="Q1732">
        <v>0</v>
      </c>
      <c r="R1732" s="9" t="s">
        <v>8323</v>
      </c>
      <c r="S1732" t="s">
        <v>8345</v>
      </c>
      <c r="T1732" s="13">
        <f t="shared" si="146"/>
        <v>42272.087766203709</v>
      </c>
      <c r="U1732" s="13">
        <f t="shared" si="147"/>
        <v>42302.087766203709</v>
      </c>
      <c r="W1732">
        <f t="shared" si="148"/>
        <v>2015</v>
      </c>
    </row>
    <row r="1733" spans="1:23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44"/>
        <v>0</v>
      </c>
      <c r="P1733">
        <f t="shared" si="145"/>
        <v>0</v>
      </c>
      <c r="Q1733">
        <v>0</v>
      </c>
      <c r="R1733" s="9" t="s">
        <v>8323</v>
      </c>
      <c r="S1733" t="s">
        <v>8345</v>
      </c>
      <c r="T1733" s="13">
        <f t="shared" si="146"/>
        <v>42152.906851851847</v>
      </c>
      <c r="U1733" s="13">
        <f t="shared" si="147"/>
        <v>42166.625</v>
      </c>
      <c r="W1733">
        <f t="shared" si="148"/>
        <v>2015</v>
      </c>
    </row>
    <row r="1734" spans="1:23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44"/>
        <v>0</v>
      </c>
      <c r="P1734">
        <f t="shared" si="145"/>
        <v>0</v>
      </c>
      <c r="Q1734">
        <v>0</v>
      </c>
      <c r="R1734" s="9" t="s">
        <v>8323</v>
      </c>
      <c r="S1734" t="s">
        <v>8345</v>
      </c>
      <c r="T1734" s="13">
        <f t="shared" si="146"/>
        <v>42325.683807870373</v>
      </c>
      <c r="U1734" s="13">
        <f t="shared" si="147"/>
        <v>42385.208333333328</v>
      </c>
      <c r="W1734">
        <f t="shared" si="148"/>
        <v>2015</v>
      </c>
    </row>
    <row r="1735" spans="1:23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44"/>
        <v>0</v>
      </c>
      <c r="P1735">
        <f t="shared" si="145"/>
        <v>0</v>
      </c>
      <c r="Q1735">
        <v>0</v>
      </c>
      <c r="R1735" s="9" t="s">
        <v>8323</v>
      </c>
      <c r="S1735" t="s">
        <v>8345</v>
      </c>
      <c r="T1735" s="13">
        <f t="shared" si="146"/>
        <v>42614.675625000003</v>
      </c>
      <c r="U1735" s="13">
        <f t="shared" si="147"/>
        <v>42626.895833333328</v>
      </c>
      <c r="W1735">
        <f t="shared" si="148"/>
        <v>2016</v>
      </c>
    </row>
    <row r="1736" spans="1:23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44"/>
        <v>0</v>
      </c>
      <c r="P1736">
        <f t="shared" si="145"/>
        <v>1</v>
      </c>
      <c r="Q1736">
        <v>0</v>
      </c>
      <c r="R1736" s="9" t="s">
        <v>8323</v>
      </c>
      <c r="S1736" t="s">
        <v>8345</v>
      </c>
      <c r="T1736" s="13">
        <f t="shared" si="146"/>
        <v>42102.036527777775</v>
      </c>
      <c r="U1736" s="13">
        <f t="shared" si="147"/>
        <v>42132.036527777775</v>
      </c>
      <c r="W1736">
        <f t="shared" si="148"/>
        <v>2015</v>
      </c>
    </row>
    <row r="1737" spans="1:23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44"/>
        <v>11</v>
      </c>
      <c r="P1737">
        <f t="shared" si="145"/>
        <v>55</v>
      </c>
      <c r="Q1737">
        <v>11</v>
      </c>
      <c r="R1737" s="9" t="s">
        <v>8323</v>
      </c>
      <c r="S1737" t="s">
        <v>8345</v>
      </c>
      <c r="T1737" s="13">
        <f t="shared" si="146"/>
        <v>42559.814178240747</v>
      </c>
      <c r="U1737" s="13">
        <f t="shared" si="147"/>
        <v>42589.814178240747</v>
      </c>
      <c r="W1737">
        <f t="shared" si="148"/>
        <v>2016</v>
      </c>
    </row>
    <row r="1738" spans="1:23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44"/>
        <v>1</v>
      </c>
      <c r="P1738">
        <f t="shared" si="145"/>
        <v>22</v>
      </c>
      <c r="Q1738">
        <v>1</v>
      </c>
      <c r="R1738" s="9" t="s">
        <v>8323</v>
      </c>
      <c r="S1738" t="s">
        <v>8345</v>
      </c>
      <c r="T1738" s="13">
        <f t="shared" si="146"/>
        <v>42286.861493055556</v>
      </c>
      <c r="U1738" s="13">
        <f t="shared" si="147"/>
        <v>42316.90315972222</v>
      </c>
      <c r="W1738">
        <f t="shared" si="148"/>
        <v>2015</v>
      </c>
    </row>
    <row r="1739" spans="1:23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44"/>
        <v>21</v>
      </c>
      <c r="P1739">
        <f t="shared" si="145"/>
        <v>56.67</v>
      </c>
      <c r="Q1739">
        <v>21</v>
      </c>
      <c r="R1739" s="9" t="s">
        <v>8323</v>
      </c>
      <c r="S1739" t="s">
        <v>8345</v>
      </c>
      <c r="T1739" s="13">
        <f t="shared" si="146"/>
        <v>42175.948981481488</v>
      </c>
      <c r="U1739" s="13">
        <f t="shared" si="147"/>
        <v>42205.948981481488</v>
      </c>
      <c r="W1739">
        <f t="shared" si="148"/>
        <v>2015</v>
      </c>
    </row>
    <row r="1740" spans="1:23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44"/>
        <v>0</v>
      </c>
      <c r="P1740">
        <f t="shared" si="145"/>
        <v>20</v>
      </c>
      <c r="Q1740">
        <v>0</v>
      </c>
      <c r="R1740" s="9" t="s">
        <v>8323</v>
      </c>
      <c r="S1740" t="s">
        <v>8345</v>
      </c>
      <c r="T1740" s="13">
        <f t="shared" si="146"/>
        <v>41884.874328703707</v>
      </c>
      <c r="U1740" s="13">
        <f t="shared" si="147"/>
        <v>41914.874328703707</v>
      </c>
      <c r="W1740">
        <f t="shared" si="148"/>
        <v>2014</v>
      </c>
    </row>
    <row r="1741" spans="1:23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44"/>
        <v>0</v>
      </c>
      <c r="P1741">
        <f t="shared" si="145"/>
        <v>1</v>
      </c>
      <c r="Q1741">
        <v>0</v>
      </c>
      <c r="R1741" s="9" t="s">
        <v>8323</v>
      </c>
      <c r="S1741" t="s">
        <v>8345</v>
      </c>
      <c r="T1741" s="13">
        <f t="shared" si="146"/>
        <v>42435.874212962968</v>
      </c>
      <c r="U1741" s="13">
        <f t="shared" si="147"/>
        <v>42494.832546296297</v>
      </c>
      <c r="W1741">
        <f t="shared" si="148"/>
        <v>2016</v>
      </c>
    </row>
    <row r="1742" spans="1:23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44"/>
        <v>0</v>
      </c>
      <c r="P1742">
        <f t="shared" si="145"/>
        <v>0</v>
      </c>
      <c r="Q1742">
        <v>0</v>
      </c>
      <c r="R1742" s="9" t="s">
        <v>8323</v>
      </c>
      <c r="S1742" t="s">
        <v>8345</v>
      </c>
      <c r="T1742" s="13">
        <f t="shared" si="146"/>
        <v>42171.817384259266</v>
      </c>
      <c r="U1742" s="13">
        <f t="shared" si="147"/>
        <v>42201.817384259266</v>
      </c>
      <c r="W1742">
        <f t="shared" si="148"/>
        <v>2015</v>
      </c>
    </row>
    <row r="1743" spans="1:23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44"/>
        <v>111</v>
      </c>
      <c r="P1743">
        <f t="shared" si="145"/>
        <v>25.58</v>
      </c>
      <c r="Q1743">
        <v>111</v>
      </c>
      <c r="R1743" s="9" t="s">
        <v>8336</v>
      </c>
      <c r="S1743" t="s">
        <v>8337</v>
      </c>
      <c r="T1743" s="13">
        <f t="shared" si="146"/>
        <v>42120.628136574072</v>
      </c>
      <c r="U1743" s="13">
        <f t="shared" si="147"/>
        <v>42165.628136574072</v>
      </c>
      <c r="W1743">
        <f t="shared" si="148"/>
        <v>2015</v>
      </c>
    </row>
    <row r="1744" spans="1:23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44"/>
        <v>109</v>
      </c>
      <c r="P1744">
        <f t="shared" si="145"/>
        <v>63.97</v>
      </c>
      <c r="Q1744">
        <v>109</v>
      </c>
      <c r="R1744" s="9" t="s">
        <v>8336</v>
      </c>
      <c r="S1744" t="s">
        <v>8337</v>
      </c>
      <c r="T1744" s="13">
        <f t="shared" si="146"/>
        <v>42710.876967592587</v>
      </c>
      <c r="U1744" s="13">
        <f t="shared" si="147"/>
        <v>42742.875</v>
      </c>
      <c r="W1744">
        <f t="shared" si="148"/>
        <v>2016</v>
      </c>
    </row>
    <row r="1745" spans="1:23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44"/>
        <v>100</v>
      </c>
      <c r="P1745">
        <f t="shared" si="145"/>
        <v>89.93</v>
      </c>
      <c r="Q1745">
        <v>100</v>
      </c>
      <c r="R1745" s="9" t="s">
        <v>8336</v>
      </c>
      <c r="S1745" t="s">
        <v>8337</v>
      </c>
      <c r="T1745" s="13">
        <f t="shared" si="146"/>
        <v>42586.925636574073</v>
      </c>
      <c r="U1745" s="13">
        <f t="shared" si="147"/>
        <v>42609.165972222225</v>
      </c>
      <c r="W1745">
        <f t="shared" si="148"/>
        <v>2016</v>
      </c>
    </row>
    <row r="1746" spans="1:23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44"/>
        <v>118</v>
      </c>
      <c r="P1746">
        <f t="shared" si="145"/>
        <v>93.07</v>
      </c>
      <c r="Q1746">
        <v>118</v>
      </c>
      <c r="R1746" s="9" t="s">
        <v>8336</v>
      </c>
      <c r="S1746" t="s">
        <v>8337</v>
      </c>
      <c r="T1746" s="13">
        <f t="shared" si="146"/>
        <v>42026.605057870373</v>
      </c>
      <c r="U1746" s="13">
        <f t="shared" si="147"/>
        <v>42071.563391203701</v>
      </c>
      <c r="W1746">
        <f t="shared" si="148"/>
        <v>2015</v>
      </c>
    </row>
    <row r="1747" spans="1:23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44"/>
        <v>114</v>
      </c>
      <c r="P1747">
        <f t="shared" si="145"/>
        <v>89.67</v>
      </c>
      <c r="Q1747">
        <v>114</v>
      </c>
      <c r="R1747" s="9" t="s">
        <v>8336</v>
      </c>
      <c r="S1747" t="s">
        <v>8337</v>
      </c>
      <c r="T1747" s="13">
        <f t="shared" si="146"/>
        <v>42690.259699074071</v>
      </c>
      <c r="U1747" s="13">
        <f t="shared" si="147"/>
        <v>42726.083333333328</v>
      </c>
      <c r="W1747">
        <f t="shared" si="148"/>
        <v>2016</v>
      </c>
    </row>
    <row r="1748" spans="1:23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44"/>
        <v>148</v>
      </c>
      <c r="P1748">
        <f t="shared" si="145"/>
        <v>207.62</v>
      </c>
      <c r="Q1748">
        <v>148</v>
      </c>
      <c r="R1748" s="9" t="s">
        <v>8336</v>
      </c>
      <c r="S1748" t="s">
        <v>8337</v>
      </c>
      <c r="T1748" s="13">
        <f t="shared" si="146"/>
        <v>42668.176701388889</v>
      </c>
      <c r="U1748" s="13">
        <f t="shared" si="147"/>
        <v>42698.083333333328</v>
      </c>
      <c r="W1748">
        <f t="shared" si="148"/>
        <v>2016</v>
      </c>
    </row>
    <row r="1749" spans="1:23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44"/>
        <v>105</v>
      </c>
      <c r="P1749">
        <f t="shared" si="145"/>
        <v>59.41</v>
      </c>
      <c r="Q1749">
        <v>105</v>
      </c>
      <c r="R1749" s="9" t="s">
        <v>8336</v>
      </c>
      <c r="S1749" t="s">
        <v>8337</v>
      </c>
      <c r="T1749" s="13">
        <f t="shared" si="146"/>
        <v>42292.435532407413</v>
      </c>
      <c r="U1749" s="13">
        <f t="shared" si="147"/>
        <v>42321.625</v>
      </c>
      <c r="W1749">
        <f t="shared" si="148"/>
        <v>2015</v>
      </c>
    </row>
    <row r="1750" spans="1:23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44"/>
        <v>130</v>
      </c>
      <c r="P1750">
        <f t="shared" si="145"/>
        <v>358.97</v>
      </c>
      <c r="Q1750">
        <v>130</v>
      </c>
      <c r="R1750" s="9" t="s">
        <v>8336</v>
      </c>
      <c r="S1750" t="s">
        <v>8337</v>
      </c>
      <c r="T1750" s="13">
        <f t="shared" si="146"/>
        <v>42219.950729166667</v>
      </c>
      <c r="U1750" s="13">
        <f t="shared" si="147"/>
        <v>42249.950729166667</v>
      </c>
      <c r="W1750">
        <f t="shared" si="148"/>
        <v>2015</v>
      </c>
    </row>
    <row r="1751" spans="1:23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44"/>
        <v>123</v>
      </c>
      <c r="P1751">
        <f t="shared" si="145"/>
        <v>94.74</v>
      </c>
      <c r="Q1751">
        <v>123</v>
      </c>
      <c r="R1751" s="9" t="s">
        <v>8336</v>
      </c>
      <c r="S1751" t="s">
        <v>8337</v>
      </c>
      <c r="T1751" s="13">
        <f t="shared" si="146"/>
        <v>42758.975937499999</v>
      </c>
      <c r="U1751" s="13">
        <f t="shared" si="147"/>
        <v>42795.791666666672</v>
      </c>
      <c r="W1751">
        <f t="shared" si="148"/>
        <v>2017</v>
      </c>
    </row>
    <row r="1752" spans="1:23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44"/>
        <v>202</v>
      </c>
      <c r="P1752">
        <f t="shared" si="145"/>
        <v>80.650000000000006</v>
      </c>
      <c r="Q1752">
        <v>202</v>
      </c>
      <c r="R1752" s="9" t="s">
        <v>8336</v>
      </c>
      <c r="S1752" t="s">
        <v>8337</v>
      </c>
      <c r="T1752" s="13">
        <f t="shared" si="146"/>
        <v>42454.836851851855</v>
      </c>
      <c r="U1752" s="13">
        <f t="shared" si="147"/>
        <v>42479.836851851855</v>
      </c>
      <c r="W1752">
        <f t="shared" si="148"/>
        <v>2016</v>
      </c>
    </row>
    <row r="1753" spans="1:23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44"/>
        <v>103</v>
      </c>
      <c r="P1753">
        <f t="shared" si="145"/>
        <v>168.69</v>
      </c>
      <c r="Q1753">
        <v>103</v>
      </c>
      <c r="R1753" s="9" t="s">
        <v>8336</v>
      </c>
      <c r="S1753" t="s">
        <v>8337</v>
      </c>
      <c r="T1753" s="13">
        <f t="shared" si="146"/>
        <v>42052.7815162037</v>
      </c>
      <c r="U1753" s="13">
        <f t="shared" si="147"/>
        <v>42082.739849537036</v>
      </c>
      <c r="W1753">
        <f t="shared" si="148"/>
        <v>2015</v>
      </c>
    </row>
    <row r="1754" spans="1:23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44"/>
        <v>260</v>
      </c>
      <c r="P1754">
        <f t="shared" si="145"/>
        <v>34.69</v>
      </c>
      <c r="Q1754">
        <v>260</v>
      </c>
      <c r="R1754" s="9" t="s">
        <v>8336</v>
      </c>
      <c r="S1754" t="s">
        <v>8337</v>
      </c>
      <c r="T1754" s="13">
        <f t="shared" si="146"/>
        <v>42627.253263888888</v>
      </c>
      <c r="U1754" s="13">
        <f t="shared" si="147"/>
        <v>42657.253263888888</v>
      </c>
      <c r="W1754">
        <f t="shared" si="148"/>
        <v>2016</v>
      </c>
    </row>
    <row r="1755" spans="1:23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44"/>
        <v>108</v>
      </c>
      <c r="P1755">
        <f t="shared" si="145"/>
        <v>462.86</v>
      </c>
      <c r="Q1755">
        <v>108</v>
      </c>
      <c r="R1755" s="9" t="s">
        <v>8336</v>
      </c>
      <c r="S1755" t="s">
        <v>8337</v>
      </c>
      <c r="T1755" s="13">
        <f t="shared" si="146"/>
        <v>42420.74962962963</v>
      </c>
      <c r="U1755" s="13">
        <f t="shared" si="147"/>
        <v>42450.707962962959</v>
      </c>
      <c r="W1755">
        <f t="shared" si="148"/>
        <v>2016</v>
      </c>
    </row>
    <row r="1756" spans="1:23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44"/>
        <v>111</v>
      </c>
      <c r="P1756">
        <f t="shared" si="145"/>
        <v>104.39</v>
      </c>
      <c r="Q1756">
        <v>111</v>
      </c>
      <c r="R1756" s="9" t="s">
        <v>8336</v>
      </c>
      <c r="S1756" t="s">
        <v>8337</v>
      </c>
      <c r="T1756" s="13">
        <f t="shared" si="146"/>
        <v>42067.876770833333</v>
      </c>
      <c r="U1756" s="13">
        <f t="shared" si="147"/>
        <v>42097.835104166668</v>
      </c>
      <c r="W1756">
        <f t="shared" si="148"/>
        <v>2015</v>
      </c>
    </row>
    <row r="1757" spans="1:23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44"/>
        <v>120</v>
      </c>
      <c r="P1757">
        <f t="shared" si="145"/>
        <v>7.5</v>
      </c>
      <c r="Q1757">
        <v>120</v>
      </c>
      <c r="R1757" s="9" t="s">
        <v>8336</v>
      </c>
      <c r="S1757" t="s">
        <v>8337</v>
      </c>
      <c r="T1757" s="13">
        <f t="shared" si="146"/>
        <v>42252.788900462961</v>
      </c>
      <c r="U1757" s="13">
        <f t="shared" si="147"/>
        <v>42282.788900462961</v>
      </c>
      <c r="W1757">
        <f t="shared" si="148"/>
        <v>2015</v>
      </c>
    </row>
    <row r="1758" spans="1:23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44"/>
        <v>103</v>
      </c>
      <c r="P1758">
        <f t="shared" si="145"/>
        <v>47.13</v>
      </c>
      <c r="Q1758">
        <v>103</v>
      </c>
      <c r="R1758" s="9" t="s">
        <v>8336</v>
      </c>
      <c r="S1758" t="s">
        <v>8337</v>
      </c>
      <c r="T1758" s="13">
        <f t="shared" si="146"/>
        <v>42571.167465277773</v>
      </c>
      <c r="U1758" s="13">
        <f t="shared" si="147"/>
        <v>42611.167465277773</v>
      </c>
      <c r="W1758">
        <f t="shared" si="148"/>
        <v>2016</v>
      </c>
    </row>
    <row r="1759" spans="1:23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44"/>
        <v>116</v>
      </c>
      <c r="P1759">
        <f t="shared" si="145"/>
        <v>414.29</v>
      </c>
      <c r="Q1759">
        <v>116</v>
      </c>
      <c r="R1759" s="9" t="s">
        <v>8336</v>
      </c>
      <c r="S1759" t="s">
        <v>8337</v>
      </c>
      <c r="T1759" s="13">
        <f t="shared" si="146"/>
        <v>42733.827349537038</v>
      </c>
      <c r="U1759" s="13">
        <f t="shared" si="147"/>
        <v>42763.811805555553</v>
      </c>
      <c r="W1759">
        <f t="shared" si="148"/>
        <v>2016</v>
      </c>
    </row>
    <row r="1760" spans="1:23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44"/>
        <v>115</v>
      </c>
      <c r="P1760">
        <f t="shared" si="145"/>
        <v>42.48</v>
      </c>
      <c r="Q1760">
        <v>115</v>
      </c>
      <c r="R1760" s="9" t="s">
        <v>8336</v>
      </c>
      <c r="S1760" t="s">
        <v>8337</v>
      </c>
      <c r="T1760" s="13">
        <f t="shared" si="146"/>
        <v>42505.955925925926</v>
      </c>
      <c r="U1760" s="13">
        <f t="shared" si="147"/>
        <v>42565.955925925926</v>
      </c>
      <c r="W1760">
        <f t="shared" si="148"/>
        <v>2016</v>
      </c>
    </row>
    <row r="1761" spans="1:23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44"/>
        <v>107</v>
      </c>
      <c r="P1761">
        <f t="shared" si="145"/>
        <v>108.78</v>
      </c>
      <c r="Q1761">
        <v>107</v>
      </c>
      <c r="R1761" s="9" t="s">
        <v>8336</v>
      </c>
      <c r="S1761" t="s">
        <v>8337</v>
      </c>
      <c r="T1761" s="13">
        <f t="shared" si="146"/>
        <v>42068.829039351855</v>
      </c>
      <c r="U1761" s="13">
        <f t="shared" si="147"/>
        <v>42088.787372685183</v>
      </c>
      <c r="W1761">
        <f t="shared" si="148"/>
        <v>2015</v>
      </c>
    </row>
    <row r="1762" spans="1:23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44"/>
        <v>165</v>
      </c>
      <c r="P1762">
        <f t="shared" si="145"/>
        <v>81.099999999999994</v>
      </c>
      <c r="Q1762">
        <v>165</v>
      </c>
      <c r="R1762" s="9" t="s">
        <v>8336</v>
      </c>
      <c r="S1762" t="s">
        <v>8337</v>
      </c>
      <c r="T1762" s="13">
        <f t="shared" si="146"/>
        <v>42405.67260416667</v>
      </c>
      <c r="U1762" s="13">
        <f t="shared" si="147"/>
        <v>42425.67260416667</v>
      </c>
      <c r="W1762">
        <f t="shared" si="148"/>
        <v>2016</v>
      </c>
    </row>
    <row r="1763" spans="1:23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44"/>
        <v>155</v>
      </c>
      <c r="P1763">
        <f t="shared" si="145"/>
        <v>51.67</v>
      </c>
      <c r="Q1763">
        <v>155</v>
      </c>
      <c r="R1763" s="9" t="s">
        <v>8336</v>
      </c>
      <c r="S1763" t="s">
        <v>8337</v>
      </c>
      <c r="T1763" s="13">
        <f t="shared" si="146"/>
        <v>42209.567824074074</v>
      </c>
      <c r="U1763" s="13">
        <f t="shared" si="147"/>
        <v>42259.567824074074</v>
      </c>
      <c r="W1763">
        <f t="shared" si="148"/>
        <v>2015</v>
      </c>
    </row>
    <row r="1764" spans="1:23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44"/>
        <v>885</v>
      </c>
      <c r="P1764">
        <f t="shared" si="145"/>
        <v>35.4</v>
      </c>
      <c r="Q1764">
        <v>885</v>
      </c>
      <c r="R1764" s="9" t="s">
        <v>8336</v>
      </c>
      <c r="S1764" t="s">
        <v>8337</v>
      </c>
      <c r="T1764" s="13">
        <f t="shared" si="146"/>
        <v>42410.982002314813</v>
      </c>
      <c r="U1764" s="13">
        <f t="shared" si="147"/>
        <v>42440.982002314813</v>
      </c>
      <c r="W1764">
        <f t="shared" si="148"/>
        <v>2016</v>
      </c>
    </row>
    <row r="1765" spans="1:23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44"/>
        <v>102</v>
      </c>
      <c r="P1765">
        <f t="shared" si="145"/>
        <v>103.64</v>
      </c>
      <c r="Q1765">
        <v>102</v>
      </c>
      <c r="R1765" s="9" t="s">
        <v>8336</v>
      </c>
      <c r="S1765" t="s">
        <v>8337</v>
      </c>
      <c r="T1765" s="13">
        <f t="shared" si="146"/>
        <v>42636.868518518517</v>
      </c>
      <c r="U1765" s="13">
        <f t="shared" si="147"/>
        <v>42666.868518518517</v>
      </c>
      <c r="W1765">
        <f t="shared" si="148"/>
        <v>2016</v>
      </c>
    </row>
    <row r="1766" spans="1:23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44"/>
        <v>20</v>
      </c>
      <c r="P1766">
        <f t="shared" si="145"/>
        <v>55.28</v>
      </c>
      <c r="Q1766">
        <v>20</v>
      </c>
      <c r="R1766" s="9" t="s">
        <v>8336</v>
      </c>
      <c r="S1766" t="s">
        <v>8337</v>
      </c>
      <c r="T1766" s="13">
        <f t="shared" si="146"/>
        <v>41825.485868055555</v>
      </c>
      <c r="U1766" s="13">
        <f t="shared" si="147"/>
        <v>41854.485868055555</v>
      </c>
      <c r="W1766">
        <f t="shared" si="148"/>
        <v>2014</v>
      </c>
    </row>
    <row r="1767" spans="1:23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44"/>
        <v>59</v>
      </c>
      <c r="P1767">
        <f t="shared" si="145"/>
        <v>72.17</v>
      </c>
      <c r="Q1767">
        <v>59</v>
      </c>
      <c r="R1767" s="9" t="s">
        <v>8336</v>
      </c>
      <c r="S1767" t="s">
        <v>8337</v>
      </c>
      <c r="T1767" s="13">
        <f t="shared" si="146"/>
        <v>41834.980462962965</v>
      </c>
      <c r="U1767" s="13">
        <f t="shared" si="147"/>
        <v>41864.980462962965</v>
      </c>
      <c r="W1767">
        <f t="shared" si="148"/>
        <v>2014</v>
      </c>
    </row>
    <row r="1768" spans="1:23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4"/>
        <v>0</v>
      </c>
      <c r="P1768">
        <f t="shared" si="145"/>
        <v>0</v>
      </c>
      <c r="Q1768">
        <v>0</v>
      </c>
      <c r="R1768" s="9" t="s">
        <v>8336</v>
      </c>
      <c r="S1768" t="s">
        <v>8337</v>
      </c>
      <c r="T1768" s="13">
        <f t="shared" si="146"/>
        <v>41855.859814814816</v>
      </c>
      <c r="U1768" s="13">
        <f t="shared" si="147"/>
        <v>41876.859814814816</v>
      </c>
      <c r="W1768">
        <f t="shared" si="148"/>
        <v>2014</v>
      </c>
    </row>
    <row r="1769" spans="1:23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4"/>
        <v>46</v>
      </c>
      <c r="P1769">
        <f t="shared" si="145"/>
        <v>58.62</v>
      </c>
      <c r="Q1769">
        <v>46</v>
      </c>
      <c r="R1769" s="9" t="s">
        <v>8336</v>
      </c>
      <c r="S1769" t="s">
        <v>8337</v>
      </c>
      <c r="T1769" s="13">
        <f t="shared" si="146"/>
        <v>41824.658379629633</v>
      </c>
      <c r="U1769" s="13">
        <f t="shared" si="147"/>
        <v>41854.658379629633</v>
      </c>
      <c r="W1769">
        <f t="shared" si="148"/>
        <v>2014</v>
      </c>
    </row>
    <row r="1770" spans="1:23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4"/>
        <v>4</v>
      </c>
      <c r="P1770">
        <f t="shared" si="145"/>
        <v>12.47</v>
      </c>
      <c r="Q1770">
        <v>4</v>
      </c>
      <c r="R1770" s="9" t="s">
        <v>8336</v>
      </c>
      <c r="S1770" t="s">
        <v>8337</v>
      </c>
      <c r="T1770" s="13">
        <f t="shared" si="146"/>
        <v>41849.560694444444</v>
      </c>
      <c r="U1770" s="13">
        <f t="shared" si="147"/>
        <v>41909.560694444444</v>
      </c>
      <c r="W1770">
        <f t="shared" si="148"/>
        <v>2014</v>
      </c>
    </row>
    <row r="1771" spans="1:23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4"/>
        <v>3</v>
      </c>
      <c r="P1771">
        <f t="shared" si="145"/>
        <v>49.14</v>
      </c>
      <c r="Q1771">
        <v>3</v>
      </c>
      <c r="R1771" s="9" t="s">
        <v>8336</v>
      </c>
      <c r="S1771" t="s">
        <v>8337</v>
      </c>
      <c r="T1771" s="13">
        <f t="shared" si="146"/>
        <v>41987.818969907406</v>
      </c>
      <c r="U1771" s="13">
        <f t="shared" si="147"/>
        <v>42017.818969907406</v>
      </c>
      <c r="W1771">
        <f t="shared" si="148"/>
        <v>2014</v>
      </c>
    </row>
    <row r="1772" spans="1:23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4"/>
        <v>57</v>
      </c>
      <c r="P1772">
        <f t="shared" si="145"/>
        <v>150.5</v>
      </c>
      <c r="Q1772">
        <v>57</v>
      </c>
      <c r="R1772" s="9" t="s">
        <v>8336</v>
      </c>
      <c r="S1772" t="s">
        <v>8337</v>
      </c>
      <c r="T1772" s="13">
        <f t="shared" si="146"/>
        <v>41891.780023148152</v>
      </c>
      <c r="U1772" s="13">
        <f t="shared" si="147"/>
        <v>41926.780023148152</v>
      </c>
      <c r="W1772">
        <f t="shared" si="148"/>
        <v>2014</v>
      </c>
    </row>
    <row r="1773" spans="1:23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4"/>
        <v>21</v>
      </c>
      <c r="P1773">
        <f t="shared" si="145"/>
        <v>35.799999999999997</v>
      </c>
      <c r="Q1773">
        <v>21</v>
      </c>
      <c r="R1773" s="9" t="s">
        <v>8336</v>
      </c>
      <c r="S1773" t="s">
        <v>8337</v>
      </c>
      <c r="T1773" s="13">
        <f t="shared" si="146"/>
        <v>41905.979629629634</v>
      </c>
      <c r="U1773" s="13">
        <f t="shared" si="147"/>
        <v>41935.979629629634</v>
      </c>
      <c r="W1773">
        <f t="shared" si="148"/>
        <v>2014</v>
      </c>
    </row>
    <row r="1774" spans="1:23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4"/>
        <v>16</v>
      </c>
      <c r="P1774">
        <f t="shared" si="145"/>
        <v>45.16</v>
      </c>
      <c r="Q1774">
        <v>16</v>
      </c>
      <c r="R1774" s="9" t="s">
        <v>8336</v>
      </c>
      <c r="S1774" t="s">
        <v>8337</v>
      </c>
      <c r="T1774" s="13">
        <f t="shared" si="146"/>
        <v>41766.718009259261</v>
      </c>
      <c r="U1774" s="13">
        <f t="shared" si="147"/>
        <v>41826.718009259261</v>
      </c>
      <c r="W1774">
        <f t="shared" si="148"/>
        <v>2014</v>
      </c>
    </row>
    <row r="1775" spans="1:23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4"/>
        <v>6</v>
      </c>
      <c r="P1775">
        <f t="shared" si="145"/>
        <v>98.79</v>
      </c>
      <c r="Q1775">
        <v>6</v>
      </c>
      <c r="R1775" s="9" t="s">
        <v>8336</v>
      </c>
      <c r="S1775" t="s">
        <v>8337</v>
      </c>
      <c r="T1775" s="13">
        <f t="shared" si="146"/>
        <v>41978.760393518518</v>
      </c>
      <c r="U1775" s="13">
        <f t="shared" si="147"/>
        <v>42023.760393518518</v>
      </c>
      <c r="W1775">
        <f t="shared" si="148"/>
        <v>2014</v>
      </c>
    </row>
    <row r="1776" spans="1:23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4"/>
        <v>46</v>
      </c>
      <c r="P1776">
        <f t="shared" si="145"/>
        <v>88.31</v>
      </c>
      <c r="Q1776">
        <v>46</v>
      </c>
      <c r="R1776" s="9" t="s">
        <v>8336</v>
      </c>
      <c r="S1776" t="s">
        <v>8337</v>
      </c>
      <c r="T1776" s="13">
        <f t="shared" si="146"/>
        <v>41930.218657407408</v>
      </c>
      <c r="U1776" s="13">
        <f t="shared" si="147"/>
        <v>41972.624305555553</v>
      </c>
      <c r="W1776">
        <f t="shared" si="148"/>
        <v>2014</v>
      </c>
    </row>
    <row r="1777" spans="1:23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4"/>
        <v>65</v>
      </c>
      <c r="P1777">
        <f t="shared" si="145"/>
        <v>170.63</v>
      </c>
      <c r="Q1777">
        <v>65</v>
      </c>
      <c r="R1777" s="9" t="s">
        <v>8336</v>
      </c>
      <c r="S1777" t="s">
        <v>8337</v>
      </c>
      <c r="T1777" s="13">
        <f t="shared" si="146"/>
        <v>41891.976388888892</v>
      </c>
      <c r="U1777" s="13">
        <f t="shared" si="147"/>
        <v>41936.976388888892</v>
      </c>
      <c r="W1777">
        <f t="shared" si="148"/>
        <v>2014</v>
      </c>
    </row>
    <row r="1778" spans="1:23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4"/>
        <v>7</v>
      </c>
      <c r="P1778">
        <f t="shared" si="145"/>
        <v>83.75</v>
      </c>
      <c r="Q1778">
        <v>7</v>
      </c>
      <c r="R1778" s="9" t="s">
        <v>8336</v>
      </c>
      <c r="S1778" t="s">
        <v>8337</v>
      </c>
      <c r="T1778" s="13">
        <f t="shared" si="146"/>
        <v>41905.95684027778</v>
      </c>
      <c r="U1778" s="13">
        <f t="shared" si="147"/>
        <v>41941.95684027778</v>
      </c>
      <c r="W1778">
        <f t="shared" si="148"/>
        <v>2014</v>
      </c>
    </row>
    <row r="1779" spans="1:23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4"/>
        <v>14</v>
      </c>
      <c r="P1779">
        <f t="shared" si="145"/>
        <v>65.099999999999994</v>
      </c>
      <c r="Q1779">
        <v>14</v>
      </c>
      <c r="R1779" s="9" t="s">
        <v>8336</v>
      </c>
      <c r="S1779" t="s">
        <v>8337</v>
      </c>
      <c r="T1779" s="13">
        <f t="shared" si="146"/>
        <v>42025.357094907406</v>
      </c>
      <c r="U1779" s="13">
        <f t="shared" si="147"/>
        <v>42055.357094907406</v>
      </c>
      <c r="W1779">
        <f t="shared" si="148"/>
        <v>2015</v>
      </c>
    </row>
    <row r="1780" spans="1:23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4"/>
        <v>2</v>
      </c>
      <c r="P1780">
        <f t="shared" si="145"/>
        <v>66.33</v>
      </c>
      <c r="Q1780">
        <v>2</v>
      </c>
      <c r="R1780" s="9" t="s">
        <v>8336</v>
      </c>
      <c r="S1780" t="s">
        <v>8337</v>
      </c>
      <c r="T1780" s="13">
        <f t="shared" si="146"/>
        <v>42045.86336805555</v>
      </c>
      <c r="U1780" s="13">
        <f t="shared" si="147"/>
        <v>42090.821701388893</v>
      </c>
      <c r="W1780">
        <f t="shared" si="148"/>
        <v>2015</v>
      </c>
    </row>
    <row r="1781" spans="1:23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4"/>
        <v>36</v>
      </c>
      <c r="P1781">
        <f t="shared" si="145"/>
        <v>104.89</v>
      </c>
      <c r="Q1781">
        <v>36</v>
      </c>
      <c r="R1781" s="9" t="s">
        <v>8336</v>
      </c>
      <c r="S1781" t="s">
        <v>8337</v>
      </c>
      <c r="T1781" s="13">
        <f t="shared" si="146"/>
        <v>42585.691898148143</v>
      </c>
      <c r="U1781" s="13">
        <f t="shared" si="147"/>
        <v>42615.691898148143</v>
      </c>
      <c r="W1781">
        <f t="shared" si="148"/>
        <v>2016</v>
      </c>
    </row>
    <row r="1782" spans="1:23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4"/>
        <v>40</v>
      </c>
      <c r="P1782">
        <f t="shared" si="145"/>
        <v>78.44</v>
      </c>
      <c r="Q1782">
        <v>40</v>
      </c>
      <c r="R1782" s="9" t="s">
        <v>8336</v>
      </c>
      <c r="S1782" t="s">
        <v>8337</v>
      </c>
      <c r="T1782" s="13">
        <f t="shared" si="146"/>
        <v>42493.600810185191</v>
      </c>
      <c r="U1782" s="13">
        <f t="shared" si="147"/>
        <v>42553.600810185191</v>
      </c>
      <c r="W1782">
        <f t="shared" si="148"/>
        <v>2016</v>
      </c>
    </row>
    <row r="1783" spans="1:23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4"/>
        <v>26</v>
      </c>
      <c r="P1783">
        <f t="shared" si="145"/>
        <v>59.04</v>
      </c>
      <c r="Q1783">
        <v>26</v>
      </c>
      <c r="R1783" s="9" t="s">
        <v>8336</v>
      </c>
      <c r="S1783" t="s">
        <v>8337</v>
      </c>
      <c r="T1783" s="13">
        <f t="shared" si="146"/>
        <v>42597.617418981477</v>
      </c>
      <c r="U1783" s="13">
        <f t="shared" si="147"/>
        <v>42628.617418981477</v>
      </c>
      <c r="W1783">
        <f t="shared" si="148"/>
        <v>2016</v>
      </c>
    </row>
    <row r="1784" spans="1:23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4"/>
        <v>15</v>
      </c>
      <c r="P1784">
        <f t="shared" si="145"/>
        <v>71.34</v>
      </c>
      <c r="Q1784">
        <v>15</v>
      </c>
      <c r="R1784" s="9" t="s">
        <v>8336</v>
      </c>
      <c r="S1784" t="s">
        <v>8337</v>
      </c>
      <c r="T1784" s="13">
        <f t="shared" si="146"/>
        <v>42388.575104166666</v>
      </c>
      <c r="U1784" s="13">
        <f t="shared" si="147"/>
        <v>42421.575104166666</v>
      </c>
      <c r="W1784">
        <f t="shared" si="148"/>
        <v>2016</v>
      </c>
    </row>
    <row r="1785" spans="1:23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4"/>
        <v>24</v>
      </c>
      <c r="P1785">
        <f t="shared" si="145"/>
        <v>51.23</v>
      </c>
      <c r="Q1785">
        <v>24</v>
      </c>
      <c r="R1785" s="9" t="s">
        <v>8336</v>
      </c>
      <c r="S1785" t="s">
        <v>8337</v>
      </c>
      <c r="T1785" s="13">
        <f t="shared" si="146"/>
        <v>42115.949976851851</v>
      </c>
      <c r="U1785" s="13">
        <f t="shared" si="147"/>
        <v>42145.949976851851</v>
      </c>
      <c r="W1785">
        <f t="shared" si="148"/>
        <v>2015</v>
      </c>
    </row>
    <row r="1786" spans="1:23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4"/>
        <v>40</v>
      </c>
      <c r="P1786">
        <f t="shared" si="145"/>
        <v>60.24</v>
      </c>
      <c r="Q1786">
        <v>40</v>
      </c>
      <c r="R1786" s="9" t="s">
        <v>8336</v>
      </c>
      <c r="S1786" t="s">
        <v>8337</v>
      </c>
      <c r="T1786" s="13">
        <f t="shared" si="146"/>
        <v>42003.655555555553</v>
      </c>
      <c r="U1786" s="13">
        <f t="shared" si="147"/>
        <v>42035.142361111109</v>
      </c>
      <c r="W1786">
        <f t="shared" si="148"/>
        <v>2014</v>
      </c>
    </row>
    <row r="1787" spans="1:23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4"/>
        <v>20</v>
      </c>
      <c r="P1787">
        <f t="shared" si="145"/>
        <v>44.94</v>
      </c>
      <c r="Q1787">
        <v>20</v>
      </c>
      <c r="R1787" s="9" t="s">
        <v>8336</v>
      </c>
      <c r="S1787" t="s">
        <v>8337</v>
      </c>
      <c r="T1787" s="13">
        <f t="shared" si="146"/>
        <v>41897.134895833333</v>
      </c>
      <c r="U1787" s="13">
        <f t="shared" si="147"/>
        <v>41928</v>
      </c>
      <c r="W1787">
        <f t="shared" si="148"/>
        <v>2014</v>
      </c>
    </row>
    <row r="1788" spans="1:23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4"/>
        <v>48</v>
      </c>
      <c r="P1788">
        <f t="shared" si="145"/>
        <v>31.21</v>
      </c>
      <c r="Q1788">
        <v>48</v>
      </c>
      <c r="R1788" s="9" t="s">
        <v>8336</v>
      </c>
      <c r="S1788" t="s">
        <v>8337</v>
      </c>
      <c r="T1788" s="13">
        <f t="shared" si="146"/>
        <v>41958.550659722227</v>
      </c>
      <c r="U1788" s="13">
        <f t="shared" si="147"/>
        <v>41988.550659722227</v>
      </c>
      <c r="W1788">
        <f t="shared" si="148"/>
        <v>2014</v>
      </c>
    </row>
    <row r="1789" spans="1:23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4"/>
        <v>15</v>
      </c>
      <c r="P1789">
        <f t="shared" si="145"/>
        <v>63.88</v>
      </c>
      <c r="Q1789">
        <v>15</v>
      </c>
      <c r="R1789" s="9" t="s">
        <v>8336</v>
      </c>
      <c r="S1789" t="s">
        <v>8337</v>
      </c>
      <c r="T1789" s="13">
        <f t="shared" si="146"/>
        <v>42068.65552083333</v>
      </c>
      <c r="U1789" s="13">
        <f t="shared" si="147"/>
        <v>42098.613854166666</v>
      </c>
      <c r="W1789">
        <f t="shared" si="148"/>
        <v>2015</v>
      </c>
    </row>
    <row r="1790" spans="1:23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4"/>
        <v>1</v>
      </c>
      <c r="P1790">
        <f t="shared" si="145"/>
        <v>19</v>
      </c>
      <c r="Q1790">
        <v>1</v>
      </c>
      <c r="R1790" s="9" t="s">
        <v>8336</v>
      </c>
      <c r="S1790" t="s">
        <v>8337</v>
      </c>
      <c r="T1790" s="13">
        <f t="shared" si="146"/>
        <v>41913.94840277778</v>
      </c>
      <c r="U1790" s="13">
        <f t="shared" si="147"/>
        <v>41943.94840277778</v>
      </c>
      <c r="W1790">
        <f t="shared" si="148"/>
        <v>2014</v>
      </c>
    </row>
    <row r="1791" spans="1:23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4"/>
        <v>1</v>
      </c>
      <c r="P1791">
        <f t="shared" si="145"/>
        <v>10</v>
      </c>
      <c r="Q1791">
        <v>1</v>
      </c>
      <c r="R1791" s="9" t="s">
        <v>8336</v>
      </c>
      <c r="S1791" t="s">
        <v>8337</v>
      </c>
      <c r="T1791" s="13">
        <f t="shared" si="146"/>
        <v>41956.250034722223</v>
      </c>
      <c r="U1791" s="13">
        <f t="shared" si="147"/>
        <v>42016.250034722223</v>
      </c>
      <c r="W1791">
        <f t="shared" si="148"/>
        <v>2014</v>
      </c>
    </row>
    <row r="1792" spans="1:23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4"/>
        <v>5</v>
      </c>
      <c r="P1792">
        <f t="shared" si="145"/>
        <v>109.07</v>
      </c>
      <c r="Q1792">
        <v>5</v>
      </c>
      <c r="R1792" s="9" t="s">
        <v>8336</v>
      </c>
      <c r="S1792" t="s">
        <v>8337</v>
      </c>
      <c r="T1792" s="13">
        <f t="shared" si="146"/>
        <v>42010.674513888895</v>
      </c>
      <c r="U1792" s="13">
        <f t="shared" si="147"/>
        <v>42040.674513888895</v>
      </c>
      <c r="W1792">
        <f t="shared" si="148"/>
        <v>2015</v>
      </c>
    </row>
    <row r="1793" spans="1:23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4"/>
        <v>4</v>
      </c>
      <c r="P1793">
        <f t="shared" si="145"/>
        <v>26.75</v>
      </c>
      <c r="Q1793">
        <v>4</v>
      </c>
      <c r="R1793" s="9" t="s">
        <v>8336</v>
      </c>
      <c r="S1793" t="s">
        <v>8337</v>
      </c>
      <c r="T1793" s="13">
        <f t="shared" si="146"/>
        <v>41973.740335648152</v>
      </c>
      <c r="U1793" s="13">
        <f t="shared" si="147"/>
        <v>42033.740335648152</v>
      </c>
      <c r="W1793">
        <f t="shared" si="148"/>
        <v>2014</v>
      </c>
    </row>
    <row r="1794" spans="1:23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4"/>
        <v>61</v>
      </c>
      <c r="P1794">
        <f t="shared" si="145"/>
        <v>109.94</v>
      </c>
      <c r="Q1794">
        <v>61</v>
      </c>
      <c r="R1794" s="9" t="s">
        <v>8336</v>
      </c>
      <c r="S1794" t="s">
        <v>8337</v>
      </c>
      <c r="T1794" s="13">
        <f t="shared" si="146"/>
        <v>42189.031041666662</v>
      </c>
      <c r="U1794" s="13">
        <f t="shared" si="147"/>
        <v>42226.290972222225</v>
      </c>
      <c r="W1794">
        <f t="shared" si="148"/>
        <v>2015</v>
      </c>
    </row>
    <row r="1795" spans="1:23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9">ROUND(E1795/D1795*100,0)</f>
        <v>1</v>
      </c>
      <c r="P1795">
        <f t="shared" ref="P1795:P1858" si="150">IFERROR(ROUND(E1795/L1795,2),0)</f>
        <v>20</v>
      </c>
      <c r="Q1795">
        <v>1</v>
      </c>
      <c r="R1795" s="9" t="s">
        <v>8336</v>
      </c>
      <c r="S1795" t="s">
        <v>8337</v>
      </c>
      <c r="T1795" s="13">
        <f t="shared" ref="T1795:T1858" si="151">(((J1795/60)/60)/24)+DATE(1970,1,1)</f>
        <v>41940.89166666667</v>
      </c>
      <c r="U1795" s="13">
        <f t="shared" ref="U1795:U1858" si="152">(((I1795/60)/60)/24)+DATE(1970,1,1)</f>
        <v>41970.933333333334</v>
      </c>
      <c r="W1795">
        <f t="shared" ref="W1795:W1858" si="153">YEAR(T1795)</f>
        <v>2014</v>
      </c>
    </row>
    <row r="1796" spans="1:23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9"/>
        <v>11</v>
      </c>
      <c r="P1796">
        <f t="shared" si="150"/>
        <v>55.39</v>
      </c>
      <c r="Q1796">
        <v>11</v>
      </c>
      <c r="R1796" s="9" t="s">
        <v>8336</v>
      </c>
      <c r="S1796" t="s">
        <v>8337</v>
      </c>
      <c r="T1796" s="13">
        <f t="shared" si="151"/>
        <v>42011.551180555558</v>
      </c>
      <c r="U1796" s="13">
        <f t="shared" si="152"/>
        <v>42046.551180555558</v>
      </c>
      <c r="W1796">
        <f t="shared" si="153"/>
        <v>2015</v>
      </c>
    </row>
    <row r="1797" spans="1:23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9"/>
        <v>39</v>
      </c>
      <c r="P1797">
        <f t="shared" si="150"/>
        <v>133.9</v>
      </c>
      <c r="Q1797">
        <v>39</v>
      </c>
      <c r="R1797" s="9" t="s">
        <v>8336</v>
      </c>
      <c r="S1797" t="s">
        <v>8337</v>
      </c>
      <c r="T1797" s="13">
        <f t="shared" si="151"/>
        <v>42628.288668981477</v>
      </c>
      <c r="U1797" s="13">
        <f t="shared" si="152"/>
        <v>42657.666666666672</v>
      </c>
      <c r="W1797">
        <f t="shared" si="153"/>
        <v>2016</v>
      </c>
    </row>
    <row r="1798" spans="1:23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9"/>
        <v>22</v>
      </c>
      <c r="P1798">
        <f t="shared" si="150"/>
        <v>48.72</v>
      </c>
      <c r="Q1798">
        <v>22</v>
      </c>
      <c r="R1798" s="9" t="s">
        <v>8336</v>
      </c>
      <c r="S1798" t="s">
        <v>8337</v>
      </c>
      <c r="T1798" s="13">
        <f t="shared" si="151"/>
        <v>42515.439421296294</v>
      </c>
      <c r="U1798" s="13">
        <f t="shared" si="152"/>
        <v>42575.439421296294</v>
      </c>
      <c r="W1798">
        <f t="shared" si="153"/>
        <v>2016</v>
      </c>
    </row>
    <row r="1799" spans="1:23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9"/>
        <v>68</v>
      </c>
      <c r="P1799">
        <f t="shared" si="150"/>
        <v>48.25</v>
      </c>
      <c r="Q1799">
        <v>68</v>
      </c>
      <c r="R1799" s="9" t="s">
        <v>8336</v>
      </c>
      <c r="S1799" t="s">
        <v>8337</v>
      </c>
      <c r="T1799" s="13">
        <f t="shared" si="151"/>
        <v>42689.56931712963</v>
      </c>
      <c r="U1799" s="13">
        <f t="shared" si="152"/>
        <v>42719.56931712963</v>
      </c>
      <c r="W1799">
        <f t="shared" si="153"/>
        <v>2016</v>
      </c>
    </row>
    <row r="1800" spans="1:23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9"/>
        <v>14</v>
      </c>
      <c r="P1800">
        <f t="shared" si="150"/>
        <v>58.97</v>
      </c>
      <c r="Q1800">
        <v>14</v>
      </c>
      <c r="R1800" s="9" t="s">
        <v>8336</v>
      </c>
      <c r="S1800" t="s">
        <v>8337</v>
      </c>
      <c r="T1800" s="13">
        <f t="shared" si="151"/>
        <v>42344.32677083333</v>
      </c>
      <c r="U1800" s="13">
        <f t="shared" si="152"/>
        <v>42404.32677083333</v>
      </c>
      <c r="W1800">
        <f t="shared" si="153"/>
        <v>2015</v>
      </c>
    </row>
    <row r="1801" spans="1:23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9"/>
        <v>2</v>
      </c>
      <c r="P1801">
        <f t="shared" si="150"/>
        <v>11.64</v>
      </c>
      <c r="Q1801">
        <v>2</v>
      </c>
      <c r="R1801" s="9" t="s">
        <v>8336</v>
      </c>
      <c r="S1801" t="s">
        <v>8337</v>
      </c>
      <c r="T1801" s="13">
        <f t="shared" si="151"/>
        <v>41934.842685185184</v>
      </c>
      <c r="U1801" s="13">
        <f t="shared" si="152"/>
        <v>41954.884351851855</v>
      </c>
      <c r="W1801">
        <f t="shared" si="153"/>
        <v>2014</v>
      </c>
    </row>
    <row r="1802" spans="1:23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9"/>
        <v>20</v>
      </c>
      <c r="P1802">
        <f t="shared" si="150"/>
        <v>83.72</v>
      </c>
      <c r="Q1802">
        <v>20</v>
      </c>
      <c r="R1802" s="9" t="s">
        <v>8336</v>
      </c>
      <c r="S1802" t="s">
        <v>8337</v>
      </c>
      <c r="T1802" s="13">
        <f t="shared" si="151"/>
        <v>42623.606134259258</v>
      </c>
      <c r="U1802" s="13">
        <f t="shared" si="152"/>
        <v>42653.606134259258</v>
      </c>
      <c r="W1802">
        <f t="shared" si="153"/>
        <v>2016</v>
      </c>
    </row>
    <row r="1803" spans="1:23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9"/>
        <v>14</v>
      </c>
      <c r="P1803">
        <f t="shared" si="150"/>
        <v>63.65</v>
      </c>
      <c r="Q1803">
        <v>14</v>
      </c>
      <c r="R1803" s="9" t="s">
        <v>8336</v>
      </c>
      <c r="S1803" t="s">
        <v>8337</v>
      </c>
      <c r="T1803" s="13">
        <f t="shared" si="151"/>
        <v>42321.660509259258</v>
      </c>
      <c r="U1803" s="13">
        <f t="shared" si="152"/>
        <v>42353.506944444445</v>
      </c>
      <c r="W1803">
        <f t="shared" si="153"/>
        <v>2015</v>
      </c>
    </row>
    <row r="1804" spans="1:23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9"/>
        <v>48</v>
      </c>
      <c r="P1804">
        <f t="shared" si="150"/>
        <v>94.28</v>
      </c>
      <c r="Q1804">
        <v>48</v>
      </c>
      <c r="R1804" s="9" t="s">
        <v>8336</v>
      </c>
      <c r="S1804" t="s">
        <v>8337</v>
      </c>
      <c r="T1804" s="13">
        <f t="shared" si="151"/>
        <v>42159.47256944445</v>
      </c>
      <c r="U1804" s="13">
        <f t="shared" si="152"/>
        <v>42182.915972222225</v>
      </c>
      <c r="W1804">
        <f t="shared" si="153"/>
        <v>2015</v>
      </c>
    </row>
    <row r="1805" spans="1:23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9"/>
        <v>31</v>
      </c>
      <c r="P1805">
        <f t="shared" si="150"/>
        <v>71.87</v>
      </c>
      <c r="Q1805">
        <v>31</v>
      </c>
      <c r="R1805" s="9" t="s">
        <v>8336</v>
      </c>
      <c r="S1805" t="s">
        <v>8337</v>
      </c>
      <c r="T1805" s="13">
        <f t="shared" si="151"/>
        <v>42018.071550925932</v>
      </c>
      <c r="U1805" s="13">
        <f t="shared" si="152"/>
        <v>42049.071550925932</v>
      </c>
      <c r="W1805">
        <f t="shared" si="153"/>
        <v>2015</v>
      </c>
    </row>
    <row r="1806" spans="1:23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9"/>
        <v>35</v>
      </c>
      <c r="P1806">
        <f t="shared" si="150"/>
        <v>104.85</v>
      </c>
      <c r="Q1806">
        <v>35</v>
      </c>
      <c r="R1806" s="9" t="s">
        <v>8336</v>
      </c>
      <c r="S1806" t="s">
        <v>8337</v>
      </c>
      <c r="T1806" s="13">
        <f t="shared" si="151"/>
        <v>42282.678287037037</v>
      </c>
      <c r="U1806" s="13">
        <f t="shared" si="152"/>
        <v>42322.719953703709</v>
      </c>
      <c r="W1806">
        <f t="shared" si="153"/>
        <v>2015</v>
      </c>
    </row>
    <row r="1807" spans="1:23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9"/>
        <v>36</v>
      </c>
      <c r="P1807">
        <f t="shared" si="150"/>
        <v>67.14</v>
      </c>
      <c r="Q1807">
        <v>36</v>
      </c>
      <c r="R1807" s="9" t="s">
        <v>8336</v>
      </c>
      <c r="S1807" t="s">
        <v>8337</v>
      </c>
      <c r="T1807" s="13">
        <f t="shared" si="151"/>
        <v>42247.803912037038</v>
      </c>
      <c r="U1807" s="13">
        <f t="shared" si="152"/>
        <v>42279.75</v>
      </c>
      <c r="W1807">
        <f t="shared" si="153"/>
        <v>2015</v>
      </c>
    </row>
    <row r="1808" spans="1:23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9"/>
        <v>3</v>
      </c>
      <c r="P1808">
        <f t="shared" si="150"/>
        <v>73.88</v>
      </c>
      <c r="Q1808">
        <v>3</v>
      </c>
      <c r="R1808" s="9" t="s">
        <v>8336</v>
      </c>
      <c r="S1808" t="s">
        <v>8337</v>
      </c>
      <c r="T1808" s="13">
        <f t="shared" si="151"/>
        <v>41877.638298611113</v>
      </c>
      <c r="U1808" s="13">
        <f t="shared" si="152"/>
        <v>41912.638298611113</v>
      </c>
      <c r="W1808">
        <f t="shared" si="153"/>
        <v>2014</v>
      </c>
    </row>
    <row r="1809" spans="1:23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9"/>
        <v>11</v>
      </c>
      <c r="P1809">
        <f t="shared" si="150"/>
        <v>69.13</v>
      </c>
      <c r="Q1809">
        <v>11</v>
      </c>
      <c r="R1809" s="9" t="s">
        <v>8336</v>
      </c>
      <c r="S1809" t="s">
        <v>8337</v>
      </c>
      <c r="T1809" s="13">
        <f t="shared" si="151"/>
        <v>41880.068437499998</v>
      </c>
      <c r="U1809" s="13">
        <f t="shared" si="152"/>
        <v>41910.068437499998</v>
      </c>
      <c r="W1809">
        <f t="shared" si="153"/>
        <v>2014</v>
      </c>
    </row>
    <row r="1810" spans="1:23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9"/>
        <v>41</v>
      </c>
      <c r="P1810">
        <f t="shared" si="150"/>
        <v>120.77</v>
      </c>
      <c r="Q1810">
        <v>41</v>
      </c>
      <c r="R1810" s="9" t="s">
        <v>8336</v>
      </c>
      <c r="S1810" t="s">
        <v>8337</v>
      </c>
      <c r="T1810" s="13">
        <f t="shared" si="151"/>
        <v>42742.680902777778</v>
      </c>
      <c r="U1810" s="13">
        <f t="shared" si="152"/>
        <v>42777.680902777778</v>
      </c>
      <c r="W1810">
        <f t="shared" si="153"/>
        <v>2017</v>
      </c>
    </row>
    <row r="1811" spans="1:23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9"/>
        <v>11</v>
      </c>
      <c r="P1811">
        <f t="shared" si="150"/>
        <v>42.22</v>
      </c>
      <c r="Q1811">
        <v>11</v>
      </c>
      <c r="R1811" s="9" t="s">
        <v>8336</v>
      </c>
      <c r="S1811" t="s">
        <v>8337</v>
      </c>
      <c r="T1811" s="13">
        <f t="shared" si="151"/>
        <v>42029.907858796301</v>
      </c>
      <c r="U1811" s="13">
        <f t="shared" si="152"/>
        <v>42064.907858796301</v>
      </c>
      <c r="W1811">
        <f t="shared" si="153"/>
        <v>2015</v>
      </c>
    </row>
    <row r="1812" spans="1:23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9"/>
        <v>3</v>
      </c>
      <c r="P1812">
        <f t="shared" si="150"/>
        <v>7.5</v>
      </c>
      <c r="Q1812">
        <v>3</v>
      </c>
      <c r="R1812" s="9" t="s">
        <v>8336</v>
      </c>
      <c r="S1812" t="s">
        <v>8337</v>
      </c>
      <c r="T1812" s="13">
        <f t="shared" si="151"/>
        <v>41860.91002314815</v>
      </c>
      <c r="U1812" s="13">
        <f t="shared" si="152"/>
        <v>41872.91002314815</v>
      </c>
      <c r="W1812">
        <f t="shared" si="153"/>
        <v>2014</v>
      </c>
    </row>
    <row r="1813" spans="1:23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9"/>
        <v>0</v>
      </c>
      <c r="P1813">
        <f t="shared" si="150"/>
        <v>1.54</v>
      </c>
      <c r="Q1813">
        <v>0</v>
      </c>
      <c r="R1813" s="9" t="s">
        <v>8336</v>
      </c>
      <c r="S1813" t="s">
        <v>8337</v>
      </c>
      <c r="T1813" s="13">
        <f t="shared" si="151"/>
        <v>41876.433680555558</v>
      </c>
      <c r="U1813" s="13">
        <f t="shared" si="152"/>
        <v>41936.166666666664</v>
      </c>
      <c r="W1813">
        <f t="shared" si="153"/>
        <v>2014</v>
      </c>
    </row>
    <row r="1814" spans="1:23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9"/>
        <v>13</v>
      </c>
      <c r="P1814">
        <f t="shared" si="150"/>
        <v>37.61</v>
      </c>
      <c r="Q1814">
        <v>13</v>
      </c>
      <c r="R1814" s="9" t="s">
        <v>8336</v>
      </c>
      <c r="S1814" t="s">
        <v>8337</v>
      </c>
      <c r="T1814" s="13">
        <f t="shared" si="151"/>
        <v>42524.318703703699</v>
      </c>
      <c r="U1814" s="13">
        <f t="shared" si="152"/>
        <v>42554.318703703699</v>
      </c>
      <c r="W1814">
        <f t="shared" si="153"/>
        <v>2016</v>
      </c>
    </row>
    <row r="1815" spans="1:23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9"/>
        <v>0</v>
      </c>
      <c r="P1815">
        <f t="shared" si="150"/>
        <v>0</v>
      </c>
      <c r="Q1815">
        <v>0</v>
      </c>
      <c r="R1815" s="9" t="s">
        <v>8336</v>
      </c>
      <c r="S1815" t="s">
        <v>8337</v>
      </c>
      <c r="T1815" s="13">
        <f t="shared" si="151"/>
        <v>41829.889027777775</v>
      </c>
      <c r="U1815" s="13">
        <f t="shared" si="152"/>
        <v>41859.889027777775</v>
      </c>
      <c r="W1815">
        <f t="shared" si="153"/>
        <v>2014</v>
      </c>
    </row>
    <row r="1816" spans="1:23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9"/>
        <v>49</v>
      </c>
      <c r="P1816">
        <f t="shared" si="150"/>
        <v>42.16</v>
      </c>
      <c r="Q1816">
        <v>49</v>
      </c>
      <c r="R1816" s="9" t="s">
        <v>8336</v>
      </c>
      <c r="S1816" t="s">
        <v>8337</v>
      </c>
      <c r="T1816" s="13">
        <f t="shared" si="151"/>
        <v>42033.314074074078</v>
      </c>
      <c r="U1816" s="13">
        <f t="shared" si="152"/>
        <v>42063.314074074078</v>
      </c>
      <c r="W1816">
        <f t="shared" si="153"/>
        <v>2015</v>
      </c>
    </row>
    <row r="1817" spans="1:23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9"/>
        <v>0</v>
      </c>
      <c r="P1817">
        <f t="shared" si="150"/>
        <v>0</v>
      </c>
      <c r="Q1817">
        <v>0</v>
      </c>
      <c r="R1817" s="9" t="s">
        <v>8336</v>
      </c>
      <c r="S1817" t="s">
        <v>8337</v>
      </c>
      <c r="T1817" s="13">
        <f t="shared" si="151"/>
        <v>42172.906678240746</v>
      </c>
      <c r="U1817" s="13">
        <f t="shared" si="152"/>
        <v>42186.906678240746</v>
      </c>
      <c r="W1817">
        <f t="shared" si="153"/>
        <v>2015</v>
      </c>
    </row>
    <row r="1818" spans="1:23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9"/>
        <v>2</v>
      </c>
      <c r="P1818">
        <f t="shared" si="150"/>
        <v>84.83</v>
      </c>
      <c r="Q1818">
        <v>2</v>
      </c>
      <c r="R1818" s="9" t="s">
        <v>8336</v>
      </c>
      <c r="S1818" t="s">
        <v>8337</v>
      </c>
      <c r="T1818" s="13">
        <f t="shared" si="151"/>
        <v>42548.876192129625</v>
      </c>
      <c r="U1818" s="13">
        <f t="shared" si="152"/>
        <v>42576.791666666672</v>
      </c>
      <c r="W1818">
        <f t="shared" si="153"/>
        <v>2016</v>
      </c>
    </row>
    <row r="1819" spans="1:23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9"/>
        <v>52</v>
      </c>
      <c r="P1819">
        <f t="shared" si="150"/>
        <v>94.19</v>
      </c>
      <c r="Q1819">
        <v>52</v>
      </c>
      <c r="R1819" s="9" t="s">
        <v>8336</v>
      </c>
      <c r="S1819" t="s">
        <v>8337</v>
      </c>
      <c r="T1819" s="13">
        <f t="shared" si="151"/>
        <v>42705.662118055552</v>
      </c>
      <c r="U1819" s="13">
        <f t="shared" si="152"/>
        <v>42765.290972222225</v>
      </c>
      <c r="W1819">
        <f t="shared" si="153"/>
        <v>2016</v>
      </c>
    </row>
    <row r="1820" spans="1:23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9"/>
        <v>0</v>
      </c>
      <c r="P1820">
        <f t="shared" si="150"/>
        <v>0</v>
      </c>
      <c r="Q1820">
        <v>0</v>
      </c>
      <c r="R1820" s="9" t="s">
        <v>8336</v>
      </c>
      <c r="S1820" t="s">
        <v>8337</v>
      </c>
      <c r="T1820" s="13">
        <f t="shared" si="151"/>
        <v>42067.234375</v>
      </c>
      <c r="U1820" s="13">
        <f t="shared" si="152"/>
        <v>42097.192708333328</v>
      </c>
      <c r="W1820">
        <f t="shared" si="153"/>
        <v>2015</v>
      </c>
    </row>
    <row r="1821" spans="1:23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9"/>
        <v>2</v>
      </c>
      <c r="P1821">
        <f t="shared" si="150"/>
        <v>6.25</v>
      </c>
      <c r="Q1821">
        <v>2</v>
      </c>
      <c r="R1821" s="9" t="s">
        <v>8336</v>
      </c>
      <c r="S1821" t="s">
        <v>8337</v>
      </c>
      <c r="T1821" s="13">
        <f t="shared" si="151"/>
        <v>41820.752268518518</v>
      </c>
      <c r="U1821" s="13">
        <f t="shared" si="152"/>
        <v>41850.752268518518</v>
      </c>
      <c r="W1821">
        <f t="shared" si="153"/>
        <v>2014</v>
      </c>
    </row>
    <row r="1822" spans="1:23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9"/>
        <v>7</v>
      </c>
      <c r="P1822">
        <f t="shared" si="150"/>
        <v>213.38</v>
      </c>
      <c r="Q1822">
        <v>7</v>
      </c>
      <c r="R1822" s="9" t="s">
        <v>8336</v>
      </c>
      <c r="S1822" t="s">
        <v>8337</v>
      </c>
      <c r="T1822" s="13">
        <f t="shared" si="151"/>
        <v>42065.084375000006</v>
      </c>
      <c r="U1822" s="13">
        <f t="shared" si="152"/>
        <v>42095.042708333334</v>
      </c>
      <c r="W1822">
        <f t="shared" si="153"/>
        <v>2015</v>
      </c>
    </row>
    <row r="1823" spans="1:23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9"/>
        <v>135</v>
      </c>
      <c r="P1823">
        <f t="shared" si="150"/>
        <v>59.16</v>
      </c>
      <c r="Q1823">
        <v>135</v>
      </c>
      <c r="R1823" s="9" t="s">
        <v>8323</v>
      </c>
      <c r="S1823" t="s">
        <v>8324</v>
      </c>
      <c r="T1823" s="13">
        <f t="shared" si="151"/>
        <v>40926.319062499999</v>
      </c>
      <c r="U1823" s="13">
        <f t="shared" si="152"/>
        <v>40971.319062499999</v>
      </c>
      <c r="W1823">
        <f t="shared" si="153"/>
        <v>2012</v>
      </c>
    </row>
    <row r="1824" spans="1:23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9"/>
        <v>100</v>
      </c>
      <c r="P1824">
        <f t="shared" si="150"/>
        <v>27.27</v>
      </c>
      <c r="Q1824">
        <v>100</v>
      </c>
      <c r="R1824" s="9" t="s">
        <v>8323</v>
      </c>
      <c r="S1824" t="s">
        <v>8324</v>
      </c>
      <c r="T1824" s="13">
        <f t="shared" si="151"/>
        <v>41634.797013888885</v>
      </c>
      <c r="U1824" s="13">
        <f t="shared" si="152"/>
        <v>41670.792361111111</v>
      </c>
      <c r="W1824">
        <f t="shared" si="153"/>
        <v>2013</v>
      </c>
    </row>
    <row r="1825" spans="1:23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9"/>
        <v>116</v>
      </c>
      <c r="P1825">
        <f t="shared" si="150"/>
        <v>24.58</v>
      </c>
      <c r="Q1825">
        <v>116</v>
      </c>
      <c r="R1825" s="9" t="s">
        <v>8323</v>
      </c>
      <c r="S1825" t="s">
        <v>8324</v>
      </c>
      <c r="T1825" s="13">
        <f t="shared" si="151"/>
        <v>41176.684907407405</v>
      </c>
      <c r="U1825" s="13">
        <f t="shared" si="152"/>
        <v>41206.684907407405</v>
      </c>
      <c r="W1825">
        <f t="shared" si="153"/>
        <v>2012</v>
      </c>
    </row>
    <row r="1826" spans="1:23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9"/>
        <v>100</v>
      </c>
      <c r="P1826">
        <f t="shared" si="150"/>
        <v>75.05</v>
      </c>
      <c r="Q1826">
        <v>100</v>
      </c>
      <c r="R1826" s="9" t="s">
        <v>8323</v>
      </c>
      <c r="S1826" t="s">
        <v>8324</v>
      </c>
      <c r="T1826" s="13">
        <f t="shared" si="151"/>
        <v>41626.916284722225</v>
      </c>
      <c r="U1826" s="13">
        <f t="shared" si="152"/>
        <v>41647.088888888888</v>
      </c>
      <c r="W1826">
        <f t="shared" si="153"/>
        <v>2013</v>
      </c>
    </row>
    <row r="1827" spans="1:23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9"/>
        <v>105</v>
      </c>
      <c r="P1827">
        <f t="shared" si="150"/>
        <v>42.02</v>
      </c>
      <c r="Q1827">
        <v>105</v>
      </c>
      <c r="R1827" s="9" t="s">
        <v>8323</v>
      </c>
      <c r="S1827" t="s">
        <v>8324</v>
      </c>
      <c r="T1827" s="13">
        <f t="shared" si="151"/>
        <v>41443.83452546296</v>
      </c>
      <c r="U1827" s="13">
        <f t="shared" si="152"/>
        <v>41466.83452546296</v>
      </c>
      <c r="W1827">
        <f t="shared" si="153"/>
        <v>2013</v>
      </c>
    </row>
    <row r="1828" spans="1:23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9"/>
        <v>101</v>
      </c>
      <c r="P1828">
        <f t="shared" si="150"/>
        <v>53.16</v>
      </c>
      <c r="Q1828">
        <v>101</v>
      </c>
      <c r="R1828" s="9" t="s">
        <v>8323</v>
      </c>
      <c r="S1828" t="s">
        <v>8324</v>
      </c>
      <c r="T1828" s="13">
        <f t="shared" si="151"/>
        <v>41657.923807870371</v>
      </c>
      <c r="U1828" s="13">
        <f t="shared" si="152"/>
        <v>41687.923807870371</v>
      </c>
      <c r="W1828">
        <f t="shared" si="153"/>
        <v>2014</v>
      </c>
    </row>
    <row r="1829" spans="1:23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9"/>
        <v>101</v>
      </c>
      <c r="P1829">
        <f t="shared" si="150"/>
        <v>83.89</v>
      </c>
      <c r="Q1829">
        <v>101</v>
      </c>
      <c r="R1829" s="9" t="s">
        <v>8323</v>
      </c>
      <c r="S1829" t="s">
        <v>8324</v>
      </c>
      <c r="T1829" s="13">
        <f t="shared" si="151"/>
        <v>40555.325937499998</v>
      </c>
      <c r="U1829" s="13">
        <f t="shared" si="152"/>
        <v>40605.325937499998</v>
      </c>
      <c r="W1829">
        <f t="shared" si="153"/>
        <v>2011</v>
      </c>
    </row>
    <row r="1830" spans="1:23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9"/>
        <v>100</v>
      </c>
      <c r="P1830">
        <f t="shared" si="150"/>
        <v>417.33</v>
      </c>
      <c r="Q1830">
        <v>100</v>
      </c>
      <c r="R1830" s="9" t="s">
        <v>8323</v>
      </c>
      <c r="S1830" t="s">
        <v>8324</v>
      </c>
      <c r="T1830" s="13">
        <f t="shared" si="151"/>
        <v>41736.899652777778</v>
      </c>
      <c r="U1830" s="13">
        <f t="shared" si="152"/>
        <v>41768.916666666664</v>
      </c>
      <c r="W1830">
        <f t="shared" si="153"/>
        <v>2014</v>
      </c>
    </row>
    <row r="1831" spans="1:23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9"/>
        <v>167</v>
      </c>
      <c r="P1831">
        <f t="shared" si="150"/>
        <v>75.77</v>
      </c>
      <c r="Q1831">
        <v>167</v>
      </c>
      <c r="R1831" s="9" t="s">
        <v>8323</v>
      </c>
      <c r="S1831" t="s">
        <v>8324</v>
      </c>
      <c r="T1831" s="13">
        <f t="shared" si="151"/>
        <v>40516.087627314817</v>
      </c>
      <c r="U1831" s="13">
        <f t="shared" si="152"/>
        <v>40564.916666666664</v>
      </c>
      <c r="W1831">
        <f t="shared" si="153"/>
        <v>2010</v>
      </c>
    </row>
    <row r="1832" spans="1:23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9"/>
        <v>102</v>
      </c>
      <c r="P1832">
        <f t="shared" si="150"/>
        <v>67.39</v>
      </c>
      <c r="Q1832">
        <v>102</v>
      </c>
      <c r="R1832" s="9" t="s">
        <v>8323</v>
      </c>
      <c r="S1832" t="s">
        <v>8324</v>
      </c>
      <c r="T1832" s="13">
        <f t="shared" si="151"/>
        <v>41664.684108796297</v>
      </c>
      <c r="U1832" s="13">
        <f t="shared" si="152"/>
        <v>41694.684108796297</v>
      </c>
      <c r="W1832">
        <f t="shared" si="153"/>
        <v>2014</v>
      </c>
    </row>
    <row r="1833" spans="1:23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9"/>
        <v>103</v>
      </c>
      <c r="P1833">
        <f t="shared" si="150"/>
        <v>73.569999999999993</v>
      </c>
      <c r="Q1833">
        <v>103</v>
      </c>
      <c r="R1833" s="9" t="s">
        <v>8323</v>
      </c>
      <c r="S1833" t="s">
        <v>8324</v>
      </c>
      <c r="T1833" s="13">
        <f t="shared" si="151"/>
        <v>41026.996099537035</v>
      </c>
      <c r="U1833" s="13">
        <f t="shared" si="152"/>
        <v>41041.996099537035</v>
      </c>
      <c r="W1833">
        <f t="shared" si="153"/>
        <v>2012</v>
      </c>
    </row>
    <row r="1834" spans="1:23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9"/>
        <v>143</v>
      </c>
      <c r="P1834">
        <f t="shared" si="150"/>
        <v>25</v>
      </c>
      <c r="Q1834">
        <v>143</v>
      </c>
      <c r="R1834" s="9" t="s">
        <v>8323</v>
      </c>
      <c r="S1834" t="s">
        <v>8324</v>
      </c>
      <c r="T1834" s="13">
        <f t="shared" si="151"/>
        <v>40576.539664351854</v>
      </c>
      <c r="U1834" s="13">
        <f t="shared" si="152"/>
        <v>40606.539664351854</v>
      </c>
      <c r="W1834">
        <f t="shared" si="153"/>
        <v>2011</v>
      </c>
    </row>
    <row r="1835" spans="1:23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9"/>
        <v>263</v>
      </c>
      <c r="P1835">
        <f t="shared" si="150"/>
        <v>42</v>
      </c>
      <c r="Q1835">
        <v>263</v>
      </c>
      <c r="R1835" s="9" t="s">
        <v>8323</v>
      </c>
      <c r="S1835" t="s">
        <v>8324</v>
      </c>
      <c r="T1835" s="13">
        <f t="shared" si="151"/>
        <v>41303.044016203705</v>
      </c>
      <c r="U1835" s="13">
        <f t="shared" si="152"/>
        <v>41335.332638888889</v>
      </c>
      <c r="W1835">
        <f t="shared" si="153"/>
        <v>2013</v>
      </c>
    </row>
    <row r="1836" spans="1:23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9"/>
        <v>118</v>
      </c>
      <c r="P1836">
        <f t="shared" si="150"/>
        <v>131.16999999999999</v>
      </c>
      <c r="Q1836">
        <v>118</v>
      </c>
      <c r="R1836" s="9" t="s">
        <v>8323</v>
      </c>
      <c r="S1836" t="s">
        <v>8324</v>
      </c>
      <c r="T1836" s="13">
        <f t="shared" si="151"/>
        <v>41988.964062500003</v>
      </c>
      <c r="U1836" s="13">
        <f t="shared" si="152"/>
        <v>42028.964062500003</v>
      </c>
      <c r="W1836">
        <f t="shared" si="153"/>
        <v>2014</v>
      </c>
    </row>
    <row r="1837" spans="1:23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9"/>
        <v>104</v>
      </c>
      <c r="P1837">
        <f t="shared" si="150"/>
        <v>47.27</v>
      </c>
      <c r="Q1837">
        <v>104</v>
      </c>
      <c r="R1837" s="9" t="s">
        <v>8323</v>
      </c>
      <c r="S1837" t="s">
        <v>8324</v>
      </c>
      <c r="T1837" s="13">
        <f t="shared" si="151"/>
        <v>42430.702210648145</v>
      </c>
      <c r="U1837" s="13">
        <f t="shared" si="152"/>
        <v>42460.660543981481</v>
      </c>
      <c r="W1837">
        <f t="shared" si="153"/>
        <v>2016</v>
      </c>
    </row>
    <row r="1838" spans="1:23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9"/>
        <v>200</v>
      </c>
      <c r="P1838">
        <f t="shared" si="150"/>
        <v>182.13</v>
      </c>
      <c r="Q1838">
        <v>200</v>
      </c>
      <c r="R1838" s="9" t="s">
        <v>8323</v>
      </c>
      <c r="S1838" t="s">
        <v>8324</v>
      </c>
      <c r="T1838" s="13">
        <f t="shared" si="151"/>
        <v>41305.809363425928</v>
      </c>
      <c r="U1838" s="13">
        <f t="shared" si="152"/>
        <v>41322.809363425928</v>
      </c>
      <c r="W1838">
        <f t="shared" si="153"/>
        <v>2013</v>
      </c>
    </row>
    <row r="1839" spans="1:23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9"/>
        <v>307</v>
      </c>
      <c r="P1839">
        <f t="shared" si="150"/>
        <v>61.37</v>
      </c>
      <c r="Q1839">
        <v>307</v>
      </c>
      <c r="R1839" s="9" t="s">
        <v>8323</v>
      </c>
      <c r="S1839" t="s">
        <v>8324</v>
      </c>
      <c r="T1839" s="13">
        <f t="shared" si="151"/>
        <v>40926.047858796301</v>
      </c>
      <c r="U1839" s="13">
        <f t="shared" si="152"/>
        <v>40986.006192129629</v>
      </c>
      <c r="W1839">
        <f t="shared" si="153"/>
        <v>2012</v>
      </c>
    </row>
    <row r="1840" spans="1:23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9"/>
        <v>100</v>
      </c>
      <c r="P1840">
        <f t="shared" si="150"/>
        <v>35.770000000000003</v>
      </c>
      <c r="Q1840">
        <v>100</v>
      </c>
      <c r="R1840" s="9" t="s">
        <v>8323</v>
      </c>
      <c r="S1840" t="s">
        <v>8324</v>
      </c>
      <c r="T1840" s="13">
        <f t="shared" si="151"/>
        <v>40788.786539351851</v>
      </c>
      <c r="U1840" s="13">
        <f t="shared" si="152"/>
        <v>40817.125</v>
      </c>
      <c r="W1840">
        <f t="shared" si="153"/>
        <v>2011</v>
      </c>
    </row>
    <row r="1841" spans="1:23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9"/>
        <v>205</v>
      </c>
      <c r="P1841">
        <f t="shared" si="150"/>
        <v>45.62</v>
      </c>
      <c r="Q1841">
        <v>205</v>
      </c>
      <c r="R1841" s="9" t="s">
        <v>8323</v>
      </c>
      <c r="S1841" t="s">
        <v>8324</v>
      </c>
      <c r="T1841" s="13">
        <f t="shared" si="151"/>
        <v>42614.722013888888</v>
      </c>
      <c r="U1841" s="13">
        <f t="shared" si="152"/>
        <v>42644.722013888888</v>
      </c>
      <c r="W1841">
        <f t="shared" si="153"/>
        <v>2016</v>
      </c>
    </row>
    <row r="1842" spans="1:23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9"/>
        <v>109</v>
      </c>
      <c r="P1842">
        <f t="shared" si="150"/>
        <v>75.38</v>
      </c>
      <c r="Q1842">
        <v>109</v>
      </c>
      <c r="R1842" s="9" t="s">
        <v>8323</v>
      </c>
      <c r="S1842" t="s">
        <v>8324</v>
      </c>
      <c r="T1842" s="13">
        <f t="shared" si="151"/>
        <v>41382.096180555556</v>
      </c>
      <c r="U1842" s="13">
        <f t="shared" si="152"/>
        <v>41401.207638888889</v>
      </c>
      <c r="W1842">
        <f t="shared" si="153"/>
        <v>2013</v>
      </c>
    </row>
    <row r="1843" spans="1:23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9"/>
        <v>102</v>
      </c>
      <c r="P1843">
        <f t="shared" si="150"/>
        <v>50.88</v>
      </c>
      <c r="Q1843">
        <v>102</v>
      </c>
      <c r="R1843" s="9" t="s">
        <v>8323</v>
      </c>
      <c r="S1843" t="s">
        <v>8324</v>
      </c>
      <c r="T1843" s="13">
        <f t="shared" si="151"/>
        <v>41745.84542824074</v>
      </c>
      <c r="U1843" s="13">
        <f t="shared" si="152"/>
        <v>41779.207638888889</v>
      </c>
      <c r="W1843">
        <f t="shared" si="153"/>
        <v>2014</v>
      </c>
    </row>
    <row r="1844" spans="1:23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9"/>
        <v>125</v>
      </c>
      <c r="P1844">
        <f t="shared" si="150"/>
        <v>119.29</v>
      </c>
      <c r="Q1844">
        <v>125</v>
      </c>
      <c r="R1844" s="9" t="s">
        <v>8323</v>
      </c>
      <c r="S1844" t="s">
        <v>8324</v>
      </c>
      <c r="T1844" s="13">
        <f t="shared" si="151"/>
        <v>42031.631724537037</v>
      </c>
      <c r="U1844" s="13">
        <f t="shared" si="152"/>
        <v>42065.249305555553</v>
      </c>
      <c r="W1844">
        <f t="shared" si="153"/>
        <v>2015</v>
      </c>
    </row>
    <row r="1845" spans="1:23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9"/>
        <v>124</v>
      </c>
      <c r="P1845">
        <f t="shared" si="150"/>
        <v>92.54</v>
      </c>
      <c r="Q1845">
        <v>124</v>
      </c>
      <c r="R1845" s="9" t="s">
        <v>8323</v>
      </c>
      <c r="S1845" t="s">
        <v>8324</v>
      </c>
      <c r="T1845" s="13">
        <f t="shared" si="151"/>
        <v>40564.994837962964</v>
      </c>
      <c r="U1845" s="13">
        <f t="shared" si="152"/>
        <v>40594.994837962964</v>
      </c>
      <c r="W1845">
        <f t="shared" si="153"/>
        <v>2011</v>
      </c>
    </row>
    <row r="1846" spans="1:23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9"/>
        <v>101</v>
      </c>
      <c r="P1846">
        <f t="shared" si="150"/>
        <v>76.05</v>
      </c>
      <c r="Q1846">
        <v>101</v>
      </c>
      <c r="R1846" s="9" t="s">
        <v>8323</v>
      </c>
      <c r="S1846" t="s">
        <v>8324</v>
      </c>
      <c r="T1846" s="13">
        <f t="shared" si="151"/>
        <v>40666.973541666666</v>
      </c>
      <c r="U1846" s="13">
        <f t="shared" si="152"/>
        <v>40705.125</v>
      </c>
      <c r="W1846">
        <f t="shared" si="153"/>
        <v>2011</v>
      </c>
    </row>
    <row r="1847" spans="1:23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9"/>
        <v>100</v>
      </c>
      <c r="P1847">
        <f t="shared" si="150"/>
        <v>52.63</v>
      </c>
      <c r="Q1847">
        <v>100</v>
      </c>
      <c r="R1847" s="9" t="s">
        <v>8323</v>
      </c>
      <c r="S1847" t="s">
        <v>8324</v>
      </c>
      <c r="T1847" s="13">
        <f t="shared" si="151"/>
        <v>42523.333310185189</v>
      </c>
      <c r="U1847" s="13">
        <f t="shared" si="152"/>
        <v>42538.204861111109</v>
      </c>
      <c r="W1847">
        <f t="shared" si="153"/>
        <v>2016</v>
      </c>
    </row>
    <row r="1848" spans="1:23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9"/>
        <v>138</v>
      </c>
      <c r="P1848">
        <f t="shared" si="150"/>
        <v>98.99</v>
      </c>
      <c r="Q1848">
        <v>138</v>
      </c>
      <c r="R1848" s="9" t="s">
        <v>8323</v>
      </c>
      <c r="S1848" t="s">
        <v>8324</v>
      </c>
      <c r="T1848" s="13">
        <f t="shared" si="151"/>
        <v>41228.650196759263</v>
      </c>
      <c r="U1848" s="13">
        <f t="shared" si="152"/>
        <v>41258.650196759263</v>
      </c>
      <c r="W1848">
        <f t="shared" si="153"/>
        <v>2012</v>
      </c>
    </row>
    <row r="1849" spans="1:23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9"/>
        <v>121</v>
      </c>
      <c r="P1849">
        <f t="shared" si="150"/>
        <v>79.53</v>
      </c>
      <c r="Q1849">
        <v>121</v>
      </c>
      <c r="R1849" s="9" t="s">
        <v>8323</v>
      </c>
      <c r="S1849" t="s">
        <v>8324</v>
      </c>
      <c r="T1849" s="13">
        <f t="shared" si="151"/>
        <v>42094.236481481479</v>
      </c>
      <c r="U1849" s="13">
        <f t="shared" si="152"/>
        <v>42115.236481481479</v>
      </c>
      <c r="W1849">
        <f t="shared" si="153"/>
        <v>2015</v>
      </c>
    </row>
    <row r="1850" spans="1:23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9"/>
        <v>107</v>
      </c>
      <c r="P1850">
        <f t="shared" si="150"/>
        <v>134.21</v>
      </c>
      <c r="Q1850">
        <v>107</v>
      </c>
      <c r="R1850" s="9" t="s">
        <v>8323</v>
      </c>
      <c r="S1850" t="s">
        <v>8324</v>
      </c>
      <c r="T1850" s="13">
        <f t="shared" si="151"/>
        <v>40691.788055555553</v>
      </c>
      <c r="U1850" s="13">
        <f t="shared" si="152"/>
        <v>40755.290972222225</v>
      </c>
      <c r="W1850">
        <f t="shared" si="153"/>
        <v>2011</v>
      </c>
    </row>
    <row r="1851" spans="1:23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9"/>
        <v>100</v>
      </c>
      <c r="P1851">
        <f t="shared" si="150"/>
        <v>37.630000000000003</v>
      </c>
      <c r="Q1851">
        <v>100</v>
      </c>
      <c r="R1851" s="9" t="s">
        <v>8323</v>
      </c>
      <c r="S1851" t="s">
        <v>8324</v>
      </c>
      <c r="T1851" s="13">
        <f t="shared" si="151"/>
        <v>41169.845590277779</v>
      </c>
      <c r="U1851" s="13">
        <f t="shared" si="152"/>
        <v>41199.845590277779</v>
      </c>
      <c r="W1851">
        <f t="shared" si="153"/>
        <v>2012</v>
      </c>
    </row>
    <row r="1852" spans="1:23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9"/>
        <v>102</v>
      </c>
      <c r="P1852">
        <f t="shared" si="150"/>
        <v>51.04</v>
      </c>
      <c r="Q1852">
        <v>102</v>
      </c>
      <c r="R1852" s="9" t="s">
        <v>8323</v>
      </c>
      <c r="S1852" t="s">
        <v>8324</v>
      </c>
      <c r="T1852" s="13">
        <f t="shared" si="151"/>
        <v>41800.959490740745</v>
      </c>
      <c r="U1852" s="13">
        <f t="shared" si="152"/>
        <v>41830.959490740745</v>
      </c>
      <c r="W1852">
        <f t="shared" si="153"/>
        <v>2014</v>
      </c>
    </row>
    <row r="1853" spans="1:23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9"/>
        <v>100</v>
      </c>
      <c r="P1853">
        <f t="shared" si="150"/>
        <v>50.04</v>
      </c>
      <c r="Q1853">
        <v>100</v>
      </c>
      <c r="R1853" s="9" t="s">
        <v>8323</v>
      </c>
      <c r="S1853" t="s">
        <v>8324</v>
      </c>
      <c r="T1853" s="13">
        <f t="shared" si="151"/>
        <v>41827.906689814816</v>
      </c>
      <c r="U1853" s="13">
        <f t="shared" si="152"/>
        <v>41848.041666666664</v>
      </c>
      <c r="W1853">
        <f t="shared" si="153"/>
        <v>2014</v>
      </c>
    </row>
    <row r="1854" spans="1:23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9"/>
        <v>117</v>
      </c>
      <c r="P1854">
        <f t="shared" si="150"/>
        <v>133.93</v>
      </c>
      <c r="Q1854">
        <v>117</v>
      </c>
      <c r="R1854" s="9" t="s">
        <v>8323</v>
      </c>
      <c r="S1854" t="s">
        <v>8324</v>
      </c>
      <c r="T1854" s="13">
        <f t="shared" si="151"/>
        <v>42081.77143518519</v>
      </c>
      <c r="U1854" s="13">
        <f t="shared" si="152"/>
        <v>42119</v>
      </c>
      <c r="W1854">
        <f t="shared" si="153"/>
        <v>2015</v>
      </c>
    </row>
    <row r="1855" spans="1:23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9"/>
        <v>102</v>
      </c>
      <c r="P1855">
        <f t="shared" si="150"/>
        <v>58.21</v>
      </c>
      <c r="Q1855">
        <v>102</v>
      </c>
      <c r="R1855" s="9" t="s">
        <v>8323</v>
      </c>
      <c r="S1855" t="s">
        <v>8324</v>
      </c>
      <c r="T1855" s="13">
        <f t="shared" si="151"/>
        <v>41177.060381944444</v>
      </c>
      <c r="U1855" s="13">
        <f t="shared" si="152"/>
        <v>41227.102048611108</v>
      </c>
      <c r="W1855">
        <f t="shared" si="153"/>
        <v>2012</v>
      </c>
    </row>
    <row r="1856" spans="1:23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9"/>
        <v>102</v>
      </c>
      <c r="P1856">
        <f t="shared" si="150"/>
        <v>88.04</v>
      </c>
      <c r="Q1856">
        <v>102</v>
      </c>
      <c r="R1856" s="9" t="s">
        <v>8323</v>
      </c>
      <c r="S1856" t="s">
        <v>8324</v>
      </c>
      <c r="T1856" s="13">
        <f t="shared" si="151"/>
        <v>41388.021261574075</v>
      </c>
      <c r="U1856" s="13">
        <f t="shared" si="152"/>
        <v>41418.021261574075</v>
      </c>
      <c r="W1856">
        <f t="shared" si="153"/>
        <v>2013</v>
      </c>
    </row>
    <row r="1857" spans="1:23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9"/>
        <v>154</v>
      </c>
      <c r="P1857">
        <f t="shared" si="150"/>
        <v>70.58</v>
      </c>
      <c r="Q1857">
        <v>154</v>
      </c>
      <c r="R1857" s="9" t="s">
        <v>8323</v>
      </c>
      <c r="S1857" t="s">
        <v>8324</v>
      </c>
      <c r="T1857" s="13">
        <f t="shared" si="151"/>
        <v>41600.538657407407</v>
      </c>
      <c r="U1857" s="13">
        <f t="shared" si="152"/>
        <v>41645.538657407407</v>
      </c>
      <c r="W1857">
        <f t="shared" si="153"/>
        <v>2013</v>
      </c>
    </row>
    <row r="1858" spans="1:23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9"/>
        <v>101</v>
      </c>
      <c r="P1858">
        <f t="shared" si="150"/>
        <v>53.29</v>
      </c>
      <c r="Q1858">
        <v>101</v>
      </c>
      <c r="R1858" s="9" t="s">
        <v>8323</v>
      </c>
      <c r="S1858" t="s">
        <v>8324</v>
      </c>
      <c r="T1858" s="13">
        <f t="shared" si="151"/>
        <v>41817.854999999996</v>
      </c>
      <c r="U1858" s="13">
        <f t="shared" si="152"/>
        <v>41838.854999999996</v>
      </c>
      <c r="W1858">
        <f t="shared" si="153"/>
        <v>2014</v>
      </c>
    </row>
    <row r="1859" spans="1:23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54">ROUND(E1859/D1859*100,0)</f>
        <v>100</v>
      </c>
      <c r="P1859">
        <f t="shared" ref="P1859:P1922" si="155">IFERROR(ROUND(E1859/L1859,2),0)</f>
        <v>136.36000000000001</v>
      </c>
      <c r="Q1859">
        <v>100</v>
      </c>
      <c r="R1859" s="9" t="s">
        <v>8323</v>
      </c>
      <c r="S1859" t="s">
        <v>8324</v>
      </c>
      <c r="T1859" s="13">
        <f t="shared" ref="T1859:T1922" si="156">(((J1859/60)/60)/24)+DATE(1970,1,1)</f>
        <v>41864.76866898148</v>
      </c>
      <c r="U1859" s="13">
        <f t="shared" ref="U1859:U1922" si="157">(((I1859/60)/60)/24)+DATE(1970,1,1)</f>
        <v>41894.76866898148</v>
      </c>
      <c r="W1859">
        <f t="shared" ref="W1859:W1922" si="158">YEAR(T1859)</f>
        <v>2014</v>
      </c>
    </row>
    <row r="1860" spans="1:23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54"/>
        <v>109</v>
      </c>
      <c r="P1860">
        <f t="shared" si="155"/>
        <v>40.549999999999997</v>
      </c>
      <c r="Q1860">
        <v>109</v>
      </c>
      <c r="R1860" s="9" t="s">
        <v>8323</v>
      </c>
      <c r="S1860" t="s">
        <v>8324</v>
      </c>
      <c r="T1860" s="13">
        <f t="shared" si="156"/>
        <v>40833.200474537036</v>
      </c>
      <c r="U1860" s="13">
        <f t="shared" si="157"/>
        <v>40893.242141203707</v>
      </c>
      <c r="W1860">
        <f t="shared" si="158"/>
        <v>2011</v>
      </c>
    </row>
    <row r="1861" spans="1:23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54"/>
        <v>132</v>
      </c>
      <c r="P1861">
        <f t="shared" si="155"/>
        <v>70.63</v>
      </c>
      <c r="Q1861">
        <v>132</v>
      </c>
      <c r="R1861" s="9" t="s">
        <v>8323</v>
      </c>
      <c r="S1861" t="s">
        <v>8324</v>
      </c>
      <c r="T1861" s="13">
        <f t="shared" si="156"/>
        <v>40778.770011574074</v>
      </c>
      <c r="U1861" s="13">
        <f t="shared" si="157"/>
        <v>40808.770011574074</v>
      </c>
      <c r="W1861">
        <f t="shared" si="158"/>
        <v>2011</v>
      </c>
    </row>
    <row r="1862" spans="1:23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54"/>
        <v>133</v>
      </c>
      <c r="P1862">
        <f t="shared" si="155"/>
        <v>52.68</v>
      </c>
      <c r="Q1862">
        <v>133</v>
      </c>
      <c r="R1862" s="9" t="s">
        <v>8323</v>
      </c>
      <c r="S1862" t="s">
        <v>8324</v>
      </c>
      <c r="T1862" s="13">
        <f t="shared" si="156"/>
        <v>41655.709305555552</v>
      </c>
      <c r="U1862" s="13">
        <f t="shared" si="157"/>
        <v>41676.709305555552</v>
      </c>
      <c r="W1862">
        <f t="shared" si="158"/>
        <v>2014</v>
      </c>
    </row>
    <row r="1863" spans="1:23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54"/>
        <v>0</v>
      </c>
      <c r="P1863">
        <f t="shared" si="155"/>
        <v>0</v>
      </c>
      <c r="Q1863">
        <v>0</v>
      </c>
      <c r="R1863" s="9" t="s">
        <v>8331</v>
      </c>
      <c r="S1863" t="s">
        <v>8333</v>
      </c>
      <c r="T1863" s="13">
        <f t="shared" si="156"/>
        <v>42000.300243055557</v>
      </c>
      <c r="U1863" s="13">
        <f t="shared" si="157"/>
        <v>42030.300243055557</v>
      </c>
      <c r="W1863">
        <f t="shared" si="158"/>
        <v>2014</v>
      </c>
    </row>
    <row r="1864" spans="1:23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54"/>
        <v>8</v>
      </c>
      <c r="P1864">
        <f t="shared" si="155"/>
        <v>90.94</v>
      </c>
      <c r="Q1864">
        <v>8</v>
      </c>
      <c r="R1864" s="9" t="s">
        <v>8331</v>
      </c>
      <c r="S1864" t="s">
        <v>8333</v>
      </c>
      <c r="T1864" s="13">
        <f t="shared" si="156"/>
        <v>42755.492754629624</v>
      </c>
      <c r="U1864" s="13">
        <f t="shared" si="157"/>
        <v>42802.3125</v>
      </c>
      <c r="W1864">
        <f t="shared" si="158"/>
        <v>2017</v>
      </c>
    </row>
    <row r="1865" spans="1:23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54"/>
        <v>0</v>
      </c>
      <c r="P1865">
        <f t="shared" si="155"/>
        <v>5</v>
      </c>
      <c r="Q1865">
        <v>0</v>
      </c>
      <c r="R1865" s="9" t="s">
        <v>8331</v>
      </c>
      <c r="S1865" t="s">
        <v>8333</v>
      </c>
      <c r="T1865" s="13">
        <f t="shared" si="156"/>
        <v>41772.797280092593</v>
      </c>
      <c r="U1865" s="13">
        <f t="shared" si="157"/>
        <v>41802.797280092593</v>
      </c>
      <c r="W1865">
        <f t="shared" si="158"/>
        <v>2014</v>
      </c>
    </row>
    <row r="1866" spans="1:23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54"/>
        <v>43</v>
      </c>
      <c r="P1866">
        <f t="shared" si="155"/>
        <v>58.08</v>
      </c>
      <c r="Q1866">
        <v>43</v>
      </c>
      <c r="R1866" s="9" t="s">
        <v>8331</v>
      </c>
      <c r="S1866" t="s">
        <v>8333</v>
      </c>
      <c r="T1866" s="13">
        <f t="shared" si="156"/>
        <v>41733.716435185182</v>
      </c>
      <c r="U1866" s="13">
        <f t="shared" si="157"/>
        <v>41763.716435185182</v>
      </c>
      <c r="W1866">
        <f t="shared" si="158"/>
        <v>2014</v>
      </c>
    </row>
    <row r="1867" spans="1:23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54"/>
        <v>0</v>
      </c>
      <c r="P1867">
        <f t="shared" si="155"/>
        <v>2</v>
      </c>
      <c r="Q1867">
        <v>0</v>
      </c>
      <c r="R1867" s="9" t="s">
        <v>8331</v>
      </c>
      <c r="S1867" t="s">
        <v>8333</v>
      </c>
      <c r="T1867" s="13">
        <f t="shared" si="156"/>
        <v>42645.367442129631</v>
      </c>
      <c r="U1867" s="13">
        <f t="shared" si="157"/>
        <v>42680.409108796302</v>
      </c>
      <c r="W1867">
        <f t="shared" si="158"/>
        <v>2016</v>
      </c>
    </row>
    <row r="1868" spans="1:23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54"/>
        <v>1</v>
      </c>
      <c r="P1868">
        <f t="shared" si="155"/>
        <v>62.5</v>
      </c>
      <c r="Q1868">
        <v>1</v>
      </c>
      <c r="R1868" s="9" t="s">
        <v>8331</v>
      </c>
      <c r="S1868" t="s">
        <v>8333</v>
      </c>
      <c r="T1868" s="13">
        <f t="shared" si="156"/>
        <v>42742.246493055558</v>
      </c>
      <c r="U1868" s="13">
        <f t="shared" si="157"/>
        <v>42795.166666666672</v>
      </c>
      <c r="W1868">
        <f t="shared" si="158"/>
        <v>2017</v>
      </c>
    </row>
    <row r="1869" spans="1:23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54"/>
        <v>0</v>
      </c>
      <c r="P1869">
        <f t="shared" si="155"/>
        <v>10</v>
      </c>
      <c r="Q1869">
        <v>0</v>
      </c>
      <c r="R1869" s="9" t="s">
        <v>8331</v>
      </c>
      <c r="S1869" t="s">
        <v>8333</v>
      </c>
      <c r="T1869" s="13">
        <f t="shared" si="156"/>
        <v>42649.924907407403</v>
      </c>
      <c r="U1869" s="13">
        <f t="shared" si="157"/>
        <v>42679.924907407403</v>
      </c>
      <c r="W1869">
        <f t="shared" si="158"/>
        <v>2016</v>
      </c>
    </row>
    <row r="1870" spans="1:23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54"/>
        <v>5</v>
      </c>
      <c r="P1870">
        <f t="shared" si="155"/>
        <v>71.59</v>
      </c>
      <c r="Q1870">
        <v>5</v>
      </c>
      <c r="R1870" s="9" t="s">
        <v>8331</v>
      </c>
      <c r="S1870" t="s">
        <v>8333</v>
      </c>
      <c r="T1870" s="13">
        <f t="shared" si="156"/>
        <v>42328.779224537036</v>
      </c>
      <c r="U1870" s="13">
        <f t="shared" si="157"/>
        <v>42353.332638888889</v>
      </c>
      <c r="W1870">
        <f t="shared" si="158"/>
        <v>2015</v>
      </c>
    </row>
    <row r="1871" spans="1:23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54"/>
        <v>0</v>
      </c>
      <c r="P1871">
        <f t="shared" si="155"/>
        <v>0</v>
      </c>
      <c r="Q1871">
        <v>0</v>
      </c>
      <c r="R1871" s="9" t="s">
        <v>8331</v>
      </c>
      <c r="S1871" t="s">
        <v>8333</v>
      </c>
      <c r="T1871" s="13">
        <f t="shared" si="156"/>
        <v>42709.002881944441</v>
      </c>
      <c r="U1871" s="13">
        <f t="shared" si="157"/>
        <v>42739.002881944441</v>
      </c>
      <c r="W1871">
        <f t="shared" si="158"/>
        <v>2016</v>
      </c>
    </row>
    <row r="1872" spans="1:23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54"/>
        <v>10</v>
      </c>
      <c r="P1872">
        <f t="shared" si="155"/>
        <v>32.82</v>
      </c>
      <c r="Q1872">
        <v>10</v>
      </c>
      <c r="R1872" s="9" t="s">
        <v>8331</v>
      </c>
      <c r="S1872" t="s">
        <v>8333</v>
      </c>
      <c r="T1872" s="13">
        <f t="shared" si="156"/>
        <v>42371.355729166666</v>
      </c>
      <c r="U1872" s="13">
        <f t="shared" si="157"/>
        <v>42400.178472222222</v>
      </c>
      <c r="W1872">
        <f t="shared" si="158"/>
        <v>2016</v>
      </c>
    </row>
    <row r="1873" spans="1:23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54"/>
        <v>72</v>
      </c>
      <c r="P1873">
        <f t="shared" si="155"/>
        <v>49.12</v>
      </c>
      <c r="Q1873">
        <v>72</v>
      </c>
      <c r="R1873" s="9" t="s">
        <v>8331</v>
      </c>
      <c r="S1873" t="s">
        <v>8333</v>
      </c>
      <c r="T1873" s="13">
        <f t="shared" si="156"/>
        <v>41923.783576388887</v>
      </c>
      <c r="U1873" s="13">
        <f t="shared" si="157"/>
        <v>41963.825243055559</v>
      </c>
      <c r="W1873">
        <f t="shared" si="158"/>
        <v>2014</v>
      </c>
    </row>
    <row r="1874" spans="1:23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54"/>
        <v>1</v>
      </c>
      <c r="P1874">
        <f t="shared" si="155"/>
        <v>16.309999999999999</v>
      </c>
      <c r="Q1874">
        <v>1</v>
      </c>
      <c r="R1874" s="9" t="s">
        <v>8331</v>
      </c>
      <c r="S1874" t="s">
        <v>8333</v>
      </c>
      <c r="T1874" s="13">
        <f t="shared" si="156"/>
        <v>42155.129652777774</v>
      </c>
      <c r="U1874" s="13">
        <f t="shared" si="157"/>
        <v>42185.129652777774</v>
      </c>
      <c r="W1874">
        <f t="shared" si="158"/>
        <v>2015</v>
      </c>
    </row>
    <row r="1875" spans="1:23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54"/>
        <v>0</v>
      </c>
      <c r="P1875">
        <f t="shared" si="155"/>
        <v>18</v>
      </c>
      <c r="Q1875">
        <v>0</v>
      </c>
      <c r="R1875" s="9" t="s">
        <v>8331</v>
      </c>
      <c r="S1875" t="s">
        <v>8333</v>
      </c>
      <c r="T1875" s="13">
        <f t="shared" si="156"/>
        <v>42164.615856481483</v>
      </c>
      <c r="U1875" s="13">
        <f t="shared" si="157"/>
        <v>42193.697916666672</v>
      </c>
      <c r="W1875">
        <f t="shared" si="158"/>
        <v>2015</v>
      </c>
    </row>
    <row r="1876" spans="1:23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54"/>
        <v>0</v>
      </c>
      <c r="P1876">
        <f t="shared" si="155"/>
        <v>13</v>
      </c>
      <c r="Q1876">
        <v>0</v>
      </c>
      <c r="R1876" s="9" t="s">
        <v>8331</v>
      </c>
      <c r="S1876" t="s">
        <v>8333</v>
      </c>
      <c r="T1876" s="13">
        <f t="shared" si="156"/>
        <v>42529.969131944439</v>
      </c>
      <c r="U1876" s="13">
        <f t="shared" si="157"/>
        <v>42549.969131944439</v>
      </c>
      <c r="W1876">
        <f t="shared" si="158"/>
        <v>2016</v>
      </c>
    </row>
    <row r="1877" spans="1:23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54"/>
        <v>1</v>
      </c>
      <c r="P1877">
        <f t="shared" si="155"/>
        <v>17</v>
      </c>
      <c r="Q1877">
        <v>1</v>
      </c>
      <c r="R1877" s="9" t="s">
        <v>8331</v>
      </c>
      <c r="S1877" t="s">
        <v>8333</v>
      </c>
      <c r="T1877" s="13">
        <f t="shared" si="156"/>
        <v>42528.899398148147</v>
      </c>
      <c r="U1877" s="13">
        <f t="shared" si="157"/>
        <v>42588.899398148147</v>
      </c>
      <c r="W1877">
        <f t="shared" si="158"/>
        <v>2016</v>
      </c>
    </row>
    <row r="1878" spans="1:23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54"/>
        <v>0</v>
      </c>
      <c r="P1878">
        <f t="shared" si="155"/>
        <v>0</v>
      </c>
      <c r="Q1878">
        <v>0</v>
      </c>
      <c r="R1878" s="9" t="s">
        <v>8331</v>
      </c>
      <c r="S1878" t="s">
        <v>8333</v>
      </c>
      <c r="T1878" s="13">
        <f t="shared" si="156"/>
        <v>41776.284780092588</v>
      </c>
      <c r="U1878" s="13">
        <f t="shared" si="157"/>
        <v>41806.284780092588</v>
      </c>
      <c r="W1878">
        <f t="shared" si="158"/>
        <v>2014</v>
      </c>
    </row>
    <row r="1879" spans="1:23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54"/>
        <v>0</v>
      </c>
      <c r="P1879">
        <f t="shared" si="155"/>
        <v>0</v>
      </c>
      <c r="Q1879">
        <v>0</v>
      </c>
      <c r="R1879" s="9" t="s">
        <v>8331</v>
      </c>
      <c r="S1879" t="s">
        <v>8333</v>
      </c>
      <c r="T1879" s="13">
        <f t="shared" si="156"/>
        <v>42035.029224537036</v>
      </c>
      <c r="U1879" s="13">
        <f t="shared" si="157"/>
        <v>42064.029224537036</v>
      </c>
      <c r="W1879">
        <f t="shared" si="158"/>
        <v>2015</v>
      </c>
    </row>
    <row r="1880" spans="1:23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54"/>
        <v>0</v>
      </c>
      <c r="P1880">
        <f t="shared" si="155"/>
        <v>0</v>
      </c>
      <c r="Q1880">
        <v>0</v>
      </c>
      <c r="R1880" s="9" t="s">
        <v>8331</v>
      </c>
      <c r="S1880" t="s">
        <v>8333</v>
      </c>
      <c r="T1880" s="13">
        <f t="shared" si="156"/>
        <v>41773.008738425924</v>
      </c>
      <c r="U1880" s="13">
        <f t="shared" si="157"/>
        <v>41803.008738425924</v>
      </c>
      <c r="W1880">
        <f t="shared" si="158"/>
        <v>2014</v>
      </c>
    </row>
    <row r="1881" spans="1:23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54"/>
        <v>0</v>
      </c>
      <c r="P1881">
        <f t="shared" si="155"/>
        <v>3</v>
      </c>
      <c r="Q1881">
        <v>0</v>
      </c>
      <c r="R1881" s="9" t="s">
        <v>8331</v>
      </c>
      <c r="S1881" t="s">
        <v>8333</v>
      </c>
      <c r="T1881" s="13">
        <f t="shared" si="156"/>
        <v>42413.649641203709</v>
      </c>
      <c r="U1881" s="13">
        <f t="shared" si="157"/>
        <v>42443.607974537037</v>
      </c>
      <c r="W1881">
        <f t="shared" si="158"/>
        <v>2016</v>
      </c>
    </row>
    <row r="1882" spans="1:23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54"/>
        <v>20</v>
      </c>
      <c r="P1882">
        <f t="shared" si="155"/>
        <v>41.83</v>
      </c>
      <c r="Q1882">
        <v>20</v>
      </c>
      <c r="R1882" s="9" t="s">
        <v>8331</v>
      </c>
      <c r="S1882" t="s">
        <v>8333</v>
      </c>
      <c r="T1882" s="13">
        <f t="shared" si="156"/>
        <v>42430.566898148143</v>
      </c>
      <c r="U1882" s="13">
        <f t="shared" si="157"/>
        <v>42459.525231481486</v>
      </c>
      <c r="W1882">
        <f t="shared" si="158"/>
        <v>2016</v>
      </c>
    </row>
    <row r="1883" spans="1:23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54"/>
        <v>173</v>
      </c>
      <c r="P1883">
        <f t="shared" si="155"/>
        <v>49.34</v>
      </c>
      <c r="Q1883">
        <v>173</v>
      </c>
      <c r="R1883" s="9" t="s">
        <v>8323</v>
      </c>
      <c r="S1883" t="s">
        <v>8327</v>
      </c>
      <c r="T1883" s="13">
        <f t="shared" si="156"/>
        <v>42043.152650462958</v>
      </c>
      <c r="U1883" s="13">
        <f t="shared" si="157"/>
        <v>42073.110983796301</v>
      </c>
      <c r="W1883">
        <f t="shared" si="158"/>
        <v>2015</v>
      </c>
    </row>
    <row r="1884" spans="1:23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54"/>
        <v>101</v>
      </c>
      <c r="P1884">
        <f t="shared" si="155"/>
        <v>41.73</v>
      </c>
      <c r="Q1884">
        <v>101</v>
      </c>
      <c r="R1884" s="9" t="s">
        <v>8323</v>
      </c>
      <c r="S1884" t="s">
        <v>8327</v>
      </c>
      <c r="T1884" s="13">
        <f t="shared" si="156"/>
        <v>41067.949212962965</v>
      </c>
      <c r="U1884" s="13">
        <f t="shared" si="157"/>
        <v>41100.991666666669</v>
      </c>
      <c r="W1884">
        <f t="shared" si="158"/>
        <v>2012</v>
      </c>
    </row>
    <row r="1885" spans="1:23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54"/>
        <v>105</v>
      </c>
      <c r="P1885">
        <f t="shared" si="155"/>
        <v>32.72</v>
      </c>
      <c r="Q1885">
        <v>105</v>
      </c>
      <c r="R1885" s="9" t="s">
        <v>8323</v>
      </c>
      <c r="S1885" t="s">
        <v>8327</v>
      </c>
      <c r="T1885" s="13">
        <f t="shared" si="156"/>
        <v>40977.948009259257</v>
      </c>
      <c r="U1885" s="13">
        <f t="shared" si="157"/>
        <v>41007.906342592592</v>
      </c>
      <c r="W1885">
        <f t="shared" si="158"/>
        <v>2012</v>
      </c>
    </row>
    <row r="1886" spans="1:23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54"/>
        <v>135</v>
      </c>
      <c r="P1886">
        <f t="shared" si="155"/>
        <v>51.96</v>
      </c>
      <c r="Q1886">
        <v>135</v>
      </c>
      <c r="R1886" s="9" t="s">
        <v>8323</v>
      </c>
      <c r="S1886" t="s">
        <v>8327</v>
      </c>
      <c r="T1886" s="13">
        <f t="shared" si="156"/>
        <v>41205.198321759257</v>
      </c>
      <c r="U1886" s="13">
        <f t="shared" si="157"/>
        <v>41240.5</v>
      </c>
      <c r="W1886">
        <f t="shared" si="158"/>
        <v>2012</v>
      </c>
    </row>
    <row r="1887" spans="1:23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54"/>
        <v>116</v>
      </c>
      <c r="P1887">
        <f t="shared" si="155"/>
        <v>50.69</v>
      </c>
      <c r="Q1887">
        <v>116</v>
      </c>
      <c r="R1887" s="9" t="s">
        <v>8323</v>
      </c>
      <c r="S1887" t="s">
        <v>8327</v>
      </c>
      <c r="T1887" s="13">
        <f t="shared" si="156"/>
        <v>41099.093865740739</v>
      </c>
      <c r="U1887" s="13">
        <f t="shared" si="157"/>
        <v>41131.916666666664</v>
      </c>
      <c r="W1887">
        <f t="shared" si="158"/>
        <v>2012</v>
      </c>
    </row>
    <row r="1888" spans="1:23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54"/>
        <v>102</v>
      </c>
      <c r="P1888">
        <f t="shared" si="155"/>
        <v>42.24</v>
      </c>
      <c r="Q1888">
        <v>102</v>
      </c>
      <c r="R1888" s="9" t="s">
        <v>8323</v>
      </c>
      <c r="S1888" t="s">
        <v>8327</v>
      </c>
      <c r="T1888" s="13">
        <f t="shared" si="156"/>
        <v>41925.906689814816</v>
      </c>
      <c r="U1888" s="13">
        <f t="shared" si="157"/>
        <v>41955.94835648148</v>
      </c>
      <c r="W1888">
        <f t="shared" si="158"/>
        <v>2014</v>
      </c>
    </row>
    <row r="1889" spans="1:23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54"/>
        <v>111</v>
      </c>
      <c r="P1889">
        <f t="shared" si="155"/>
        <v>416.88</v>
      </c>
      <c r="Q1889">
        <v>111</v>
      </c>
      <c r="R1889" s="9" t="s">
        <v>8323</v>
      </c>
      <c r="S1889" t="s">
        <v>8327</v>
      </c>
      <c r="T1889" s="13">
        <f t="shared" si="156"/>
        <v>42323.800138888888</v>
      </c>
      <c r="U1889" s="13">
        <f t="shared" si="157"/>
        <v>42341.895833333328</v>
      </c>
      <c r="W1889">
        <f t="shared" si="158"/>
        <v>2015</v>
      </c>
    </row>
    <row r="1890" spans="1:23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54"/>
        <v>166</v>
      </c>
      <c r="P1890">
        <f t="shared" si="155"/>
        <v>46.65</v>
      </c>
      <c r="Q1890">
        <v>166</v>
      </c>
      <c r="R1890" s="9" t="s">
        <v>8323</v>
      </c>
      <c r="S1890" t="s">
        <v>8327</v>
      </c>
      <c r="T1890" s="13">
        <f t="shared" si="156"/>
        <v>40299.239953703705</v>
      </c>
      <c r="U1890" s="13">
        <f t="shared" si="157"/>
        <v>40330.207638888889</v>
      </c>
      <c r="W1890">
        <f t="shared" si="158"/>
        <v>2010</v>
      </c>
    </row>
    <row r="1891" spans="1:23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54"/>
        <v>107</v>
      </c>
      <c r="P1891">
        <f t="shared" si="155"/>
        <v>48.45</v>
      </c>
      <c r="Q1891">
        <v>107</v>
      </c>
      <c r="R1891" s="9" t="s">
        <v>8323</v>
      </c>
      <c r="S1891" t="s">
        <v>8327</v>
      </c>
      <c r="T1891" s="13">
        <f t="shared" si="156"/>
        <v>41299.793356481481</v>
      </c>
      <c r="U1891" s="13">
        <f t="shared" si="157"/>
        <v>41344.751689814817</v>
      </c>
      <c r="W1891">
        <f t="shared" si="158"/>
        <v>2013</v>
      </c>
    </row>
    <row r="1892" spans="1:23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54"/>
        <v>145</v>
      </c>
      <c r="P1892">
        <f t="shared" si="155"/>
        <v>70.53</v>
      </c>
      <c r="Q1892">
        <v>145</v>
      </c>
      <c r="R1892" s="9" t="s">
        <v>8323</v>
      </c>
      <c r="S1892" t="s">
        <v>8327</v>
      </c>
      <c r="T1892" s="13">
        <f t="shared" si="156"/>
        <v>41228.786203703705</v>
      </c>
      <c r="U1892" s="13">
        <f t="shared" si="157"/>
        <v>41258.786203703705</v>
      </c>
      <c r="W1892">
        <f t="shared" si="158"/>
        <v>2012</v>
      </c>
    </row>
    <row r="1893" spans="1:23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54"/>
        <v>106</v>
      </c>
      <c r="P1893">
        <f t="shared" si="155"/>
        <v>87.96</v>
      </c>
      <c r="Q1893">
        <v>106</v>
      </c>
      <c r="R1893" s="9" t="s">
        <v>8323</v>
      </c>
      <c r="S1893" t="s">
        <v>8327</v>
      </c>
      <c r="T1893" s="13">
        <f t="shared" si="156"/>
        <v>40335.798078703701</v>
      </c>
      <c r="U1893" s="13">
        <f t="shared" si="157"/>
        <v>40381.25</v>
      </c>
      <c r="W1893">
        <f t="shared" si="158"/>
        <v>2010</v>
      </c>
    </row>
    <row r="1894" spans="1:23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54"/>
        <v>137</v>
      </c>
      <c r="P1894">
        <f t="shared" si="155"/>
        <v>26.27</v>
      </c>
      <c r="Q1894">
        <v>137</v>
      </c>
      <c r="R1894" s="9" t="s">
        <v>8323</v>
      </c>
      <c r="S1894" t="s">
        <v>8327</v>
      </c>
      <c r="T1894" s="13">
        <f t="shared" si="156"/>
        <v>40671.637511574074</v>
      </c>
      <c r="U1894" s="13">
        <f t="shared" si="157"/>
        <v>40701.637511574074</v>
      </c>
      <c r="W1894">
        <f t="shared" si="158"/>
        <v>2011</v>
      </c>
    </row>
    <row r="1895" spans="1:23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54"/>
        <v>104</v>
      </c>
      <c r="P1895">
        <f t="shared" si="155"/>
        <v>57.78</v>
      </c>
      <c r="Q1895">
        <v>104</v>
      </c>
      <c r="R1895" s="9" t="s">
        <v>8323</v>
      </c>
      <c r="S1895" t="s">
        <v>8327</v>
      </c>
      <c r="T1895" s="13">
        <f t="shared" si="156"/>
        <v>40632.94195601852</v>
      </c>
      <c r="U1895" s="13">
        <f t="shared" si="157"/>
        <v>40649.165972222225</v>
      </c>
      <c r="W1895">
        <f t="shared" si="158"/>
        <v>2011</v>
      </c>
    </row>
    <row r="1896" spans="1:23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4"/>
        <v>115</v>
      </c>
      <c r="P1896">
        <f t="shared" si="155"/>
        <v>57.25</v>
      </c>
      <c r="Q1896">
        <v>115</v>
      </c>
      <c r="R1896" s="9" t="s">
        <v>8323</v>
      </c>
      <c r="S1896" t="s">
        <v>8327</v>
      </c>
      <c r="T1896" s="13">
        <f t="shared" si="156"/>
        <v>40920.904895833337</v>
      </c>
      <c r="U1896" s="13">
        <f t="shared" si="157"/>
        <v>40951.904895833337</v>
      </c>
      <c r="W1896">
        <f t="shared" si="158"/>
        <v>2012</v>
      </c>
    </row>
    <row r="1897" spans="1:23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4"/>
        <v>102</v>
      </c>
      <c r="P1897">
        <f t="shared" si="155"/>
        <v>196.34</v>
      </c>
      <c r="Q1897">
        <v>102</v>
      </c>
      <c r="R1897" s="9" t="s">
        <v>8323</v>
      </c>
      <c r="S1897" t="s">
        <v>8327</v>
      </c>
      <c r="T1897" s="13">
        <f t="shared" si="156"/>
        <v>42267.746782407412</v>
      </c>
      <c r="U1897" s="13">
        <f t="shared" si="157"/>
        <v>42297.746782407412</v>
      </c>
      <c r="W1897">
        <f t="shared" si="158"/>
        <v>2015</v>
      </c>
    </row>
    <row r="1898" spans="1:23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4"/>
        <v>124</v>
      </c>
      <c r="P1898">
        <f t="shared" si="155"/>
        <v>43</v>
      </c>
      <c r="Q1898">
        <v>124</v>
      </c>
      <c r="R1898" s="9" t="s">
        <v>8323</v>
      </c>
      <c r="S1898" t="s">
        <v>8327</v>
      </c>
      <c r="T1898" s="13">
        <f t="shared" si="156"/>
        <v>40981.710243055553</v>
      </c>
      <c r="U1898" s="13">
        <f t="shared" si="157"/>
        <v>41011.710243055553</v>
      </c>
      <c r="W1898">
        <f t="shared" si="158"/>
        <v>2012</v>
      </c>
    </row>
    <row r="1899" spans="1:23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4"/>
        <v>102</v>
      </c>
      <c r="P1899">
        <f t="shared" si="155"/>
        <v>35.549999999999997</v>
      </c>
      <c r="Q1899">
        <v>102</v>
      </c>
      <c r="R1899" s="9" t="s">
        <v>8323</v>
      </c>
      <c r="S1899" t="s">
        <v>8327</v>
      </c>
      <c r="T1899" s="13">
        <f t="shared" si="156"/>
        <v>41680.583402777782</v>
      </c>
      <c r="U1899" s="13">
        <f t="shared" si="157"/>
        <v>41702.875</v>
      </c>
      <c r="W1899">
        <f t="shared" si="158"/>
        <v>2014</v>
      </c>
    </row>
    <row r="1900" spans="1:23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4"/>
        <v>145</v>
      </c>
      <c r="P1900">
        <f t="shared" si="155"/>
        <v>68.81</v>
      </c>
      <c r="Q1900">
        <v>145</v>
      </c>
      <c r="R1900" s="9" t="s">
        <v>8323</v>
      </c>
      <c r="S1900" t="s">
        <v>8327</v>
      </c>
      <c r="T1900" s="13">
        <f t="shared" si="156"/>
        <v>42366.192974537036</v>
      </c>
      <c r="U1900" s="13">
        <f t="shared" si="157"/>
        <v>42401.75</v>
      </c>
      <c r="W1900">
        <f t="shared" si="158"/>
        <v>2015</v>
      </c>
    </row>
    <row r="1901" spans="1:23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4"/>
        <v>133</v>
      </c>
      <c r="P1901">
        <f t="shared" si="155"/>
        <v>28.57</v>
      </c>
      <c r="Q1901">
        <v>133</v>
      </c>
      <c r="R1901" s="9" t="s">
        <v>8323</v>
      </c>
      <c r="S1901" t="s">
        <v>8327</v>
      </c>
      <c r="T1901" s="13">
        <f t="shared" si="156"/>
        <v>42058.941736111112</v>
      </c>
      <c r="U1901" s="13">
        <f t="shared" si="157"/>
        <v>42088.90006944444</v>
      </c>
      <c r="W1901">
        <f t="shared" si="158"/>
        <v>2015</v>
      </c>
    </row>
    <row r="1902" spans="1:23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4"/>
        <v>109</v>
      </c>
      <c r="P1902">
        <f t="shared" si="155"/>
        <v>50.63</v>
      </c>
      <c r="Q1902">
        <v>109</v>
      </c>
      <c r="R1902" s="9" t="s">
        <v>8323</v>
      </c>
      <c r="S1902" t="s">
        <v>8327</v>
      </c>
      <c r="T1902" s="13">
        <f t="shared" si="156"/>
        <v>41160.871886574074</v>
      </c>
      <c r="U1902" s="13">
        <f t="shared" si="157"/>
        <v>41188.415972222225</v>
      </c>
      <c r="W1902">
        <f t="shared" si="158"/>
        <v>2012</v>
      </c>
    </row>
    <row r="1903" spans="1:23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4"/>
        <v>3</v>
      </c>
      <c r="P1903">
        <f t="shared" si="155"/>
        <v>106.8</v>
      </c>
      <c r="Q1903">
        <v>3</v>
      </c>
      <c r="R1903" s="9" t="s">
        <v>8317</v>
      </c>
      <c r="S1903" t="s">
        <v>8346</v>
      </c>
      <c r="T1903" s="13">
        <f t="shared" si="156"/>
        <v>42116.54315972222</v>
      </c>
      <c r="U1903" s="13">
        <f t="shared" si="157"/>
        <v>42146.541666666672</v>
      </c>
      <c r="W1903">
        <f t="shared" si="158"/>
        <v>2015</v>
      </c>
    </row>
    <row r="1904" spans="1:23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4"/>
        <v>1</v>
      </c>
      <c r="P1904">
        <f t="shared" si="155"/>
        <v>4</v>
      </c>
      <c r="Q1904">
        <v>1</v>
      </c>
      <c r="R1904" s="9" t="s">
        <v>8317</v>
      </c>
      <c r="S1904" t="s">
        <v>8346</v>
      </c>
      <c r="T1904" s="13">
        <f t="shared" si="156"/>
        <v>42037.789895833332</v>
      </c>
      <c r="U1904" s="13">
        <f t="shared" si="157"/>
        <v>42067.789895833332</v>
      </c>
      <c r="W1904">
        <f t="shared" si="158"/>
        <v>2015</v>
      </c>
    </row>
    <row r="1905" spans="1:23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4"/>
        <v>47</v>
      </c>
      <c r="P1905">
        <f t="shared" si="155"/>
        <v>34.1</v>
      </c>
      <c r="Q1905">
        <v>47</v>
      </c>
      <c r="R1905" s="9" t="s">
        <v>8317</v>
      </c>
      <c r="S1905" t="s">
        <v>8346</v>
      </c>
      <c r="T1905" s="13">
        <f t="shared" si="156"/>
        <v>42702.770729166667</v>
      </c>
      <c r="U1905" s="13">
        <f t="shared" si="157"/>
        <v>42762.770729166667</v>
      </c>
      <c r="W1905">
        <f t="shared" si="158"/>
        <v>2016</v>
      </c>
    </row>
    <row r="1906" spans="1:23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4"/>
        <v>0</v>
      </c>
      <c r="P1906">
        <f t="shared" si="155"/>
        <v>25</v>
      </c>
      <c r="Q1906">
        <v>0</v>
      </c>
      <c r="R1906" s="9" t="s">
        <v>8317</v>
      </c>
      <c r="S1906" t="s">
        <v>8346</v>
      </c>
      <c r="T1906" s="13">
        <f t="shared" si="156"/>
        <v>42326.685428240744</v>
      </c>
      <c r="U1906" s="13">
        <f t="shared" si="157"/>
        <v>42371.685428240744</v>
      </c>
      <c r="W1906">
        <f t="shared" si="158"/>
        <v>2015</v>
      </c>
    </row>
    <row r="1907" spans="1:23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4"/>
        <v>0</v>
      </c>
      <c r="P1907">
        <f t="shared" si="155"/>
        <v>10.5</v>
      </c>
      <c r="Q1907">
        <v>0</v>
      </c>
      <c r="R1907" s="9" t="s">
        <v>8317</v>
      </c>
      <c r="S1907" t="s">
        <v>8346</v>
      </c>
      <c r="T1907" s="13">
        <f t="shared" si="156"/>
        <v>41859.925856481481</v>
      </c>
      <c r="U1907" s="13">
        <f t="shared" si="157"/>
        <v>41889.925856481481</v>
      </c>
      <c r="W1907">
        <f t="shared" si="158"/>
        <v>2014</v>
      </c>
    </row>
    <row r="1908" spans="1:23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4"/>
        <v>43</v>
      </c>
      <c r="P1908">
        <f t="shared" si="155"/>
        <v>215.96</v>
      </c>
      <c r="Q1908">
        <v>43</v>
      </c>
      <c r="R1908" s="9" t="s">
        <v>8317</v>
      </c>
      <c r="S1908" t="s">
        <v>8346</v>
      </c>
      <c r="T1908" s="13">
        <f t="shared" si="156"/>
        <v>42514.671099537038</v>
      </c>
      <c r="U1908" s="13">
        <f t="shared" si="157"/>
        <v>42544.671099537038</v>
      </c>
      <c r="W1908">
        <f t="shared" si="158"/>
        <v>2016</v>
      </c>
    </row>
    <row r="1909" spans="1:23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4"/>
        <v>0</v>
      </c>
      <c r="P1909">
        <f t="shared" si="155"/>
        <v>21.25</v>
      </c>
      <c r="Q1909">
        <v>0</v>
      </c>
      <c r="R1909" s="9" t="s">
        <v>8317</v>
      </c>
      <c r="S1909" t="s">
        <v>8346</v>
      </c>
      <c r="T1909" s="13">
        <f t="shared" si="156"/>
        <v>41767.587094907409</v>
      </c>
      <c r="U1909" s="13">
        <f t="shared" si="157"/>
        <v>41782.587094907409</v>
      </c>
      <c r="W1909">
        <f t="shared" si="158"/>
        <v>2014</v>
      </c>
    </row>
    <row r="1910" spans="1:23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4"/>
        <v>2</v>
      </c>
      <c r="P1910">
        <f t="shared" si="155"/>
        <v>108.25</v>
      </c>
      <c r="Q1910">
        <v>2</v>
      </c>
      <c r="R1910" s="9" t="s">
        <v>8317</v>
      </c>
      <c r="S1910" t="s">
        <v>8346</v>
      </c>
      <c r="T1910" s="13">
        <f t="shared" si="156"/>
        <v>42703.917824074073</v>
      </c>
      <c r="U1910" s="13">
        <f t="shared" si="157"/>
        <v>42733.917824074073</v>
      </c>
      <c r="W1910">
        <f t="shared" si="158"/>
        <v>2016</v>
      </c>
    </row>
    <row r="1911" spans="1:23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4"/>
        <v>14</v>
      </c>
      <c r="P1911">
        <f t="shared" si="155"/>
        <v>129.97</v>
      </c>
      <c r="Q1911">
        <v>14</v>
      </c>
      <c r="R1911" s="9" t="s">
        <v>8317</v>
      </c>
      <c r="S1911" t="s">
        <v>8346</v>
      </c>
      <c r="T1911" s="13">
        <f t="shared" si="156"/>
        <v>41905.429155092592</v>
      </c>
      <c r="U1911" s="13">
        <f t="shared" si="157"/>
        <v>41935.429155092592</v>
      </c>
      <c r="W1911">
        <f t="shared" si="158"/>
        <v>2014</v>
      </c>
    </row>
    <row r="1912" spans="1:23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4"/>
        <v>39</v>
      </c>
      <c r="P1912">
        <f t="shared" si="155"/>
        <v>117.49</v>
      </c>
      <c r="Q1912">
        <v>39</v>
      </c>
      <c r="R1912" s="9" t="s">
        <v>8317</v>
      </c>
      <c r="S1912" t="s">
        <v>8346</v>
      </c>
      <c r="T1912" s="13">
        <f t="shared" si="156"/>
        <v>42264.963159722218</v>
      </c>
      <c r="U1912" s="13">
        <f t="shared" si="157"/>
        <v>42308.947916666672</v>
      </c>
      <c r="W1912">
        <f t="shared" si="158"/>
        <v>2015</v>
      </c>
    </row>
    <row r="1913" spans="1:23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4"/>
        <v>0</v>
      </c>
      <c r="P1913">
        <f t="shared" si="155"/>
        <v>10</v>
      </c>
      <c r="Q1913">
        <v>0</v>
      </c>
      <c r="R1913" s="9" t="s">
        <v>8317</v>
      </c>
      <c r="S1913" t="s">
        <v>8346</v>
      </c>
      <c r="T1913" s="13">
        <f t="shared" si="156"/>
        <v>41830.033958333333</v>
      </c>
      <c r="U1913" s="13">
        <f t="shared" si="157"/>
        <v>41860.033958333333</v>
      </c>
      <c r="W1913">
        <f t="shared" si="158"/>
        <v>2014</v>
      </c>
    </row>
    <row r="1914" spans="1:23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4"/>
        <v>59</v>
      </c>
      <c r="P1914">
        <f t="shared" si="155"/>
        <v>70.599999999999994</v>
      </c>
      <c r="Q1914">
        <v>59</v>
      </c>
      <c r="R1914" s="9" t="s">
        <v>8317</v>
      </c>
      <c r="S1914" t="s">
        <v>8346</v>
      </c>
      <c r="T1914" s="13">
        <f t="shared" si="156"/>
        <v>42129.226388888885</v>
      </c>
      <c r="U1914" s="13">
        <f t="shared" si="157"/>
        <v>42159.226388888885</v>
      </c>
      <c r="W1914">
        <f t="shared" si="158"/>
        <v>2015</v>
      </c>
    </row>
    <row r="1915" spans="1:23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4"/>
        <v>1</v>
      </c>
      <c r="P1915">
        <f t="shared" si="155"/>
        <v>24.5</v>
      </c>
      <c r="Q1915">
        <v>1</v>
      </c>
      <c r="R1915" s="9" t="s">
        <v>8317</v>
      </c>
      <c r="S1915" t="s">
        <v>8346</v>
      </c>
      <c r="T1915" s="13">
        <f t="shared" si="156"/>
        <v>41890.511319444442</v>
      </c>
      <c r="U1915" s="13">
        <f t="shared" si="157"/>
        <v>41920.511319444442</v>
      </c>
      <c r="W1915">
        <f t="shared" si="158"/>
        <v>2014</v>
      </c>
    </row>
    <row r="1916" spans="1:23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4"/>
        <v>9</v>
      </c>
      <c r="P1916">
        <f t="shared" si="155"/>
        <v>30</v>
      </c>
      <c r="Q1916">
        <v>9</v>
      </c>
      <c r="R1916" s="9" t="s">
        <v>8317</v>
      </c>
      <c r="S1916" t="s">
        <v>8346</v>
      </c>
      <c r="T1916" s="13">
        <f t="shared" si="156"/>
        <v>41929.174456018518</v>
      </c>
      <c r="U1916" s="13">
        <f t="shared" si="157"/>
        <v>41944.165972222225</v>
      </c>
      <c r="W1916">
        <f t="shared" si="158"/>
        <v>2014</v>
      </c>
    </row>
    <row r="1917" spans="1:23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4"/>
        <v>2</v>
      </c>
      <c r="P1917">
        <f t="shared" si="155"/>
        <v>2</v>
      </c>
      <c r="Q1917">
        <v>2</v>
      </c>
      <c r="R1917" s="9" t="s">
        <v>8317</v>
      </c>
      <c r="S1917" t="s">
        <v>8346</v>
      </c>
      <c r="T1917" s="13">
        <f t="shared" si="156"/>
        <v>41864.04886574074</v>
      </c>
      <c r="U1917" s="13">
        <f t="shared" si="157"/>
        <v>41884.04886574074</v>
      </c>
      <c r="W1917">
        <f t="shared" si="158"/>
        <v>2014</v>
      </c>
    </row>
    <row r="1918" spans="1:23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4"/>
        <v>1</v>
      </c>
      <c r="P1918">
        <f t="shared" si="155"/>
        <v>17</v>
      </c>
      <c r="Q1918">
        <v>1</v>
      </c>
      <c r="R1918" s="9" t="s">
        <v>8317</v>
      </c>
      <c r="S1918" t="s">
        <v>8346</v>
      </c>
      <c r="T1918" s="13">
        <f t="shared" si="156"/>
        <v>42656.717303240745</v>
      </c>
      <c r="U1918" s="13">
        <f t="shared" si="157"/>
        <v>42681.758969907409</v>
      </c>
      <c r="W1918">
        <f t="shared" si="158"/>
        <v>2016</v>
      </c>
    </row>
    <row r="1919" spans="1:23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4"/>
        <v>53</v>
      </c>
      <c r="P1919">
        <f t="shared" si="155"/>
        <v>2928.93</v>
      </c>
      <c r="Q1919">
        <v>53</v>
      </c>
      <c r="R1919" s="9" t="s">
        <v>8317</v>
      </c>
      <c r="S1919" t="s">
        <v>8346</v>
      </c>
      <c r="T1919" s="13">
        <f t="shared" si="156"/>
        <v>42746.270057870366</v>
      </c>
      <c r="U1919" s="13">
        <f t="shared" si="157"/>
        <v>42776.270057870366</v>
      </c>
      <c r="W1919">
        <f t="shared" si="158"/>
        <v>2017</v>
      </c>
    </row>
    <row r="1920" spans="1:23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4"/>
        <v>1</v>
      </c>
      <c r="P1920">
        <f t="shared" si="155"/>
        <v>28.89</v>
      </c>
      <c r="Q1920">
        <v>1</v>
      </c>
      <c r="R1920" s="9" t="s">
        <v>8317</v>
      </c>
      <c r="S1920" t="s">
        <v>8346</v>
      </c>
      <c r="T1920" s="13">
        <f t="shared" si="156"/>
        <v>41828.789942129632</v>
      </c>
      <c r="U1920" s="13">
        <f t="shared" si="157"/>
        <v>41863.789942129632</v>
      </c>
      <c r="W1920">
        <f t="shared" si="158"/>
        <v>2014</v>
      </c>
    </row>
    <row r="1921" spans="1:23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4"/>
        <v>47</v>
      </c>
      <c r="P1921">
        <f t="shared" si="155"/>
        <v>29.63</v>
      </c>
      <c r="Q1921">
        <v>47</v>
      </c>
      <c r="R1921" s="9" t="s">
        <v>8317</v>
      </c>
      <c r="S1921" t="s">
        <v>8346</v>
      </c>
      <c r="T1921" s="13">
        <f t="shared" si="156"/>
        <v>42113.875567129624</v>
      </c>
      <c r="U1921" s="13">
        <f t="shared" si="157"/>
        <v>42143.875567129624</v>
      </c>
      <c r="W1921">
        <f t="shared" si="158"/>
        <v>2015</v>
      </c>
    </row>
    <row r="1922" spans="1:23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4"/>
        <v>43</v>
      </c>
      <c r="P1922">
        <f t="shared" si="155"/>
        <v>40.98</v>
      </c>
      <c r="Q1922">
        <v>43</v>
      </c>
      <c r="R1922" s="9" t="s">
        <v>8317</v>
      </c>
      <c r="S1922" t="s">
        <v>8346</v>
      </c>
      <c r="T1922" s="13">
        <f t="shared" si="156"/>
        <v>42270.875706018516</v>
      </c>
      <c r="U1922" s="13">
        <f t="shared" si="157"/>
        <v>42298.958333333328</v>
      </c>
      <c r="W1922">
        <f t="shared" si="158"/>
        <v>2015</v>
      </c>
    </row>
    <row r="1923" spans="1:23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9">ROUND(E1923/D1923*100,0)</f>
        <v>137</v>
      </c>
      <c r="P1923">
        <f t="shared" ref="P1923:P1986" si="160">IFERROR(ROUND(E1923/L1923,2),0)</f>
        <v>54</v>
      </c>
      <c r="Q1923">
        <v>137</v>
      </c>
      <c r="R1923" s="9" t="s">
        <v>8323</v>
      </c>
      <c r="S1923" t="s">
        <v>8327</v>
      </c>
      <c r="T1923" s="13">
        <f t="shared" ref="T1923:T1986" si="161">(((J1923/60)/60)/24)+DATE(1970,1,1)</f>
        <v>41074.221562500003</v>
      </c>
      <c r="U1923" s="13">
        <f t="shared" ref="U1923:U1986" si="162">(((I1923/60)/60)/24)+DATE(1970,1,1)</f>
        <v>41104.221562500003</v>
      </c>
      <c r="W1923">
        <f t="shared" ref="W1923:W1986" si="163">YEAR(T1923)</f>
        <v>2012</v>
      </c>
    </row>
    <row r="1924" spans="1:23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9"/>
        <v>116</v>
      </c>
      <c r="P1924">
        <f t="shared" si="160"/>
        <v>36.11</v>
      </c>
      <c r="Q1924">
        <v>116</v>
      </c>
      <c r="R1924" s="9" t="s">
        <v>8323</v>
      </c>
      <c r="S1924" t="s">
        <v>8327</v>
      </c>
      <c r="T1924" s="13">
        <f t="shared" si="161"/>
        <v>41590.255868055552</v>
      </c>
      <c r="U1924" s="13">
        <f t="shared" si="162"/>
        <v>41620.255868055552</v>
      </c>
      <c r="W1924">
        <f t="shared" si="163"/>
        <v>2013</v>
      </c>
    </row>
    <row r="1925" spans="1:23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9"/>
        <v>241</v>
      </c>
      <c r="P1925">
        <f t="shared" si="160"/>
        <v>23.15</v>
      </c>
      <c r="Q1925">
        <v>241</v>
      </c>
      <c r="R1925" s="9" t="s">
        <v>8323</v>
      </c>
      <c r="S1925" t="s">
        <v>8327</v>
      </c>
      <c r="T1925" s="13">
        <f t="shared" si="161"/>
        <v>40772.848749999997</v>
      </c>
      <c r="U1925" s="13">
        <f t="shared" si="162"/>
        <v>40813.207638888889</v>
      </c>
      <c r="W1925">
        <f t="shared" si="163"/>
        <v>2011</v>
      </c>
    </row>
    <row r="1926" spans="1:23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9"/>
        <v>114</v>
      </c>
      <c r="P1926">
        <f t="shared" si="160"/>
        <v>104</v>
      </c>
      <c r="Q1926">
        <v>114</v>
      </c>
      <c r="R1926" s="9" t="s">
        <v>8323</v>
      </c>
      <c r="S1926" t="s">
        <v>8327</v>
      </c>
      <c r="T1926" s="13">
        <f t="shared" si="161"/>
        <v>41626.761053240742</v>
      </c>
      <c r="U1926" s="13">
        <f t="shared" si="162"/>
        <v>41654.814583333333</v>
      </c>
      <c r="W1926">
        <f t="shared" si="163"/>
        <v>2013</v>
      </c>
    </row>
    <row r="1927" spans="1:23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9"/>
        <v>110</v>
      </c>
      <c r="P1927">
        <f t="shared" si="160"/>
        <v>31.83</v>
      </c>
      <c r="Q1927">
        <v>110</v>
      </c>
      <c r="R1927" s="9" t="s">
        <v>8323</v>
      </c>
      <c r="S1927" t="s">
        <v>8327</v>
      </c>
      <c r="T1927" s="13">
        <f t="shared" si="161"/>
        <v>41535.90148148148</v>
      </c>
      <c r="U1927" s="13">
        <f t="shared" si="162"/>
        <v>41558</v>
      </c>
      <c r="W1927">
        <f t="shared" si="163"/>
        <v>2013</v>
      </c>
    </row>
    <row r="1928" spans="1:23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9"/>
        <v>195</v>
      </c>
      <c r="P1928">
        <f t="shared" si="160"/>
        <v>27.39</v>
      </c>
      <c r="Q1928">
        <v>195</v>
      </c>
      <c r="R1928" s="9" t="s">
        <v>8323</v>
      </c>
      <c r="S1928" t="s">
        <v>8327</v>
      </c>
      <c r="T1928" s="13">
        <f t="shared" si="161"/>
        <v>40456.954351851848</v>
      </c>
      <c r="U1928" s="13">
        <f t="shared" si="162"/>
        <v>40484.018055555556</v>
      </c>
      <c r="W1928">
        <f t="shared" si="163"/>
        <v>2010</v>
      </c>
    </row>
    <row r="1929" spans="1:23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9"/>
        <v>103</v>
      </c>
      <c r="P1929">
        <f t="shared" si="160"/>
        <v>56.36</v>
      </c>
      <c r="Q1929">
        <v>103</v>
      </c>
      <c r="R1929" s="9" t="s">
        <v>8323</v>
      </c>
      <c r="S1929" t="s">
        <v>8327</v>
      </c>
      <c r="T1929" s="13">
        <f t="shared" si="161"/>
        <v>40960.861562500002</v>
      </c>
      <c r="U1929" s="13">
        <f t="shared" si="162"/>
        <v>40976.207638888889</v>
      </c>
      <c r="W1929">
        <f t="shared" si="163"/>
        <v>2012</v>
      </c>
    </row>
    <row r="1930" spans="1:23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9"/>
        <v>103</v>
      </c>
      <c r="P1930">
        <f t="shared" si="160"/>
        <v>77.349999999999994</v>
      </c>
      <c r="Q1930">
        <v>103</v>
      </c>
      <c r="R1930" s="9" t="s">
        <v>8323</v>
      </c>
      <c r="S1930" t="s">
        <v>8327</v>
      </c>
      <c r="T1930" s="13">
        <f t="shared" si="161"/>
        <v>41371.648078703707</v>
      </c>
      <c r="U1930" s="13">
        <f t="shared" si="162"/>
        <v>41401.648078703707</v>
      </c>
      <c r="W1930">
        <f t="shared" si="163"/>
        <v>2013</v>
      </c>
    </row>
    <row r="1931" spans="1:23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9"/>
        <v>100</v>
      </c>
      <c r="P1931">
        <f t="shared" si="160"/>
        <v>42.8</v>
      </c>
      <c r="Q1931">
        <v>100</v>
      </c>
      <c r="R1931" s="9" t="s">
        <v>8323</v>
      </c>
      <c r="S1931" t="s">
        <v>8327</v>
      </c>
      <c r="T1931" s="13">
        <f t="shared" si="161"/>
        <v>40687.021597222221</v>
      </c>
      <c r="U1931" s="13">
        <f t="shared" si="162"/>
        <v>40729.021597222221</v>
      </c>
      <c r="W1931">
        <f t="shared" si="163"/>
        <v>2011</v>
      </c>
    </row>
    <row r="1932" spans="1:23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9"/>
        <v>127</v>
      </c>
      <c r="P1932">
        <f t="shared" si="160"/>
        <v>48.85</v>
      </c>
      <c r="Q1932">
        <v>127</v>
      </c>
      <c r="R1932" s="9" t="s">
        <v>8323</v>
      </c>
      <c r="S1932" t="s">
        <v>8327</v>
      </c>
      <c r="T1932" s="13">
        <f t="shared" si="161"/>
        <v>41402.558819444443</v>
      </c>
      <c r="U1932" s="13">
        <f t="shared" si="162"/>
        <v>41462.558819444443</v>
      </c>
      <c r="W1932">
        <f t="shared" si="163"/>
        <v>2013</v>
      </c>
    </row>
    <row r="1933" spans="1:23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9"/>
        <v>121</v>
      </c>
      <c r="P1933">
        <f t="shared" si="160"/>
        <v>48.24</v>
      </c>
      <c r="Q1933">
        <v>121</v>
      </c>
      <c r="R1933" s="9" t="s">
        <v>8323</v>
      </c>
      <c r="S1933" t="s">
        <v>8327</v>
      </c>
      <c r="T1933" s="13">
        <f t="shared" si="161"/>
        <v>41037.892465277779</v>
      </c>
      <c r="U1933" s="13">
        <f t="shared" si="162"/>
        <v>41051.145833333336</v>
      </c>
      <c r="W1933">
        <f t="shared" si="163"/>
        <v>2012</v>
      </c>
    </row>
    <row r="1934" spans="1:23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9"/>
        <v>107</v>
      </c>
      <c r="P1934">
        <f t="shared" si="160"/>
        <v>70.209999999999994</v>
      </c>
      <c r="Q1934">
        <v>107</v>
      </c>
      <c r="R1934" s="9" t="s">
        <v>8323</v>
      </c>
      <c r="S1934" t="s">
        <v>8327</v>
      </c>
      <c r="T1934" s="13">
        <f t="shared" si="161"/>
        <v>40911.809872685182</v>
      </c>
      <c r="U1934" s="13">
        <f t="shared" si="162"/>
        <v>40932.809872685182</v>
      </c>
      <c r="W1934">
        <f t="shared" si="163"/>
        <v>2012</v>
      </c>
    </row>
    <row r="1935" spans="1:23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9"/>
        <v>172</v>
      </c>
      <c r="P1935">
        <f t="shared" si="160"/>
        <v>94.05</v>
      </c>
      <c r="Q1935">
        <v>172</v>
      </c>
      <c r="R1935" s="9" t="s">
        <v>8323</v>
      </c>
      <c r="S1935" t="s">
        <v>8327</v>
      </c>
      <c r="T1935" s="13">
        <f t="shared" si="161"/>
        <v>41879.130868055552</v>
      </c>
      <c r="U1935" s="13">
        <f t="shared" si="162"/>
        <v>41909.130868055552</v>
      </c>
      <c r="W1935">
        <f t="shared" si="163"/>
        <v>2014</v>
      </c>
    </row>
    <row r="1936" spans="1:23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9"/>
        <v>124</v>
      </c>
      <c r="P1936">
        <f t="shared" si="160"/>
        <v>80.27</v>
      </c>
      <c r="Q1936">
        <v>124</v>
      </c>
      <c r="R1936" s="9" t="s">
        <v>8323</v>
      </c>
      <c r="S1936" t="s">
        <v>8327</v>
      </c>
      <c r="T1936" s="13">
        <f t="shared" si="161"/>
        <v>40865.867141203707</v>
      </c>
      <c r="U1936" s="13">
        <f t="shared" si="162"/>
        <v>40902.208333333336</v>
      </c>
      <c r="W1936">
        <f t="shared" si="163"/>
        <v>2011</v>
      </c>
    </row>
    <row r="1937" spans="1:23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9"/>
        <v>108</v>
      </c>
      <c r="P1937">
        <f t="shared" si="160"/>
        <v>54.2</v>
      </c>
      <c r="Q1937">
        <v>108</v>
      </c>
      <c r="R1937" s="9" t="s">
        <v>8323</v>
      </c>
      <c r="S1937" t="s">
        <v>8327</v>
      </c>
      <c r="T1937" s="13">
        <f t="shared" si="161"/>
        <v>41773.932534722226</v>
      </c>
      <c r="U1937" s="13">
        <f t="shared" si="162"/>
        <v>41811.207638888889</v>
      </c>
      <c r="W1937">
        <f t="shared" si="163"/>
        <v>2014</v>
      </c>
    </row>
    <row r="1938" spans="1:23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9"/>
        <v>117</v>
      </c>
      <c r="P1938">
        <f t="shared" si="160"/>
        <v>60.27</v>
      </c>
      <c r="Q1938">
        <v>117</v>
      </c>
      <c r="R1938" s="9" t="s">
        <v>8323</v>
      </c>
      <c r="S1938" t="s">
        <v>8327</v>
      </c>
      <c r="T1938" s="13">
        <f t="shared" si="161"/>
        <v>40852.889699074076</v>
      </c>
      <c r="U1938" s="13">
        <f t="shared" si="162"/>
        <v>40883.249305555553</v>
      </c>
      <c r="W1938">
        <f t="shared" si="163"/>
        <v>2011</v>
      </c>
    </row>
    <row r="1939" spans="1:23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9"/>
        <v>187</v>
      </c>
      <c r="P1939">
        <f t="shared" si="160"/>
        <v>38.74</v>
      </c>
      <c r="Q1939">
        <v>187</v>
      </c>
      <c r="R1939" s="9" t="s">
        <v>8323</v>
      </c>
      <c r="S1939" t="s">
        <v>8327</v>
      </c>
      <c r="T1939" s="13">
        <f t="shared" si="161"/>
        <v>41059.118993055556</v>
      </c>
      <c r="U1939" s="13">
        <f t="shared" si="162"/>
        <v>41075.165972222225</v>
      </c>
      <c r="W1939">
        <f t="shared" si="163"/>
        <v>2012</v>
      </c>
    </row>
    <row r="1940" spans="1:23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9"/>
        <v>116</v>
      </c>
      <c r="P1940">
        <f t="shared" si="160"/>
        <v>152.54</v>
      </c>
      <c r="Q1940">
        <v>116</v>
      </c>
      <c r="R1940" s="9" t="s">
        <v>8323</v>
      </c>
      <c r="S1940" t="s">
        <v>8327</v>
      </c>
      <c r="T1940" s="13">
        <f t="shared" si="161"/>
        <v>41426.259618055556</v>
      </c>
      <c r="U1940" s="13">
        <f t="shared" si="162"/>
        <v>41457.208333333336</v>
      </c>
      <c r="W1940">
        <f t="shared" si="163"/>
        <v>2013</v>
      </c>
    </row>
    <row r="1941" spans="1:23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9"/>
        <v>111</v>
      </c>
      <c r="P1941">
        <f t="shared" si="160"/>
        <v>115.31</v>
      </c>
      <c r="Q1941">
        <v>111</v>
      </c>
      <c r="R1941" s="9" t="s">
        <v>8323</v>
      </c>
      <c r="S1941" t="s">
        <v>8327</v>
      </c>
      <c r="T1941" s="13">
        <f t="shared" si="161"/>
        <v>41313.985046296293</v>
      </c>
      <c r="U1941" s="13">
        <f t="shared" si="162"/>
        <v>41343.943379629629</v>
      </c>
      <c r="W1941">
        <f t="shared" si="163"/>
        <v>2013</v>
      </c>
    </row>
    <row r="1942" spans="1:23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9"/>
        <v>171</v>
      </c>
      <c r="P1942">
        <f t="shared" si="160"/>
        <v>35.840000000000003</v>
      </c>
      <c r="Q1942">
        <v>171</v>
      </c>
      <c r="R1942" s="9" t="s">
        <v>8323</v>
      </c>
      <c r="S1942" t="s">
        <v>8327</v>
      </c>
      <c r="T1942" s="13">
        <f t="shared" si="161"/>
        <v>40670.507326388892</v>
      </c>
      <c r="U1942" s="13">
        <f t="shared" si="162"/>
        <v>40709.165972222225</v>
      </c>
      <c r="W1942">
        <f t="shared" si="163"/>
        <v>2011</v>
      </c>
    </row>
    <row r="1943" spans="1:23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9"/>
        <v>126</v>
      </c>
      <c r="P1943">
        <f t="shared" si="160"/>
        <v>64.569999999999993</v>
      </c>
      <c r="Q1943">
        <v>126</v>
      </c>
      <c r="R1943" s="9" t="s">
        <v>8317</v>
      </c>
      <c r="S1943" t="s">
        <v>8347</v>
      </c>
      <c r="T1943" s="13">
        <f t="shared" si="161"/>
        <v>41744.290868055556</v>
      </c>
      <c r="U1943" s="13">
        <f t="shared" si="162"/>
        <v>41774.290868055556</v>
      </c>
      <c r="W1943">
        <f t="shared" si="163"/>
        <v>2014</v>
      </c>
    </row>
    <row r="1944" spans="1:23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9"/>
        <v>138</v>
      </c>
      <c r="P1944">
        <f t="shared" si="160"/>
        <v>87.44</v>
      </c>
      <c r="Q1944">
        <v>138</v>
      </c>
      <c r="R1944" s="9" t="s">
        <v>8317</v>
      </c>
      <c r="S1944" t="s">
        <v>8347</v>
      </c>
      <c r="T1944" s="13">
        <f t="shared" si="161"/>
        <v>40638.828009259261</v>
      </c>
      <c r="U1944" s="13">
        <f t="shared" si="162"/>
        <v>40728.828009259261</v>
      </c>
      <c r="W1944">
        <f t="shared" si="163"/>
        <v>2011</v>
      </c>
    </row>
    <row r="1945" spans="1:23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9"/>
        <v>1705</v>
      </c>
      <c r="P1945">
        <f t="shared" si="160"/>
        <v>68.819999999999993</v>
      </c>
      <c r="Q1945">
        <v>1705</v>
      </c>
      <c r="R1945" s="9" t="s">
        <v>8317</v>
      </c>
      <c r="S1945" t="s">
        <v>8347</v>
      </c>
      <c r="T1945" s="13">
        <f t="shared" si="161"/>
        <v>42548.269861111112</v>
      </c>
      <c r="U1945" s="13">
        <f t="shared" si="162"/>
        <v>42593.269861111112</v>
      </c>
      <c r="W1945">
        <f t="shared" si="163"/>
        <v>2016</v>
      </c>
    </row>
    <row r="1946" spans="1:23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9"/>
        <v>788</v>
      </c>
      <c r="P1946">
        <f t="shared" si="160"/>
        <v>176.2</v>
      </c>
      <c r="Q1946">
        <v>788</v>
      </c>
      <c r="R1946" s="9" t="s">
        <v>8317</v>
      </c>
      <c r="S1946" t="s">
        <v>8347</v>
      </c>
      <c r="T1946" s="13">
        <f t="shared" si="161"/>
        <v>41730.584374999999</v>
      </c>
      <c r="U1946" s="13">
        <f t="shared" si="162"/>
        <v>41760.584374999999</v>
      </c>
      <c r="W1946">
        <f t="shared" si="163"/>
        <v>2014</v>
      </c>
    </row>
    <row r="1947" spans="1:23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9"/>
        <v>348</v>
      </c>
      <c r="P1947">
        <f t="shared" si="160"/>
        <v>511.79</v>
      </c>
      <c r="Q1947">
        <v>348</v>
      </c>
      <c r="R1947" s="9" t="s">
        <v>8317</v>
      </c>
      <c r="S1947" t="s">
        <v>8347</v>
      </c>
      <c r="T1947" s="13">
        <f t="shared" si="161"/>
        <v>42157.251828703709</v>
      </c>
      <c r="U1947" s="13">
        <f t="shared" si="162"/>
        <v>42197.251828703709</v>
      </c>
      <c r="W1947">
        <f t="shared" si="163"/>
        <v>2015</v>
      </c>
    </row>
    <row r="1948" spans="1:23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9"/>
        <v>150</v>
      </c>
      <c r="P1948">
        <f t="shared" si="160"/>
        <v>160.44</v>
      </c>
      <c r="Q1948">
        <v>150</v>
      </c>
      <c r="R1948" s="9" t="s">
        <v>8317</v>
      </c>
      <c r="S1948" t="s">
        <v>8347</v>
      </c>
      <c r="T1948" s="13">
        <f t="shared" si="161"/>
        <v>41689.150011574071</v>
      </c>
      <c r="U1948" s="13">
        <f t="shared" si="162"/>
        <v>41749.108344907407</v>
      </c>
      <c r="W1948">
        <f t="shared" si="163"/>
        <v>2014</v>
      </c>
    </row>
    <row r="1949" spans="1:23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9"/>
        <v>101</v>
      </c>
      <c r="P1949">
        <f t="shared" si="160"/>
        <v>35</v>
      </c>
      <c r="Q1949">
        <v>101</v>
      </c>
      <c r="R1949" s="9" t="s">
        <v>8317</v>
      </c>
      <c r="S1949" t="s">
        <v>8347</v>
      </c>
      <c r="T1949" s="13">
        <f t="shared" si="161"/>
        <v>40102.918055555558</v>
      </c>
      <c r="U1949" s="13">
        <f t="shared" si="162"/>
        <v>40140.249305555553</v>
      </c>
      <c r="W1949">
        <f t="shared" si="163"/>
        <v>2009</v>
      </c>
    </row>
    <row r="1950" spans="1:23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9"/>
        <v>800</v>
      </c>
      <c r="P1950">
        <f t="shared" si="160"/>
        <v>188.51</v>
      </c>
      <c r="Q1950">
        <v>800</v>
      </c>
      <c r="R1950" s="9" t="s">
        <v>8317</v>
      </c>
      <c r="S1950" t="s">
        <v>8347</v>
      </c>
      <c r="T1950" s="13">
        <f t="shared" si="161"/>
        <v>42473.604270833333</v>
      </c>
      <c r="U1950" s="13">
        <f t="shared" si="162"/>
        <v>42527.709722222222</v>
      </c>
      <c r="W1950">
        <f t="shared" si="163"/>
        <v>2016</v>
      </c>
    </row>
    <row r="1951" spans="1:23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9"/>
        <v>106</v>
      </c>
      <c r="P1951">
        <f t="shared" si="160"/>
        <v>56.2</v>
      </c>
      <c r="Q1951">
        <v>106</v>
      </c>
      <c r="R1951" s="9" t="s">
        <v>8317</v>
      </c>
      <c r="S1951" t="s">
        <v>8347</v>
      </c>
      <c r="T1951" s="13">
        <f t="shared" si="161"/>
        <v>41800.423043981478</v>
      </c>
      <c r="U1951" s="13">
        <f t="shared" si="162"/>
        <v>41830.423043981478</v>
      </c>
      <c r="W1951">
        <f t="shared" si="163"/>
        <v>2014</v>
      </c>
    </row>
    <row r="1952" spans="1:23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9"/>
        <v>201</v>
      </c>
      <c r="P1952">
        <f t="shared" si="160"/>
        <v>51.31</v>
      </c>
      <c r="Q1952">
        <v>201</v>
      </c>
      <c r="R1952" s="9" t="s">
        <v>8317</v>
      </c>
      <c r="S1952" t="s">
        <v>8347</v>
      </c>
      <c r="T1952" s="13">
        <f t="shared" si="161"/>
        <v>40624.181400462963</v>
      </c>
      <c r="U1952" s="13">
        <f t="shared" si="162"/>
        <v>40655.181400462963</v>
      </c>
      <c r="W1952">
        <f t="shared" si="163"/>
        <v>2011</v>
      </c>
    </row>
    <row r="1953" spans="1:23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9"/>
        <v>212</v>
      </c>
      <c r="P1953">
        <f t="shared" si="160"/>
        <v>127.36</v>
      </c>
      <c r="Q1953">
        <v>212</v>
      </c>
      <c r="R1953" s="9" t="s">
        <v>8317</v>
      </c>
      <c r="S1953" t="s">
        <v>8347</v>
      </c>
      <c r="T1953" s="13">
        <f t="shared" si="161"/>
        <v>42651.420567129629</v>
      </c>
      <c r="U1953" s="13">
        <f t="shared" si="162"/>
        <v>42681.462233796294</v>
      </c>
      <c r="W1953">
        <f t="shared" si="163"/>
        <v>2016</v>
      </c>
    </row>
    <row r="1954" spans="1:23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9"/>
        <v>198</v>
      </c>
      <c r="P1954">
        <f t="shared" si="160"/>
        <v>101.86</v>
      </c>
      <c r="Q1954">
        <v>198</v>
      </c>
      <c r="R1954" s="9" t="s">
        <v>8317</v>
      </c>
      <c r="S1954" t="s">
        <v>8347</v>
      </c>
      <c r="T1954" s="13">
        <f t="shared" si="161"/>
        <v>41526.60665509259</v>
      </c>
      <c r="U1954" s="13">
        <f t="shared" si="162"/>
        <v>41563.60665509259</v>
      </c>
      <c r="W1954">
        <f t="shared" si="163"/>
        <v>2013</v>
      </c>
    </row>
    <row r="1955" spans="1:23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9"/>
        <v>226</v>
      </c>
      <c r="P1955">
        <f t="shared" si="160"/>
        <v>230.56</v>
      </c>
      <c r="Q1955">
        <v>226</v>
      </c>
      <c r="R1955" s="9" t="s">
        <v>8317</v>
      </c>
      <c r="S1955" t="s">
        <v>8347</v>
      </c>
      <c r="T1955" s="13">
        <f t="shared" si="161"/>
        <v>40941.199826388889</v>
      </c>
      <c r="U1955" s="13">
        <f t="shared" si="162"/>
        <v>40970.125</v>
      </c>
      <c r="W1955">
        <f t="shared" si="163"/>
        <v>2012</v>
      </c>
    </row>
    <row r="1956" spans="1:23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9"/>
        <v>699</v>
      </c>
      <c r="P1956">
        <f t="shared" si="160"/>
        <v>842.11</v>
      </c>
      <c r="Q1956">
        <v>699</v>
      </c>
      <c r="R1956" s="9" t="s">
        <v>8317</v>
      </c>
      <c r="S1956" t="s">
        <v>8347</v>
      </c>
      <c r="T1956" s="13">
        <f t="shared" si="161"/>
        <v>42394.580740740741</v>
      </c>
      <c r="U1956" s="13">
        <f t="shared" si="162"/>
        <v>42441.208333333328</v>
      </c>
      <c r="W1956">
        <f t="shared" si="163"/>
        <v>2016</v>
      </c>
    </row>
    <row r="1957" spans="1:23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9"/>
        <v>399</v>
      </c>
      <c r="P1957">
        <f t="shared" si="160"/>
        <v>577.28</v>
      </c>
      <c r="Q1957">
        <v>399</v>
      </c>
      <c r="R1957" s="9" t="s">
        <v>8317</v>
      </c>
      <c r="S1957" t="s">
        <v>8347</v>
      </c>
      <c r="T1957" s="13">
        <f t="shared" si="161"/>
        <v>41020.271770833337</v>
      </c>
      <c r="U1957" s="13">
        <f t="shared" si="162"/>
        <v>41052.791666666664</v>
      </c>
      <c r="W1957">
        <f t="shared" si="163"/>
        <v>2012</v>
      </c>
    </row>
    <row r="1958" spans="1:23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9"/>
        <v>294</v>
      </c>
      <c r="P1958">
        <f t="shared" si="160"/>
        <v>483.34</v>
      </c>
      <c r="Q1958">
        <v>294</v>
      </c>
      <c r="R1958" s="9" t="s">
        <v>8317</v>
      </c>
      <c r="S1958" t="s">
        <v>8347</v>
      </c>
      <c r="T1958" s="13">
        <f t="shared" si="161"/>
        <v>42067.923668981486</v>
      </c>
      <c r="U1958" s="13">
        <f t="shared" si="162"/>
        <v>42112.882002314815</v>
      </c>
      <c r="W1958">
        <f t="shared" si="163"/>
        <v>2015</v>
      </c>
    </row>
    <row r="1959" spans="1:23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9"/>
        <v>168</v>
      </c>
      <c r="P1959">
        <f t="shared" si="160"/>
        <v>76.14</v>
      </c>
      <c r="Q1959">
        <v>168</v>
      </c>
      <c r="R1959" s="9" t="s">
        <v>8317</v>
      </c>
      <c r="S1959" t="s">
        <v>8347</v>
      </c>
      <c r="T1959" s="13">
        <f t="shared" si="161"/>
        <v>41179.098530092589</v>
      </c>
      <c r="U1959" s="13">
        <f t="shared" si="162"/>
        <v>41209.098530092589</v>
      </c>
      <c r="W1959">
        <f t="shared" si="163"/>
        <v>2012</v>
      </c>
    </row>
    <row r="1960" spans="1:23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9"/>
        <v>1436</v>
      </c>
      <c r="P1960">
        <f t="shared" si="160"/>
        <v>74.11</v>
      </c>
      <c r="Q1960">
        <v>1436</v>
      </c>
      <c r="R1960" s="9" t="s">
        <v>8317</v>
      </c>
      <c r="S1960" t="s">
        <v>8347</v>
      </c>
      <c r="T1960" s="13">
        <f t="shared" si="161"/>
        <v>41326.987974537034</v>
      </c>
      <c r="U1960" s="13">
        <f t="shared" si="162"/>
        <v>41356.94630787037</v>
      </c>
      <c r="W1960">
        <f t="shared" si="163"/>
        <v>2013</v>
      </c>
    </row>
    <row r="1961" spans="1:23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9"/>
        <v>157</v>
      </c>
      <c r="P1961">
        <f t="shared" si="160"/>
        <v>36.97</v>
      </c>
      <c r="Q1961">
        <v>157</v>
      </c>
      <c r="R1961" s="9" t="s">
        <v>8317</v>
      </c>
      <c r="S1961" t="s">
        <v>8347</v>
      </c>
      <c r="T1961" s="13">
        <f t="shared" si="161"/>
        <v>41871.845601851855</v>
      </c>
      <c r="U1961" s="13">
        <f t="shared" si="162"/>
        <v>41913</v>
      </c>
      <c r="W1961">
        <f t="shared" si="163"/>
        <v>2014</v>
      </c>
    </row>
    <row r="1962" spans="1:23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9"/>
        <v>118</v>
      </c>
      <c r="P1962">
        <f t="shared" si="160"/>
        <v>2500.9699999999998</v>
      </c>
      <c r="Q1962">
        <v>118</v>
      </c>
      <c r="R1962" s="9" t="s">
        <v>8317</v>
      </c>
      <c r="S1962" t="s">
        <v>8347</v>
      </c>
      <c r="T1962" s="13">
        <f t="shared" si="161"/>
        <v>41964.362743055557</v>
      </c>
      <c r="U1962" s="13">
        <f t="shared" si="162"/>
        <v>41994.362743055557</v>
      </c>
      <c r="W1962">
        <f t="shared" si="163"/>
        <v>2014</v>
      </c>
    </row>
    <row r="1963" spans="1:23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9"/>
        <v>1105</v>
      </c>
      <c r="P1963">
        <f t="shared" si="160"/>
        <v>67.69</v>
      </c>
      <c r="Q1963">
        <v>1105</v>
      </c>
      <c r="R1963" s="9" t="s">
        <v>8317</v>
      </c>
      <c r="S1963" t="s">
        <v>8347</v>
      </c>
      <c r="T1963" s="13">
        <f t="shared" si="161"/>
        <v>41148.194641203707</v>
      </c>
      <c r="U1963" s="13">
        <f t="shared" si="162"/>
        <v>41188.165972222225</v>
      </c>
      <c r="W1963">
        <f t="shared" si="163"/>
        <v>2012</v>
      </c>
    </row>
    <row r="1964" spans="1:23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9"/>
        <v>193</v>
      </c>
      <c r="P1964">
        <f t="shared" si="160"/>
        <v>63.05</v>
      </c>
      <c r="Q1964">
        <v>193</v>
      </c>
      <c r="R1964" s="9" t="s">
        <v>8317</v>
      </c>
      <c r="S1964" t="s">
        <v>8347</v>
      </c>
      <c r="T1964" s="13">
        <f t="shared" si="161"/>
        <v>41742.780509259261</v>
      </c>
      <c r="U1964" s="13">
        <f t="shared" si="162"/>
        <v>41772.780509259261</v>
      </c>
      <c r="W1964">
        <f t="shared" si="163"/>
        <v>2014</v>
      </c>
    </row>
    <row r="1965" spans="1:23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9"/>
        <v>127</v>
      </c>
      <c r="P1965">
        <f t="shared" si="160"/>
        <v>117.6</v>
      </c>
      <c r="Q1965">
        <v>127</v>
      </c>
      <c r="R1965" s="9" t="s">
        <v>8317</v>
      </c>
      <c r="S1965" t="s">
        <v>8347</v>
      </c>
      <c r="T1965" s="13">
        <f t="shared" si="161"/>
        <v>41863.429791666669</v>
      </c>
      <c r="U1965" s="13">
        <f t="shared" si="162"/>
        <v>41898.429791666669</v>
      </c>
      <c r="W1965">
        <f t="shared" si="163"/>
        <v>2014</v>
      </c>
    </row>
    <row r="1966" spans="1:23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9"/>
        <v>260</v>
      </c>
      <c r="P1966">
        <f t="shared" si="160"/>
        <v>180.75</v>
      </c>
      <c r="Q1966">
        <v>260</v>
      </c>
      <c r="R1966" s="9" t="s">
        <v>8317</v>
      </c>
      <c r="S1966" t="s">
        <v>8347</v>
      </c>
      <c r="T1966" s="13">
        <f t="shared" si="161"/>
        <v>42452.272824074069</v>
      </c>
      <c r="U1966" s="13">
        <f t="shared" si="162"/>
        <v>42482.272824074069</v>
      </c>
      <c r="W1966">
        <f t="shared" si="163"/>
        <v>2016</v>
      </c>
    </row>
    <row r="1967" spans="1:23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9"/>
        <v>262</v>
      </c>
      <c r="P1967">
        <f t="shared" si="160"/>
        <v>127.32</v>
      </c>
      <c r="Q1967">
        <v>262</v>
      </c>
      <c r="R1967" s="9" t="s">
        <v>8317</v>
      </c>
      <c r="S1967" t="s">
        <v>8347</v>
      </c>
      <c r="T1967" s="13">
        <f t="shared" si="161"/>
        <v>40898.089236111111</v>
      </c>
      <c r="U1967" s="13">
        <f t="shared" si="162"/>
        <v>40920.041666666664</v>
      </c>
      <c r="W1967">
        <f t="shared" si="163"/>
        <v>2011</v>
      </c>
    </row>
    <row r="1968" spans="1:23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9"/>
        <v>207</v>
      </c>
      <c r="P1968">
        <f t="shared" si="160"/>
        <v>136.63999999999999</v>
      </c>
      <c r="Q1968">
        <v>207</v>
      </c>
      <c r="R1968" s="9" t="s">
        <v>8317</v>
      </c>
      <c r="S1968" t="s">
        <v>8347</v>
      </c>
      <c r="T1968" s="13">
        <f t="shared" si="161"/>
        <v>41835.540486111109</v>
      </c>
      <c r="U1968" s="13">
        <f t="shared" si="162"/>
        <v>41865.540486111109</v>
      </c>
      <c r="W1968">
        <f t="shared" si="163"/>
        <v>2014</v>
      </c>
    </row>
    <row r="1969" spans="1:23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9"/>
        <v>370</v>
      </c>
      <c r="P1969">
        <f t="shared" si="160"/>
        <v>182.78</v>
      </c>
      <c r="Q1969">
        <v>370</v>
      </c>
      <c r="R1969" s="9" t="s">
        <v>8317</v>
      </c>
      <c r="S1969" t="s">
        <v>8347</v>
      </c>
      <c r="T1969" s="13">
        <f t="shared" si="161"/>
        <v>41730.663530092592</v>
      </c>
      <c r="U1969" s="13">
        <f t="shared" si="162"/>
        <v>41760.663530092592</v>
      </c>
      <c r="W1969">
        <f t="shared" si="163"/>
        <v>2014</v>
      </c>
    </row>
    <row r="1970" spans="1:23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9"/>
        <v>285</v>
      </c>
      <c r="P1970">
        <f t="shared" si="160"/>
        <v>279.38</v>
      </c>
      <c r="Q1970">
        <v>285</v>
      </c>
      <c r="R1970" s="9" t="s">
        <v>8317</v>
      </c>
      <c r="S1970" t="s">
        <v>8347</v>
      </c>
      <c r="T1970" s="13">
        <f t="shared" si="161"/>
        <v>42676.586979166663</v>
      </c>
      <c r="U1970" s="13">
        <f t="shared" si="162"/>
        <v>42707.628645833334</v>
      </c>
      <c r="W1970">
        <f t="shared" si="163"/>
        <v>2016</v>
      </c>
    </row>
    <row r="1971" spans="1:23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9"/>
        <v>579</v>
      </c>
      <c r="P1971">
        <f t="shared" si="160"/>
        <v>61.38</v>
      </c>
      <c r="Q1971">
        <v>579</v>
      </c>
      <c r="R1971" s="9" t="s">
        <v>8317</v>
      </c>
      <c r="S1971" t="s">
        <v>8347</v>
      </c>
      <c r="T1971" s="13">
        <f t="shared" si="161"/>
        <v>42557.792453703703</v>
      </c>
      <c r="U1971" s="13">
        <f t="shared" si="162"/>
        <v>42587.792453703703</v>
      </c>
      <c r="W1971">
        <f t="shared" si="163"/>
        <v>2016</v>
      </c>
    </row>
    <row r="1972" spans="1:23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9"/>
        <v>1132</v>
      </c>
      <c r="P1972">
        <f t="shared" si="160"/>
        <v>80.73</v>
      </c>
      <c r="Q1972">
        <v>1132</v>
      </c>
      <c r="R1972" s="9" t="s">
        <v>8317</v>
      </c>
      <c r="S1972" t="s">
        <v>8347</v>
      </c>
      <c r="T1972" s="13">
        <f t="shared" si="161"/>
        <v>41324.193298611113</v>
      </c>
      <c r="U1972" s="13">
        <f t="shared" si="162"/>
        <v>41384.151631944449</v>
      </c>
      <c r="W1972">
        <f t="shared" si="163"/>
        <v>2013</v>
      </c>
    </row>
    <row r="1973" spans="1:23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9"/>
        <v>263</v>
      </c>
      <c r="P1973">
        <f t="shared" si="160"/>
        <v>272.36</v>
      </c>
      <c r="Q1973">
        <v>263</v>
      </c>
      <c r="R1973" s="9" t="s">
        <v>8317</v>
      </c>
      <c r="S1973" t="s">
        <v>8347</v>
      </c>
      <c r="T1973" s="13">
        <f t="shared" si="161"/>
        <v>41561.500706018516</v>
      </c>
      <c r="U1973" s="13">
        <f t="shared" si="162"/>
        <v>41593.166666666664</v>
      </c>
      <c r="W1973">
        <f t="shared" si="163"/>
        <v>2013</v>
      </c>
    </row>
    <row r="1974" spans="1:23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9"/>
        <v>674</v>
      </c>
      <c r="P1974">
        <f t="shared" si="160"/>
        <v>70.849999999999994</v>
      </c>
      <c r="Q1974">
        <v>674</v>
      </c>
      <c r="R1974" s="9" t="s">
        <v>8317</v>
      </c>
      <c r="S1974" t="s">
        <v>8347</v>
      </c>
      <c r="T1974" s="13">
        <f t="shared" si="161"/>
        <v>41201.012083333335</v>
      </c>
      <c r="U1974" s="13">
        <f t="shared" si="162"/>
        <v>41231.053749999999</v>
      </c>
      <c r="W1974">
        <f t="shared" si="163"/>
        <v>2012</v>
      </c>
    </row>
    <row r="1975" spans="1:23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9"/>
        <v>257</v>
      </c>
      <c r="P1975">
        <f t="shared" si="160"/>
        <v>247.94</v>
      </c>
      <c r="Q1975">
        <v>257</v>
      </c>
      <c r="R1975" s="9" t="s">
        <v>8317</v>
      </c>
      <c r="S1975" t="s">
        <v>8347</v>
      </c>
      <c r="T1975" s="13">
        <f t="shared" si="161"/>
        <v>42549.722962962958</v>
      </c>
      <c r="U1975" s="13">
        <f t="shared" si="162"/>
        <v>42588.291666666672</v>
      </c>
      <c r="W1975">
        <f t="shared" si="163"/>
        <v>2016</v>
      </c>
    </row>
    <row r="1976" spans="1:23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9"/>
        <v>375</v>
      </c>
      <c r="P1976">
        <f t="shared" si="160"/>
        <v>186.81</v>
      </c>
      <c r="Q1976">
        <v>375</v>
      </c>
      <c r="R1976" s="9" t="s">
        <v>8317</v>
      </c>
      <c r="S1976" t="s">
        <v>8347</v>
      </c>
      <c r="T1976" s="13">
        <f t="shared" si="161"/>
        <v>41445.334131944444</v>
      </c>
      <c r="U1976" s="13">
        <f t="shared" si="162"/>
        <v>41505.334131944444</v>
      </c>
      <c r="W1976">
        <f t="shared" si="163"/>
        <v>2013</v>
      </c>
    </row>
    <row r="1977" spans="1:23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9"/>
        <v>209</v>
      </c>
      <c r="P1977">
        <f t="shared" si="160"/>
        <v>131.99</v>
      </c>
      <c r="Q1977">
        <v>209</v>
      </c>
      <c r="R1977" s="9" t="s">
        <v>8317</v>
      </c>
      <c r="S1977" t="s">
        <v>8347</v>
      </c>
      <c r="T1977" s="13">
        <f t="shared" si="161"/>
        <v>41313.755219907405</v>
      </c>
      <c r="U1977" s="13">
        <f t="shared" si="162"/>
        <v>41343.755219907405</v>
      </c>
      <c r="W1977">
        <f t="shared" si="163"/>
        <v>2013</v>
      </c>
    </row>
    <row r="1978" spans="1:23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9"/>
        <v>347</v>
      </c>
      <c r="P1978">
        <f t="shared" si="160"/>
        <v>29.31</v>
      </c>
      <c r="Q1978">
        <v>347</v>
      </c>
      <c r="R1978" s="9" t="s">
        <v>8317</v>
      </c>
      <c r="S1978" t="s">
        <v>8347</v>
      </c>
      <c r="T1978" s="13">
        <f t="shared" si="161"/>
        <v>41438.899594907409</v>
      </c>
      <c r="U1978" s="13">
        <f t="shared" si="162"/>
        <v>41468.899594907409</v>
      </c>
      <c r="W1978">
        <f t="shared" si="163"/>
        <v>2013</v>
      </c>
    </row>
    <row r="1979" spans="1:23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9"/>
        <v>402</v>
      </c>
      <c r="P1979">
        <f t="shared" si="160"/>
        <v>245.02</v>
      </c>
      <c r="Q1979">
        <v>402</v>
      </c>
      <c r="R1979" s="9" t="s">
        <v>8317</v>
      </c>
      <c r="S1979" t="s">
        <v>8347</v>
      </c>
      <c r="T1979" s="13">
        <f t="shared" si="161"/>
        <v>42311.216898148152</v>
      </c>
      <c r="U1979" s="13">
        <f t="shared" si="162"/>
        <v>42357.332638888889</v>
      </c>
      <c r="W1979">
        <f t="shared" si="163"/>
        <v>2015</v>
      </c>
    </row>
    <row r="1980" spans="1:23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9"/>
        <v>1027</v>
      </c>
      <c r="P1980">
        <f t="shared" si="160"/>
        <v>1323.25</v>
      </c>
      <c r="Q1980">
        <v>1027</v>
      </c>
      <c r="R1980" s="9" t="s">
        <v>8317</v>
      </c>
      <c r="S1980" t="s">
        <v>8347</v>
      </c>
      <c r="T1980" s="13">
        <f t="shared" si="161"/>
        <v>41039.225601851853</v>
      </c>
      <c r="U1980" s="13">
        <f t="shared" si="162"/>
        <v>41072.291666666664</v>
      </c>
      <c r="W1980">
        <f t="shared" si="163"/>
        <v>2012</v>
      </c>
    </row>
    <row r="1981" spans="1:23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9"/>
        <v>115</v>
      </c>
      <c r="P1981">
        <f t="shared" si="160"/>
        <v>282.66000000000003</v>
      </c>
      <c r="Q1981">
        <v>115</v>
      </c>
      <c r="R1981" s="9" t="s">
        <v>8317</v>
      </c>
      <c r="S1981" t="s">
        <v>8347</v>
      </c>
      <c r="T1981" s="13">
        <f t="shared" si="161"/>
        <v>42290.460023148145</v>
      </c>
      <c r="U1981" s="13">
        <f t="shared" si="162"/>
        <v>42327.207638888889</v>
      </c>
      <c r="W1981">
        <f t="shared" si="163"/>
        <v>2015</v>
      </c>
    </row>
    <row r="1982" spans="1:23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9"/>
        <v>355</v>
      </c>
      <c r="P1982">
        <f t="shared" si="160"/>
        <v>91.21</v>
      </c>
      <c r="Q1982">
        <v>355</v>
      </c>
      <c r="R1982" s="9" t="s">
        <v>8317</v>
      </c>
      <c r="S1982" t="s">
        <v>8347</v>
      </c>
      <c r="T1982" s="13">
        <f t="shared" si="161"/>
        <v>42423.542384259257</v>
      </c>
      <c r="U1982" s="13">
        <f t="shared" si="162"/>
        <v>42463.500717592593</v>
      </c>
      <c r="W1982">
        <f t="shared" si="163"/>
        <v>2016</v>
      </c>
    </row>
    <row r="1983" spans="1:23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9"/>
        <v>5</v>
      </c>
      <c r="P1983">
        <f t="shared" si="160"/>
        <v>31.75</v>
      </c>
      <c r="Q1983">
        <v>5</v>
      </c>
      <c r="R1983" s="9" t="s">
        <v>8336</v>
      </c>
      <c r="S1983" t="s">
        <v>8348</v>
      </c>
      <c r="T1983" s="13">
        <f t="shared" si="161"/>
        <v>41799.725289351853</v>
      </c>
      <c r="U1983" s="13">
        <f t="shared" si="162"/>
        <v>41829.725289351853</v>
      </c>
      <c r="W1983">
        <f t="shared" si="163"/>
        <v>2014</v>
      </c>
    </row>
    <row r="1984" spans="1:23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9"/>
        <v>0</v>
      </c>
      <c r="P1984">
        <f t="shared" si="160"/>
        <v>0</v>
      </c>
      <c r="Q1984">
        <v>0</v>
      </c>
      <c r="R1984" s="9" t="s">
        <v>8336</v>
      </c>
      <c r="S1984" t="s">
        <v>8348</v>
      </c>
      <c r="T1984" s="13">
        <f t="shared" si="161"/>
        <v>42678.586655092593</v>
      </c>
      <c r="U1984" s="13">
        <f t="shared" si="162"/>
        <v>42708.628321759257</v>
      </c>
      <c r="W1984">
        <f t="shared" si="163"/>
        <v>2016</v>
      </c>
    </row>
    <row r="1985" spans="1:23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9"/>
        <v>4</v>
      </c>
      <c r="P1985">
        <f t="shared" si="160"/>
        <v>88.69</v>
      </c>
      <c r="Q1985">
        <v>4</v>
      </c>
      <c r="R1985" s="9" t="s">
        <v>8336</v>
      </c>
      <c r="S1985" t="s">
        <v>8348</v>
      </c>
      <c r="T1985" s="13">
        <f t="shared" si="161"/>
        <v>42593.011782407411</v>
      </c>
      <c r="U1985" s="13">
        <f t="shared" si="162"/>
        <v>42615.291666666672</v>
      </c>
      <c r="W1985">
        <f t="shared" si="163"/>
        <v>2016</v>
      </c>
    </row>
    <row r="1986" spans="1:23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9"/>
        <v>21</v>
      </c>
      <c r="P1986">
        <f t="shared" si="160"/>
        <v>453.14</v>
      </c>
      <c r="Q1986">
        <v>21</v>
      </c>
      <c r="R1986" s="9" t="s">
        <v>8336</v>
      </c>
      <c r="S1986" t="s">
        <v>8348</v>
      </c>
      <c r="T1986" s="13">
        <f t="shared" si="161"/>
        <v>41913.790289351848</v>
      </c>
      <c r="U1986" s="13">
        <f t="shared" si="162"/>
        <v>41973.831956018519</v>
      </c>
      <c r="W1986">
        <f t="shared" si="163"/>
        <v>2014</v>
      </c>
    </row>
    <row r="1987" spans="1:23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64">ROUND(E1987/D1987*100,0)</f>
        <v>3</v>
      </c>
      <c r="P1987">
        <f t="shared" ref="P1987:P2050" si="165">IFERROR(ROUND(E1987/L1987,2),0)</f>
        <v>12.75</v>
      </c>
      <c r="Q1987">
        <v>3</v>
      </c>
      <c r="R1987" s="9" t="s">
        <v>8336</v>
      </c>
      <c r="S1987" t="s">
        <v>8348</v>
      </c>
      <c r="T1987" s="13">
        <f t="shared" ref="T1987:T2050" si="166">(((J1987/60)/60)/24)+DATE(1970,1,1)</f>
        <v>42555.698738425926</v>
      </c>
      <c r="U1987" s="13">
        <f t="shared" ref="U1987:U2050" si="167">(((I1987/60)/60)/24)+DATE(1970,1,1)</f>
        <v>42584.958333333328</v>
      </c>
      <c r="W1987">
        <f t="shared" ref="W1987:W2050" si="168">YEAR(T1987)</f>
        <v>2016</v>
      </c>
    </row>
    <row r="1988" spans="1:23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64"/>
        <v>0</v>
      </c>
      <c r="P1988">
        <f t="shared" si="165"/>
        <v>1</v>
      </c>
      <c r="Q1988">
        <v>0</v>
      </c>
      <c r="R1988" s="9" t="s">
        <v>8336</v>
      </c>
      <c r="S1988" t="s">
        <v>8348</v>
      </c>
      <c r="T1988" s="13">
        <f t="shared" si="166"/>
        <v>42413.433831018512</v>
      </c>
      <c r="U1988" s="13">
        <f t="shared" si="167"/>
        <v>42443.392164351855</v>
      </c>
      <c r="W1988">
        <f t="shared" si="168"/>
        <v>2016</v>
      </c>
    </row>
    <row r="1989" spans="1:23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64"/>
        <v>42</v>
      </c>
      <c r="P1989">
        <f t="shared" si="165"/>
        <v>83.43</v>
      </c>
      <c r="Q1989">
        <v>42</v>
      </c>
      <c r="R1989" s="9" t="s">
        <v>8336</v>
      </c>
      <c r="S1989" t="s">
        <v>8348</v>
      </c>
      <c r="T1989" s="13">
        <f t="shared" si="166"/>
        <v>42034.639768518522</v>
      </c>
      <c r="U1989" s="13">
        <f t="shared" si="167"/>
        <v>42064.639768518522</v>
      </c>
      <c r="W1989">
        <f t="shared" si="168"/>
        <v>2015</v>
      </c>
    </row>
    <row r="1990" spans="1:23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64"/>
        <v>0</v>
      </c>
      <c r="P1990">
        <f t="shared" si="165"/>
        <v>25</v>
      </c>
      <c r="Q1990">
        <v>0</v>
      </c>
      <c r="R1990" s="9" t="s">
        <v>8336</v>
      </c>
      <c r="S1990" t="s">
        <v>8348</v>
      </c>
      <c r="T1990" s="13">
        <f t="shared" si="166"/>
        <v>42206.763217592597</v>
      </c>
      <c r="U1990" s="13">
        <f t="shared" si="167"/>
        <v>42236.763217592597</v>
      </c>
      <c r="W1990">
        <f t="shared" si="168"/>
        <v>2015</v>
      </c>
    </row>
    <row r="1991" spans="1:23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64"/>
        <v>1</v>
      </c>
      <c r="P1991">
        <f t="shared" si="165"/>
        <v>50</v>
      </c>
      <c r="Q1991">
        <v>1</v>
      </c>
      <c r="R1991" s="9" t="s">
        <v>8336</v>
      </c>
      <c r="S1991" t="s">
        <v>8348</v>
      </c>
      <c r="T1991" s="13">
        <f t="shared" si="166"/>
        <v>42685.680648148147</v>
      </c>
      <c r="U1991" s="13">
        <f t="shared" si="167"/>
        <v>42715.680648148147</v>
      </c>
      <c r="W1991">
        <f t="shared" si="168"/>
        <v>2016</v>
      </c>
    </row>
    <row r="1992" spans="1:23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64"/>
        <v>17</v>
      </c>
      <c r="P1992">
        <f t="shared" si="165"/>
        <v>101.8</v>
      </c>
      <c r="Q1992">
        <v>17</v>
      </c>
      <c r="R1992" s="9" t="s">
        <v>8336</v>
      </c>
      <c r="S1992" t="s">
        <v>8348</v>
      </c>
      <c r="T1992" s="13">
        <f t="shared" si="166"/>
        <v>42398.195972222224</v>
      </c>
      <c r="U1992" s="13">
        <f t="shared" si="167"/>
        <v>42413.195972222224</v>
      </c>
      <c r="W1992">
        <f t="shared" si="168"/>
        <v>2016</v>
      </c>
    </row>
    <row r="1993" spans="1:23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64"/>
        <v>7</v>
      </c>
      <c r="P1993">
        <f t="shared" si="165"/>
        <v>46.67</v>
      </c>
      <c r="Q1993">
        <v>7</v>
      </c>
      <c r="R1993" s="9" t="s">
        <v>8336</v>
      </c>
      <c r="S1993" t="s">
        <v>8348</v>
      </c>
      <c r="T1993" s="13">
        <f t="shared" si="166"/>
        <v>42167.89335648148</v>
      </c>
      <c r="U1993" s="13">
        <f t="shared" si="167"/>
        <v>42188.89335648148</v>
      </c>
      <c r="W1993">
        <f t="shared" si="168"/>
        <v>2015</v>
      </c>
    </row>
    <row r="1994" spans="1:23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64"/>
        <v>0</v>
      </c>
      <c r="P1994">
        <f t="shared" si="165"/>
        <v>1</v>
      </c>
      <c r="Q1994">
        <v>0</v>
      </c>
      <c r="R1994" s="9" t="s">
        <v>8336</v>
      </c>
      <c r="S1994" t="s">
        <v>8348</v>
      </c>
      <c r="T1994" s="13">
        <f t="shared" si="166"/>
        <v>42023.143414351856</v>
      </c>
      <c r="U1994" s="13">
        <f t="shared" si="167"/>
        <v>42053.143414351856</v>
      </c>
      <c r="W1994">
        <f t="shared" si="168"/>
        <v>2015</v>
      </c>
    </row>
    <row r="1995" spans="1:23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64"/>
        <v>0</v>
      </c>
      <c r="P1995">
        <f t="shared" si="165"/>
        <v>0</v>
      </c>
      <c r="Q1995">
        <v>0</v>
      </c>
      <c r="R1995" s="9" t="s">
        <v>8336</v>
      </c>
      <c r="S1995" t="s">
        <v>8348</v>
      </c>
      <c r="T1995" s="13">
        <f t="shared" si="166"/>
        <v>42329.58839120371</v>
      </c>
      <c r="U1995" s="13">
        <f t="shared" si="167"/>
        <v>42359.58839120371</v>
      </c>
      <c r="W1995">
        <f t="shared" si="168"/>
        <v>2015</v>
      </c>
    </row>
    <row r="1996" spans="1:23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64"/>
        <v>0</v>
      </c>
      <c r="P1996">
        <f t="shared" si="165"/>
        <v>0</v>
      </c>
      <c r="Q1996">
        <v>0</v>
      </c>
      <c r="R1996" s="9" t="s">
        <v>8336</v>
      </c>
      <c r="S1996" t="s">
        <v>8348</v>
      </c>
      <c r="T1996" s="13">
        <f t="shared" si="166"/>
        <v>42651.006273148145</v>
      </c>
      <c r="U1996" s="13">
        <f t="shared" si="167"/>
        <v>42711.047939814816</v>
      </c>
      <c r="W1996">
        <f t="shared" si="168"/>
        <v>2016</v>
      </c>
    </row>
    <row r="1997" spans="1:23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64"/>
        <v>8</v>
      </c>
      <c r="P1997">
        <f t="shared" si="165"/>
        <v>26</v>
      </c>
      <c r="Q1997">
        <v>8</v>
      </c>
      <c r="R1997" s="9" t="s">
        <v>8336</v>
      </c>
      <c r="S1997" t="s">
        <v>8348</v>
      </c>
      <c r="T1997" s="13">
        <f t="shared" si="166"/>
        <v>42181.902037037042</v>
      </c>
      <c r="U1997" s="13">
        <f t="shared" si="167"/>
        <v>42201.902037037042</v>
      </c>
      <c r="W1997">
        <f t="shared" si="168"/>
        <v>2015</v>
      </c>
    </row>
    <row r="1998" spans="1:23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64"/>
        <v>0</v>
      </c>
      <c r="P1998">
        <f t="shared" si="165"/>
        <v>0</v>
      </c>
      <c r="Q1998">
        <v>0</v>
      </c>
      <c r="R1998" s="9" t="s">
        <v>8336</v>
      </c>
      <c r="S1998" t="s">
        <v>8348</v>
      </c>
      <c r="T1998" s="13">
        <f t="shared" si="166"/>
        <v>41800.819571759261</v>
      </c>
      <c r="U1998" s="13">
        <f t="shared" si="167"/>
        <v>41830.819571759261</v>
      </c>
      <c r="W1998">
        <f t="shared" si="168"/>
        <v>2014</v>
      </c>
    </row>
    <row r="1999" spans="1:23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64"/>
        <v>0</v>
      </c>
      <c r="P1999">
        <f t="shared" si="165"/>
        <v>0</v>
      </c>
      <c r="Q1999">
        <v>0</v>
      </c>
      <c r="R1999" s="9" t="s">
        <v>8336</v>
      </c>
      <c r="S1999" t="s">
        <v>8348</v>
      </c>
      <c r="T1999" s="13">
        <f t="shared" si="166"/>
        <v>41847.930694444447</v>
      </c>
      <c r="U1999" s="13">
        <f t="shared" si="167"/>
        <v>41877.930694444447</v>
      </c>
      <c r="W1999">
        <f t="shared" si="168"/>
        <v>2014</v>
      </c>
    </row>
    <row r="2000" spans="1:23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64"/>
        <v>26</v>
      </c>
      <c r="P2000">
        <f t="shared" si="165"/>
        <v>218.33</v>
      </c>
      <c r="Q2000">
        <v>26</v>
      </c>
      <c r="R2000" s="9" t="s">
        <v>8336</v>
      </c>
      <c r="S2000" t="s">
        <v>8348</v>
      </c>
      <c r="T2000" s="13">
        <f t="shared" si="166"/>
        <v>41807.118495370371</v>
      </c>
      <c r="U2000" s="13">
        <f t="shared" si="167"/>
        <v>41852.118495370371</v>
      </c>
      <c r="W2000">
        <f t="shared" si="168"/>
        <v>2014</v>
      </c>
    </row>
    <row r="2001" spans="1:23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64"/>
        <v>1</v>
      </c>
      <c r="P2001">
        <f t="shared" si="165"/>
        <v>33.71</v>
      </c>
      <c r="Q2001">
        <v>1</v>
      </c>
      <c r="R2001" s="9" t="s">
        <v>8336</v>
      </c>
      <c r="S2001" t="s">
        <v>8348</v>
      </c>
      <c r="T2001" s="13">
        <f t="shared" si="166"/>
        <v>41926.482731481483</v>
      </c>
      <c r="U2001" s="13">
        <f t="shared" si="167"/>
        <v>41956.524398148147</v>
      </c>
      <c r="W2001">
        <f t="shared" si="168"/>
        <v>2014</v>
      </c>
    </row>
    <row r="2002" spans="1:23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64"/>
        <v>13</v>
      </c>
      <c r="P2002">
        <f t="shared" si="165"/>
        <v>25</v>
      </c>
      <c r="Q2002">
        <v>13</v>
      </c>
      <c r="R2002" s="9" t="s">
        <v>8336</v>
      </c>
      <c r="S2002" t="s">
        <v>8348</v>
      </c>
      <c r="T2002" s="13">
        <f t="shared" si="166"/>
        <v>42345.951539351852</v>
      </c>
      <c r="U2002" s="13">
        <f t="shared" si="167"/>
        <v>42375.951539351852</v>
      </c>
      <c r="W2002">
        <f t="shared" si="168"/>
        <v>2015</v>
      </c>
    </row>
    <row r="2003" spans="1:23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64"/>
        <v>382</v>
      </c>
      <c r="P2003">
        <f t="shared" si="165"/>
        <v>128.38999999999999</v>
      </c>
      <c r="Q2003">
        <v>382</v>
      </c>
      <c r="R2003" s="9" t="s">
        <v>8317</v>
      </c>
      <c r="S2003" t="s">
        <v>8347</v>
      </c>
      <c r="T2003" s="13">
        <f t="shared" si="166"/>
        <v>42136.209675925929</v>
      </c>
      <c r="U2003" s="13">
        <f t="shared" si="167"/>
        <v>42167.833333333328</v>
      </c>
      <c r="W2003">
        <f t="shared" si="168"/>
        <v>2015</v>
      </c>
    </row>
    <row r="2004" spans="1:23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64"/>
        <v>217</v>
      </c>
      <c r="P2004">
        <f t="shared" si="165"/>
        <v>78.83</v>
      </c>
      <c r="Q2004">
        <v>217</v>
      </c>
      <c r="R2004" s="9" t="s">
        <v>8317</v>
      </c>
      <c r="S2004" t="s">
        <v>8347</v>
      </c>
      <c r="T2004" s="13">
        <f t="shared" si="166"/>
        <v>42728.71230324074</v>
      </c>
      <c r="U2004" s="13">
        <f t="shared" si="167"/>
        <v>42758.71230324074</v>
      </c>
      <c r="W2004">
        <f t="shared" si="168"/>
        <v>2016</v>
      </c>
    </row>
    <row r="2005" spans="1:23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64"/>
        <v>312</v>
      </c>
      <c r="P2005">
        <f t="shared" si="165"/>
        <v>91.76</v>
      </c>
      <c r="Q2005">
        <v>312</v>
      </c>
      <c r="R2005" s="9" t="s">
        <v>8317</v>
      </c>
      <c r="S2005" t="s">
        <v>8347</v>
      </c>
      <c r="T2005" s="13">
        <f t="shared" si="166"/>
        <v>40347.125601851854</v>
      </c>
      <c r="U2005" s="13">
        <f t="shared" si="167"/>
        <v>40361.958333333336</v>
      </c>
      <c r="W2005">
        <f t="shared" si="168"/>
        <v>2010</v>
      </c>
    </row>
    <row r="2006" spans="1:23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64"/>
        <v>234</v>
      </c>
      <c r="P2006">
        <f t="shared" si="165"/>
        <v>331.1</v>
      </c>
      <c r="Q2006">
        <v>234</v>
      </c>
      <c r="R2006" s="9" t="s">
        <v>8317</v>
      </c>
      <c r="S2006" t="s">
        <v>8347</v>
      </c>
      <c r="T2006" s="13">
        <f t="shared" si="166"/>
        <v>41800.604895833334</v>
      </c>
      <c r="U2006" s="13">
        <f t="shared" si="167"/>
        <v>41830.604895833334</v>
      </c>
      <c r="W2006">
        <f t="shared" si="168"/>
        <v>2014</v>
      </c>
    </row>
    <row r="2007" spans="1:23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64"/>
        <v>124</v>
      </c>
      <c r="P2007">
        <f t="shared" si="165"/>
        <v>194.26</v>
      </c>
      <c r="Q2007">
        <v>124</v>
      </c>
      <c r="R2007" s="9" t="s">
        <v>8317</v>
      </c>
      <c r="S2007" t="s">
        <v>8347</v>
      </c>
      <c r="T2007" s="13">
        <f t="shared" si="166"/>
        <v>41535.812708333331</v>
      </c>
      <c r="U2007" s="13">
        <f t="shared" si="167"/>
        <v>41563.165972222225</v>
      </c>
      <c r="W2007">
        <f t="shared" si="168"/>
        <v>2013</v>
      </c>
    </row>
    <row r="2008" spans="1:23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64"/>
        <v>248</v>
      </c>
      <c r="P2008">
        <f t="shared" si="165"/>
        <v>408.98</v>
      </c>
      <c r="Q2008">
        <v>248</v>
      </c>
      <c r="R2008" s="9" t="s">
        <v>8317</v>
      </c>
      <c r="S2008" t="s">
        <v>8347</v>
      </c>
      <c r="T2008" s="13">
        <f t="shared" si="166"/>
        <v>41941.500520833331</v>
      </c>
      <c r="U2008" s="13">
        <f t="shared" si="167"/>
        <v>41976.542187500003</v>
      </c>
      <c r="W2008">
        <f t="shared" si="168"/>
        <v>2014</v>
      </c>
    </row>
    <row r="2009" spans="1:23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64"/>
        <v>116</v>
      </c>
      <c r="P2009">
        <f t="shared" si="165"/>
        <v>84.46</v>
      </c>
      <c r="Q2009">
        <v>116</v>
      </c>
      <c r="R2009" s="9" t="s">
        <v>8317</v>
      </c>
      <c r="S2009" t="s">
        <v>8347</v>
      </c>
      <c r="T2009" s="13">
        <f t="shared" si="166"/>
        <v>40347.837800925925</v>
      </c>
      <c r="U2009" s="13">
        <f t="shared" si="167"/>
        <v>40414.166666666664</v>
      </c>
      <c r="W2009">
        <f t="shared" si="168"/>
        <v>2010</v>
      </c>
    </row>
    <row r="2010" spans="1:23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64"/>
        <v>117</v>
      </c>
      <c r="P2010">
        <f t="shared" si="165"/>
        <v>44.85</v>
      </c>
      <c r="Q2010">
        <v>117</v>
      </c>
      <c r="R2010" s="9" t="s">
        <v>8317</v>
      </c>
      <c r="S2010" t="s">
        <v>8347</v>
      </c>
      <c r="T2010" s="13">
        <f t="shared" si="166"/>
        <v>40761.604421296295</v>
      </c>
      <c r="U2010" s="13">
        <f t="shared" si="167"/>
        <v>40805.604421296295</v>
      </c>
      <c r="W2010">
        <f t="shared" si="168"/>
        <v>2011</v>
      </c>
    </row>
    <row r="2011" spans="1:23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64"/>
        <v>305</v>
      </c>
      <c r="P2011">
        <f t="shared" si="165"/>
        <v>383.36</v>
      </c>
      <c r="Q2011">
        <v>305</v>
      </c>
      <c r="R2011" s="9" t="s">
        <v>8317</v>
      </c>
      <c r="S2011" t="s">
        <v>8347</v>
      </c>
      <c r="T2011" s="13">
        <f t="shared" si="166"/>
        <v>42661.323414351849</v>
      </c>
      <c r="U2011" s="13">
        <f t="shared" si="167"/>
        <v>42697.365081018521</v>
      </c>
      <c r="W2011">
        <f t="shared" si="168"/>
        <v>2016</v>
      </c>
    </row>
    <row r="2012" spans="1:23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64"/>
        <v>320</v>
      </c>
      <c r="P2012">
        <f t="shared" si="165"/>
        <v>55.28</v>
      </c>
      <c r="Q2012">
        <v>320</v>
      </c>
      <c r="R2012" s="9" t="s">
        <v>8317</v>
      </c>
      <c r="S2012" t="s">
        <v>8347</v>
      </c>
      <c r="T2012" s="13">
        <f t="shared" si="166"/>
        <v>42570.996423611112</v>
      </c>
      <c r="U2012" s="13">
        <f t="shared" si="167"/>
        <v>42600.996423611112</v>
      </c>
      <c r="W2012">
        <f t="shared" si="168"/>
        <v>2016</v>
      </c>
    </row>
    <row r="2013" spans="1:23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64"/>
        <v>820</v>
      </c>
      <c r="P2013">
        <f t="shared" si="165"/>
        <v>422.02</v>
      </c>
      <c r="Q2013">
        <v>820</v>
      </c>
      <c r="R2013" s="9" t="s">
        <v>8317</v>
      </c>
      <c r="S2013" t="s">
        <v>8347</v>
      </c>
      <c r="T2013" s="13">
        <f t="shared" si="166"/>
        <v>42347.358483796299</v>
      </c>
      <c r="U2013" s="13">
        <f t="shared" si="167"/>
        <v>42380.958333333328</v>
      </c>
      <c r="W2013">
        <f t="shared" si="168"/>
        <v>2015</v>
      </c>
    </row>
    <row r="2014" spans="1:23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64"/>
        <v>235</v>
      </c>
      <c r="P2014">
        <f t="shared" si="165"/>
        <v>64.180000000000007</v>
      </c>
      <c r="Q2014">
        <v>235</v>
      </c>
      <c r="R2014" s="9" t="s">
        <v>8317</v>
      </c>
      <c r="S2014" t="s">
        <v>8347</v>
      </c>
      <c r="T2014" s="13">
        <f t="shared" si="166"/>
        <v>42010.822233796294</v>
      </c>
      <c r="U2014" s="13">
        <f t="shared" si="167"/>
        <v>42040.822233796294</v>
      </c>
      <c r="W2014">
        <f t="shared" si="168"/>
        <v>2015</v>
      </c>
    </row>
    <row r="2015" spans="1:23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64"/>
        <v>495</v>
      </c>
      <c r="P2015">
        <f t="shared" si="165"/>
        <v>173.58</v>
      </c>
      <c r="Q2015">
        <v>495</v>
      </c>
      <c r="R2015" s="9" t="s">
        <v>8317</v>
      </c>
      <c r="S2015" t="s">
        <v>8347</v>
      </c>
      <c r="T2015" s="13">
        <f t="shared" si="166"/>
        <v>42499.960810185185</v>
      </c>
      <c r="U2015" s="13">
        <f t="shared" si="167"/>
        <v>42559.960810185185</v>
      </c>
      <c r="W2015">
        <f t="shared" si="168"/>
        <v>2016</v>
      </c>
    </row>
    <row r="2016" spans="1:23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64"/>
        <v>7814</v>
      </c>
      <c r="P2016">
        <f t="shared" si="165"/>
        <v>88.6</v>
      </c>
      <c r="Q2016">
        <v>7814</v>
      </c>
      <c r="R2016" s="9" t="s">
        <v>8317</v>
      </c>
      <c r="S2016" t="s">
        <v>8347</v>
      </c>
      <c r="T2016" s="13">
        <f t="shared" si="166"/>
        <v>41324.214571759258</v>
      </c>
      <c r="U2016" s="13">
        <f t="shared" si="167"/>
        <v>41358.172905092593</v>
      </c>
      <c r="W2016">
        <f t="shared" si="168"/>
        <v>2013</v>
      </c>
    </row>
    <row r="2017" spans="1:23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64"/>
        <v>113</v>
      </c>
      <c r="P2017">
        <f t="shared" si="165"/>
        <v>50.22</v>
      </c>
      <c r="Q2017">
        <v>113</v>
      </c>
      <c r="R2017" s="9" t="s">
        <v>8317</v>
      </c>
      <c r="S2017" t="s">
        <v>8347</v>
      </c>
      <c r="T2017" s="13">
        <f t="shared" si="166"/>
        <v>40765.876886574071</v>
      </c>
      <c r="U2017" s="13">
        <f t="shared" si="167"/>
        <v>40795.876886574071</v>
      </c>
      <c r="W2017">
        <f t="shared" si="168"/>
        <v>2011</v>
      </c>
    </row>
    <row r="2018" spans="1:23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64"/>
        <v>922</v>
      </c>
      <c r="P2018">
        <f t="shared" si="165"/>
        <v>192.39</v>
      </c>
      <c r="Q2018">
        <v>922</v>
      </c>
      <c r="R2018" s="9" t="s">
        <v>8317</v>
      </c>
      <c r="S2018" t="s">
        <v>8347</v>
      </c>
      <c r="T2018" s="13">
        <f t="shared" si="166"/>
        <v>41312.88077546296</v>
      </c>
      <c r="U2018" s="13">
        <f t="shared" si="167"/>
        <v>41342.88077546296</v>
      </c>
      <c r="W2018">
        <f t="shared" si="168"/>
        <v>2013</v>
      </c>
    </row>
    <row r="2019" spans="1:23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64"/>
        <v>125</v>
      </c>
      <c r="P2019">
        <f t="shared" si="165"/>
        <v>73.42</v>
      </c>
      <c r="Q2019">
        <v>125</v>
      </c>
      <c r="R2019" s="9" t="s">
        <v>8317</v>
      </c>
      <c r="S2019" t="s">
        <v>8347</v>
      </c>
      <c r="T2019" s="13">
        <f t="shared" si="166"/>
        <v>40961.057349537034</v>
      </c>
      <c r="U2019" s="13">
        <f t="shared" si="167"/>
        <v>40992.166666666664</v>
      </c>
      <c r="W2019">
        <f t="shared" si="168"/>
        <v>2012</v>
      </c>
    </row>
    <row r="2020" spans="1:23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64"/>
        <v>102</v>
      </c>
      <c r="P2020">
        <f t="shared" si="165"/>
        <v>147.68</v>
      </c>
      <c r="Q2020">
        <v>102</v>
      </c>
      <c r="R2020" s="9" t="s">
        <v>8317</v>
      </c>
      <c r="S2020" t="s">
        <v>8347</v>
      </c>
      <c r="T2020" s="13">
        <f t="shared" si="166"/>
        <v>42199.365844907406</v>
      </c>
      <c r="U2020" s="13">
        <f t="shared" si="167"/>
        <v>42229.365844907406</v>
      </c>
      <c r="W2020">
        <f t="shared" si="168"/>
        <v>2015</v>
      </c>
    </row>
    <row r="2021" spans="1:23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64"/>
        <v>485</v>
      </c>
      <c r="P2021">
        <f t="shared" si="165"/>
        <v>108.97</v>
      </c>
      <c r="Q2021">
        <v>485</v>
      </c>
      <c r="R2021" s="9" t="s">
        <v>8317</v>
      </c>
      <c r="S2021" t="s">
        <v>8347</v>
      </c>
      <c r="T2021" s="13">
        <f t="shared" si="166"/>
        <v>42605.70857638889</v>
      </c>
      <c r="U2021" s="13">
        <f t="shared" si="167"/>
        <v>42635.70857638889</v>
      </c>
      <c r="W2021">
        <f t="shared" si="168"/>
        <v>2016</v>
      </c>
    </row>
    <row r="2022" spans="1:23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64"/>
        <v>192</v>
      </c>
      <c r="P2022">
        <f t="shared" si="165"/>
        <v>23.65</v>
      </c>
      <c r="Q2022">
        <v>192</v>
      </c>
      <c r="R2022" s="9" t="s">
        <v>8317</v>
      </c>
      <c r="S2022" t="s">
        <v>8347</v>
      </c>
      <c r="T2022" s="13">
        <f t="shared" si="166"/>
        <v>41737.097499999996</v>
      </c>
      <c r="U2022" s="13">
        <f t="shared" si="167"/>
        <v>41773.961111111108</v>
      </c>
      <c r="W2022">
        <f t="shared" si="168"/>
        <v>2014</v>
      </c>
    </row>
    <row r="2023" spans="1:23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64"/>
        <v>281</v>
      </c>
      <c r="P2023">
        <f t="shared" si="165"/>
        <v>147.94999999999999</v>
      </c>
      <c r="Q2023">
        <v>281</v>
      </c>
      <c r="R2023" s="9" t="s">
        <v>8317</v>
      </c>
      <c r="S2023" t="s">
        <v>8347</v>
      </c>
      <c r="T2023" s="13">
        <f t="shared" si="166"/>
        <v>41861.070567129631</v>
      </c>
      <c r="U2023" s="13">
        <f t="shared" si="167"/>
        <v>41906.070567129631</v>
      </c>
      <c r="W2023">
        <f t="shared" si="168"/>
        <v>2014</v>
      </c>
    </row>
    <row r="2024" spans="1:23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4"/>
        <v>125</v>
      </c>
      <c r="P2024">
        <f t="shared" si="165"/>
        <v>385.04</v>
      </c>
      <c r="Q2024">
        <v>125</v>
      </c>
      <c r="R2024" s="9" t="s">
        <v>8317</v>
      </c>
      <c r="S2024" t="s">
        <v>8347</v>
      </c>
      <c r="T2024" s="13">
        <f t="shared" si="166"/>
        <v>42502.569120370375</v>
      </c>
      <c r="U2024" s="13">
        <f t="shared" si="167"/>
        <v>42532.569120370375</v>
      </c>
      <c r="W2024">
        <f t="shared" si="168"/>
        <v>2016</v>
      </c>
    </row>
    <row r="2025" spans="1:23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4"/>
        <v>161</v>
      </c>
      <c r="P2025">
        <f t="shared" si="165"/>
        <v>457.39</v>
      </c>
      <c r="Q2025">
        <v>161</v>
      </c>
      <c r="R2025" s="9" t="s">
        <v>8317</v>
      </c>
      <c r="S2025" t="s">
        <v>8347</v>
      </c>
      <c r="T2025" s="13">
        <f t="shared" si="166"/>
        <v>42136.420752314814</v>
      </c>
      <c r="U2025" s="13">
        <f t="shared" si="167"/>
        <v>42166.420752314814</v>
      </c>
      <c r="W2025">
        <f t="shared" si="168"/>
        <v>2015</v>
      </c>
    </row>
    <row r="2026" spans="1:23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4"/>
        <v>585</v>
      </c>
      <c r="P2026">
        <f t="shared" si="165"/>
        <v>222.99</v>
      </c>
      <c r="Q2026">
        <v>585</v>
      </c>
      <c r="R2026" s="9" t="s">
        <v>8317</v>
      </c>
      <c r="S2026" t="s">
        <v>8347</v>
      </c>
      <c r="T2026" s="13">
        <f t="shared" si="166"/>
        <v>41099.966944444444</v>
      </c>
      <c r="U2026" s="13">
        <f t="shared" si="167"/>
        <v>41134.125</v>
      </c>
      <c r="W2026">
        <f t="shared" si="168"/>
        <v>2012</v>
      </c>
    </row>
    <row r="2027" spans="1:23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4"/>
        <v>201</v>
      </c>
      <c r="P2027">
        <f t="shared" si="165"/>
        <v>220.74</v>
      </c>
      <c r="Q2027">
        <v>201</v>
      </c>
      <c r="R2027" s="9" t="s">
        <v>8317</v>
      </c>
      <c r="S2027" t="s">
        <v>8347</v>
      </c>
      <c r="T2027" s="13">
        <f t="shared" si="166"/>
        <v>42136.184560185182</v>
      </c>
      <c r="U2027" s="13">
        <f t="shared" si="167"/>
        <v>42166.184560185182</v>
      </c>
      <c r="W2027">
        <f t="shared" si="168"/>
        <v>2015</v>
      </c>
    </row>
    <row r="2028" spans="1:23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4"/>
        <v>133</v>
      </c>
      <c r="P2028">
        <f t="shared" si="165"/>
        <v>73.5</v>
      </c>
      <c r="Q2028">
        <v>133</v>
      </c>
      <c r="R2028" s="9" t="s">
        <v>8317</v>
      </c>
      <c r="S2028" t="s">
        <v>8347</v>
      </c>
      <c r="T2028" s="13">
        <f t="shared" si="166"/>
        <v>41704.735937500001</v>
      </c>
      <c r="U2028" s="13">
        <f t="shared" si="167"/>
        <v>41750.165972222225</v>
      </c>
      <c r="W2028">
        <f t="shared" si="168"/>
        <v>2014</v>
      </c>
    </row>
    <row r="2029" spans="1:23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4"/>
        <v>120</v>
      </c>
      <c r="P2029">
        <f t="shared" si="165"/>
        <v>223.1</v>
      </c>
      <c r="Q2029">
        <v>120</v>
      </c>
      <c r="R2029" s="9" t="s">
        <v>8317</v>
      </c>
      <c r="S2029" t="s">
        <v>8347</v>
      </c>
      <c r="T2029" s="13">
        <f t="shared" si="166"/>
        <v>42048.813877314817</v>
      </c>
      <c r="U2029" s="13">
        <f t="shared" si="167"/>
        <v>42093.772210648152</v>
      </c>
      <c r="W2029">
        <f t="shared" si="168"/>
        <v>2015</v>
      </c>
    </row>
    <row r="2030" spans="1:23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4"/>
        <v>126</v>
      </c>
      <c r="P2030">
        <f t="shared" si="165"/>
        <v>47.91</v>
      </c>
      <c r="Q2030">
        <v>126</v>
      </c>
      <c r="R2030" s="9" t="s">
        <v>8317</v>
      </c>
      <c r="S2030" t="s">
        <v>8347</v>
      </c>
      <c r="T2030" s="13">
        <f t="shared" si="166"/>
        <v>40215.919050925928</v>
      </c>
      <c r="U2030" s="13">
        <f t="shared" si="167"/>
        <v>40252.913194444445</v>
      </c>
      <c r="W2030">
        <f t="shared" si="168"/>
        <v>2010</v>
      </c>
    </row>
    <row r="2031" spans="1:23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4"/>
        <v>361</v>
      </c>
      <c r="P2031">
        <f t="shared" si="165"/>
        <v>96.06</v>
      </c>
      <c r="Q2031">
        <v>361</v>
      </c>
      <c r="R2031" s="9" t="s">
        <v>8317</v>
      </c>
      <c r="S2031" t="s">
        <v>8347</v>
      </c>
      <c r="T2031" s="13">
        <f t="shared" si="166"/>
        <v>41848.021770833337</v>
      </c>
      <c r="U2031" s="13">
        <f t="shared" si="167"/>
        <v>41878.021770833337</v>
      </c>
      <c r="W2031">
        <f t="shared" si="168"/>
        <v>2014</v>
      </c>
    </row>
    <row r="2032" spans="1:23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4"/>
        <v>226</v>
      </c>
      <c r="P2032">
        <f t="shared" si="165"/>
        <v>118.61</v>
      </c>
      <c r="Q2032">
        <v>226</v>
      </c>
      <c r="R2032" s="9" t="s">
        <v>8317</v>
      </c>
      <c r="S2032" t="s">
        <v>8347</v>
      </c>
      <c r="T2032" s="13">
        <f t="shared" si="166"/>
        <v>41212.996481481481</v>
      </c>
      <c r="U2032" s="13">
        <f t="shared" si="167"/>
        <v>41242.996481481481</v>
      </c>
      <c r="W2032">
        <f t="shared" si="168"/>
        <v>2012</v>
      </c>
    </row>
    <row r="2033" spans="1:23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4"/>
        <v>120</v>
      </c>
      <c r="P2033">
        <f t="shared" si="165"/>
        <v>118.45</v>
      </c>
      <c r="Q2033">
        <v>120</v>
      </c>
      <c r="R2033" s="9" t="s">
        <v>8317</v>
      </c>
      <c r="S2033" t="s">
        <v>8347</v>
      </c>
      <c r="T2033" s="13">
        <f t="shared" si="166"/>
        <v>41975.329317129625</v>
      </c>
      <c r="U2033" s="13">
        <f t="shared" si="167"/>
        <v>42013.041666666672</v>
      </c>
      <c r="W2033">
        <f t="shared" si="168"/>
        <v>2014</v>
      </c>
    </row>
    <row r="2034" spans="1:23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4"/>
        <v>304</v>
      </c>
      <c r="P2034">
        <f t="shared" si="165"/>
        <v>143.21</v>
      </c>
      <c r="Q2034">
        <v>304</v>
      </c>
      <c r="R2034" s="9" t="s">
        <v>8317</v>
      </c>
      <c r="S2034" t="s">
        <v>8347</v>
      </c>
      <c r="T2034" s="13">
        <f t="shared" si="166"/>
        <v>42689.565671296295</v>
      </c>
      <c r="U2034" s="13">
        <f t="shared" si="167"/>
        <v>42719.208333333328</v>
      </c>
      <c r="W2034">
        <f t="shared" si="168"/>
        <v>2016</v>
      </c>
    </row>
    <row r="2035" spans="1:23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4"/>
        <v>179</v>
      </c>
      <c r="P2035">
        <f t="shared" si="165"/>
        <v>282.72000000000003</v>
      </c>
      <c r="Q2035">
        <v>179</v>
      </c>
      <c r="R2035" s="9" t="s">
        <v>8317</v>
      </c>
      <c r="S2035" t="s">
        <v>8347</v>
      </c>
      <c r="T2035" s="13">
        <f t="shared" si="166"/>
        <v>41725.082384259258</v>
      </c>
      <c r="U2035" s="13">
        <f t="shared" si="167"/>
        <v>41755.082384259258</v>
      </c>
      <c r="W2035">
        <f t="shared" si="168"/>
        <v>2014</v>
      </c>
    </row>
    <row r="2036" spans="1:23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4"/>
        <v>387</v>
      </c>
      <c r="P2036">
        <f t="shared" si="165"/>
        <v>593.94000000000005</v>
      </c>
      <c r="Q2036">
        <v>387</v>
      </c>
      <c r="R2036" s="9" t="s">
        <v>8317</v>
      </c>
      <c r="S2036" t="s">
        <v>8347</v>
      </c>
      <c r="T2036" s="13">
        <f t="shared" si="166"/>
        <v>42076.130011574074</v>
      </c>
      <c r="U2036" s="13">
        <f t="shared" si="167"/>
        <v>42131.290277777778</v>
      </c>
      <c r="W2036">
        <f t="shared" si="168"/>
        <v>2015</v>
      </c>
    </row>
    <row r="2037" spans="1:23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4"/>
        <v>211</v>
      </c>
      <c r="P2037">
        <f t="shared" si="165"/>
        <v>262.16000000000003</v>
      </c>
      <c r="Q2037">
        <v>211</v>
      </c>
      <c r="R2037" s="9" t="s">
        <v>8317</v>
      </c>
      <c r="S2037" t="s">
        <v>8347</v>
      </c>
      <c r="T2037" s="13">
        <f t="shared" si="166"/>
        <v>42311.625081018516</v>
      </c>
      <c r="U2037" s="13">
        <f t="shared" si="167"/>
        <v>42357.041666666672</v>
      </c>
      <c r="W2037">
        <f t="shared" si="168"/>
        <v>2015</v>
      </c>
    </row>
    <row r="2038" spans="1:23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4"/>
        <v>132</v>
      </c>
      <c r="P2038">
        <f t="shared" si="165"/>
        <v>46.58</v>
      </c>
      <c r="Q2038">
        <v>132</v>
      </c>
      <c r="R2038" s="9" t="s">
        <v>8317</v>
      </c>
      <c r="S2038" t="s">
        <v>8347</v>
      </c>
      <c r="T2038" s="13">
        <f t="shared" si="166"/>
        <v>41738.864803240744</v>
      </c>
      <c r="U2038" s="13">
        <f t="shared" si="167"/>
        <v>41768.864803240744</v>
      </c>
      <c r="W2038">
        <f t="shared" si="168"/>
        <v>2014</v>
      </c>
    </row>
    <row r="2039" spans="1:23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4"/>
        <v>300</v>
      </c>
      <c r="P2039">
        <f t="shared" si="165"/>
        <v>70.040000000000006</v>
      </c>
      <c r="Q2039">
        <v>300</v>
      </c>
      <c r="R2039" s="9" t="s">
        <v>8317</v>
      </c>
      <c r="S2039" t="s">
        <v>8347</v>
      </c>
      <c r="T2039" s="13">
        <f t="shared" si="166"/>
        <v>41578.210104166668</v>
      </c>
      <c r="U2039" s="13">
        <f t="shared" si="167"/>
        <v>41638.251770833333</v>
      </c>
      <c r="W2039">
        <f t="shared" si="168"/>
        <v>2013</v>
      </c>
    </row>
    <row r="2040" spans="1:23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4"/>
        <v>421</v>
      </c>
      <c r="P2040">
        <f t="shared" si="165"/>
        <v>164.91</v>
      </c>
      <c r="Q2040">
        <v>421</v>
      </c>
      <c r="R2040" s="9" t="s">
        <v>8317</v>
      </c>
      <c r="S2040" t="s">
        <v>8347</v>
      </c>
      <c r="T2040" s="13">
        <f t="shared" si="166"/>
        <v>41424.27107638889</v>
      </c>
      <c r="U2040" s="13">
        <f t="shared" si="167"/>
        <v>41456.75</v>
      </c>
      <c r="W2040">
        <f t="shared" si="168"/>
        <v>2013</v>
      </c>
    </row>
    <row r="2041" spans="1:23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4"/>
        <v>136</v>
      </c>
      <c r="P2041">
        <f t="shared" si="165"/>
        <v>449.26</v>
      </c>
      <c r="Q2041">
        <v>136</v>
      </c>
      <c r="R2041" s="9" t="s">
        <v>8317</v>
      </c>
      <c r="S2041" t="s">
        <v>8347</v>
      </c>
      <c r="T2041" s="13">
        <f t="shared" si="166"/>
        <v>42675.438946759255</v>
      </c>
      <c r="U2041" s="13">
        <f t="shared" si="167"/>
        <v>42705.207638888889</v>
      </c>
      <c r="W2041">
        <f t="shared" si="168"/>
        <v>2016</v>
      </c>
    </row>
    <row r="2042" spans="1:23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4"/>
        <v>248</v>
      </c>
      <c r="P2042">
        <f t="shared" si="165"/>
        <v>27.47</v>
      </c>
      <c r="Q2042">
        <v>248</v>
      </c>
      <c r="R2042" s="9" t="s">
        <v>8317</v>
      </c>
      <c r="S2042" t="s">
        <v>8347</v>
      </c>
      <c r="T2042" s="13">
        <f t="shared" si="166"/>
        <v>41578.927118055559</v>
      </c>
      <c r="U2042" s="13">
        <f t="shared" si="167"/>
        <v>41593.968784722223</v>
      </c>
      <c r="W2042">
        <f t="shared" si="168"/>
        <v>2013</v>
      </c>
    </row>
    <row r="2043" spans="1:23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4"/>
        <v>182</v>
      </c>
      <c r="P2043">
        <f t="shared" si="165"/>
        <v>143.97999999999999</v>
      </c>
      <c r="Q2043">
        <v>182</v>
      </c>
      <c r="R2043" s="9" t="s">
        <v>8317</v>
      </c>
      <c r="S2043" t="s">
        <v>8347</v>
      </c>
      <c r="T2043" s="13">
        <f t="shared" si="166"/>
        <v>42654.525775462964</v>
      </c>
      <c r="U2043" s="13">
        <f t="shared" si="167"/>
        <v>42684.567442129628</v>
      </c>
      <c r="W2043">
        <f t="shared" si="168"/>
        <v>2016</v>
      </c>
    </row>
    <row r="2044" spans="1:23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4"/>
        <v>124</v>
      </c>
      <c r="P2044">
        <f t="shared" si="165"/>
        <v>88.24</v>
      </c>
      <c r="Q2044">
        <v>124</v>
      </c>
      <c r="R2044" s="9" t="s">
        <v>8317</v>
      </c>
      <c r="S2044" t="s">
        <v>8347</v>
      </c>
      <c r="T2044" s="13">
        <f t="shared" si="166"/>
        <v>42331.708032407405</v>
      </c>
      <c r="U2044" s="13">
        <f t="shared" si="167"/>
        <v>42391.708032407405</v>
      </c>
      <c r="W2044">
        <f t="shared" si="168"/>
        <v>2015</v>
      </c>
    </row>
    <row r="2045" spans="1:23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4"/>
        <v>506</v>
      </c>
      <c r="P2045">
        <f t="shared" si="165"/>
        <v>36.33</v>
      </c>
      <c r="Q2045">
        <v>506</v>
      </c>
      <c r="R2045" s="9" t="s">
        <v>8317</v>
      </c>
      <c r="S2045" t="s">
        <v>8347</v>
      </c>
      <c r="T2045" s="13">
        <f t="shared" si="166"/>
        <v>42661.176817129628</v>
      </c>
      <c r="U2045" s="13">
        <f t="shared" si="167"/>
        <v>42715.207638888889</v>
      </c>
      <c r="W2045">
        <f t="shared" si="168"/>
        <v>2016</v>
      </c>
    </row>
    <row r="2046" spans="1:23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4"/>
        <v>108</v>
      </c>
      <c r="P2046">
        <f t="shared" si="165"/>
        <v>90.18</v>
      </c>
      <c r="Q2046">
        <v>108</v>
      </c>
      <c r="R2046" s="9" t="s">
        <v>8317</v>
      </c>
      <c r="S2046" t="s">
        <v>8347</v>
      </c>
      <c r="T2046" s="13">
        <f t="shared" si="166"/>
        <v>42138.684189814812</v>
      </c>
      <c r="U2046" s="13">
        <f t="shared" si="167"/>
        <v>42168.684189814812</v>
      </c>
      <c r="W2046">
        <f t="shared" si="168"/>
        <v>2015</v>
      </c>
    </row>
    <row r="2047" spans="1:23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4"/>
        <v>819</v>
      </c>
      <c r="P2047">
        <f t="shared" si="165"/>
        <v>152.62</v>
      </c>
      <c r="Q2047">
        <v>819</v>
      </c>
      <c r="R2047" s="9" t="s">
        <v>8317</v>
      </c>
      <c r="S2047" t="s">
        <v>8347</v>
      </c>
      <c r="T2047" s="13">
        <f t="shared" si="166"/>
        <v>41069.088506944441</v>
      </c>
      <c r="U2047" s="13">
        <f t="shared" si="167"/>
        <v>41099.088506944441</v>
      </c>
      <c r="W2047">
        <f t="shared" si="168"/>
        <v>2012</v>
      </c>
    </row>
    <row r="2048" spans="1:23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4"/>
        <v>121</v>
      </c>
      <c r="P2048">
        <f t="shared" si="165"/>
        <v>55.81</v>
      </c>
      <c r="Q2048">
        <v>121</v>
      </c>
      <c r="R2048" s="9" t="s">
        <v>8317</v>
      </c>
      <c r="S2048" t="s">
        <v>8347</v>
      </c>
      <c r="T2048" s="13">
        <f t="shared" si="166"/>
        <v>41387.171805555554</v>
      </c>
      <c r="U2048" s="13">
        <f t="shared" si="167"/>
        <v>41417.171805555554</v>
      </c>
      <c r="W2048">
        <f t="shared" si="168"/>
        <v>2013</v>
      </c>
    </row>
    <row r="2049" spans="1:23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4"/>
        <v>103</v>
      </c>
      <c r="P2049">
        <f t="shared" si="165"/>
        <v>227.85</v>
      </c>
      <c r="Q2049">
        <v>103</v>
      </c>
      <c r="R2049" s="9" t="s">
        <v>8317</v>
      </c>
      <c r="S2049" t="s">
        <v>8347</v>
      </c>
      <c r="T2049" s="13">
        <f t="shared" si="166"/>
        <v>42081.903587962966</v>
      </c>
      <c r="U2049" s="13">
        <f t="shared" si="167"/>
        <v>42111</v>
      </c>
      <c r="W2049">
        <f t="shared" si="168"/>
        <v>2015</v>
      </c>
    </row>
    <row r="2050" spans="1:23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4"/>
        <v>148</v>
      </c>
      <c r="P2050">
        <f t="shared" si="165"/>
        <v>91.83</v>
      </c>
      <c r="Q2050">
        <v>148</v>
      </c>
      <c r="R2050" s="9" t="s">
        <v>8317</v>
      </c>
      <c r="S2050" t="s">
        <v>8347</v>
      </c>
      <c r="T2050" s="13">
        <f t="shared" si="166"/>
        <v>41387.651516203703</v>
      </c>
      <c r="U2050" s="13">
        <f t="shared" si="167"/>
        <v>41417.651516203703</v>
      </c>
      <c r="W2050">
        <f t="shared" si="168"/>
        <v>2013</v>
      </c>
    </row>
    <row r="2051" spans="1:23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9">ROUND(E2051/D2051*100,0)</f>
        <v>120</v>
      </c>
      <c r="P2051">
        <f t="shared" ref="P2051:P2114" si="170">IFERROR(ROUND(E2051/L2051,2),0)</f>
        <v>80.989999999999995</v>
      </c>
      <c r="Q2051">
        <v>120</v>
      </c>
      <c r="R2051" s="9" t="s">
        <v>8317</v>
      </c>
      <c r="S2051" t="s">
        <v>8347</v>
      </c>
      <c r="T2051" s="13">
        <f t="shared" ref="T2051:T2114" si="171">(((J2051/60)/60)/24)+DATE(1970,1,1)</f>
        <v>41575.527349537035</v>
      </c>
      <c r="U2051" s="13">
        <f t="shared" ref="U2051:U2114" si="172">(((I2051/60)/60)/24)+DATE(1970,1,1)</f>
        <v>41610.957638888889</v>
      </c>
      <c r="W2051">
        <f t="shared" ref="W2051:W2114" si="173">YEAR(T2051)</f>
        <v>2013</v>
      </c>
    </row>
    <row r="2052" spans="1:23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9"/>
        <v>473</v>
      </c>
      <c r="P2052">
        <f t="shared" si="170"/>
        <v>278.39</v>
      </c>
      <c r="Q2052">
        <v>473</v>
      </c>
      <c r="R2052" s="9" t="s">
        <v>8317</v>
      </c>
      <c r="S2052" t="s">
        <v>8347</v>
      </c>
      <c r="T2052" s="13">
        <f t="shared" si="171"/>
        <v>42115.071504629625</v>
      </c>
      <c r="U2052" s="13">
        <f t="shared" si="172"/>
        <v>42155.071504629625</v>
      </c>
      <c r="W2052">
        <f t="shared" si="173"/>
        <v>2015</v>
      </c>
    </row>
    <row r="2053" spans="1:23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9"/>
        <v>130</v>
      </c>
      <c r="P2053">
        <f t="shared" si="170"/>
        <v>43.1</v>
      </c>
      <c r="Q2053">
        <v>130</v>
      </c>
      <c r="R2053" s="9" t="s">
        <v>8317</v>
      </c>
      <c r="S2053" t="s">
        <v>8347</v>
      </c>
      <c r="T2053" s="13">
        <f t="shared" si="171"/>
        <v>41604.022418981483</v>
      </c>
      <c r="U2053" s="13">
        <f t="shared" si="172"/>
        <v>41634.022418981483</v>
      </c>
      <c r="W2053">
        <f t="shared" si="173"/>
        <v>2013</v>
      </c>
    </row>
    <row r="2054" spans="1:23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9"/>
        <v>353</v>
      </c>
      <c r="P2054">
        <f t="shared" si="170"/>
        <v>326.29000000000002</v>
      </c>
      <c r="Q2054">
        <v>353</v>
      </c>
      <c r="R2054" s="9" t="s">
        <v>8317</v>
      </c>
      <c r="S2054" t="s">
        <v>8347</v>
      </c>
      <c r="T2054" s="13">
        <f t="shared" si="171"/>
        <v>42375.08394675926</v>
      </c>
      <c r="U2054" s="13">
        <f t="shared" si="172"/>
        <v>42420.08394675926</v>
      </c>
      <c r="W2054">
        <f t="shared" si="173"/>
        <v>2016</v>
      </c>
    </row>
    <row r="2055" spans="1:23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9"/>
        <v>101</v>
      </c>
      <c r="P2055">
        <f t="shared" si="170"/>
        <v>41.74</v>
      </c>
      <c r="Q2055">
        <v>101</v>
      </c>
      <c r="R2055" s="9" t="s">
        <v>8317</v>
      </c>
      <c r="S2055" t="s">
        <v>8347</v>
      </c>
      <c r="T2055" s="13">
        <f t="shared" si="171"/>
        <v>42303.617488425924</v>
      </c>
      <c r="U2055" s="13">
        <f t="shared" si="172"/>
        <v>42333.659155092595</v>
      </c>
      <c r="W2055">
        <f t="shared" si="173"/>
        <v>2015</v>
      </c>
    </row>
    <row r="2056" spans="1:23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9"/>
        <v>114</v>
      </c>
      <c r="P2056">
        <f t="shared" si="170"/>
        <v>64.02</v>
      </c>
      <c r="Q2056">
        <v>114</v>
      </c>
      <c r="R2056" s="9" t="s">
        <v>8317</v>
      </c>
      <c r="S2056" t="s">
        <v>8347</v>
      </c>
      <c r="T2056" s="13">
        <f t="shared" si="171"/>
        <v>41731.520949074074</v>
      </c>
      <c r="U2056" s="13">
        <f t="shared" si="172"/>
        <v>41761.520949074074</v>
      </c>
      <c r="W2056">
        <f t="shared" si="173"/>
        <v>2014</v>
      </c>
    </row>
    <row r="2057" spans="1:23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9"/>
        <v>167</v>
      </c>
      <c r="P2057">
        <f t="shared" si="170"/>
        <v>99.46</v>
      </c>
      <c r="Q2057">
        <v>167</v>
      </c>
      <c r="R2057" s="9" t="s">
        <v>8317</v>
      </c>
      <c r="S2057" t="s">
        <v>8347</v>
      </c>
      <c r="T2057" s="13">
        <f t="shared" si="171"/>
        <v>41946.674108796295</v>
      </c>
      <c r="U2057" s="13">
        <f t="shared" si="172"/>
        <v>41976.166666666672</v>
      </c>
      <c r="W2057">
        <f t="shared" si="173"/>
        <v>2014</v>
      </c>
    </row>
    <row r="2058" spans="1:23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9"/>
        <v>153</v>
      </c>
      <c r="P2058">
        <f t="shared" si="170"/>
        <v>138.49</v>
      </c>
      <c r="Q2058">
        <v>153</v>
      </c>
      <c r="R2058" s="9" t="s">
        <v>8317</v>
      </c>
      <c r="S2058" t="s">
        <v>8347</v>
      </c>
      <c r="T2058" s="13">
        <f t="shared" si="171"/>
        <v>41351.76090277778</v>
      </c>
      <c r="U2058" s="13">
        <f t="shared" si="172"/>
        <v>41381.76090277778</v>
      </c>
      <c r="W2058">
        <f t="shared" si="173"/>
        <v>2013</v>
      </c>
    </row>
    <row r="2059" spans="1:23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9"/>
        <v>202</v>
      </c>
      <c r="P2059">
        <f t="shared" si="170"/>
        <v>45.55</v>
      </c>
      <c r="Q2059">
        <v>202</v>
      </c>
      <c r="R2059" s="9" t="s">
        <v>8317</v>
      </c>
      <c r="S2059" t="s">
        <v>8347</v>
      </c>
      <c r="T2059" s="13">
        <f t="shared" si="171"/>
        <v>42396.494583333333</v>
      </c>
      <c r="U2059" s="13">
        <f t="shared" si="172"/>
        <v>42426.494583333333</v>
      </c>
      <c r="W2059">
        <f t="shared" si="173"/>
        <v>2016</v>
      </c>
    </row>
    <row r="2060" spans="1:23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9"/>
        <v>168</v>
      </c>
      <c r="P2060">
        <f t="shared" si="170"/>
        <v>10.51</v>
      </c>
      <c r="Q2060">
        <v>168</v>
      </c>
      <c r="R2060" s="9" t="s">
        <v>8317</v>
      </c>
      <c r="S2060" t="s">
        <v>8347</v>
      </c>
      <c r="T2060" s="13">
        <f t="shared" si="171"/>
        <v>42026.370717592596</v>
      </c>
      <c r="U2060" s="13">
        <f t="shared" si="172"/>
        <v>42065.833333333328</v>
      </c>
      <c r="W2060">
        <f t="shared" si="173"/>
        <v>2015</v>
      </c>
    </row>
    <row r="2061" spans="1:23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9"/>
        <v>143</v>
      </c>
      <c r="P2061">
        <f t="shared" si="170"/>
        <v>114.77</v>
      </c>
      <c r="Q2061">
        <v>143</v>
      </c>
      <c r="R2061" s="9" t="s">
        <v>8317</v>
      </c>
      <c r="S2061" t="s">
        <v>8347</v>
      </c>
      <c r="T2061" s="13">
        <f t="shared" si="171"/>
        <v>42361.602476851855</v>
      </c>
      <c r="U2061" s="13">
        <f t="shared" si="172"/>
        <v>42400.915972222225</v>
      </c>
      <c r="W2061">
        <f t="shared" si="173"/>
        <v>2015</v>
      </c>
    </row>
    <row r="2062" spans="1:23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9"/>
        <v>196</v>
      </c>
      <c r="P2062">
        <f t="shared" si="170"/>
        <v>36</v>
      </c>
      <c r="Q2062">
        <v>196</v>
      </c>
      <c r="R2062" s="9" t="s">
        <v>8317</v>
      </c>
      <c r="S2062" t="s">
        <v>8347</v>
      </c>
      <c r="T2062" s="13">
        <f t="shared" si="171"/>
        <v>41783.642939814818</v>
      </c>
      <c r="U2062" s="13">
        <f t="shared" si="172"/>
        <v>41843.642939814818</v>
      </c>
      <c r="W2062">
        <f t="shared" si="173"/>
        <v>2014</v>
      </c>
    </row>
    <row r="2063" spans="1:23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9"/>
        <v>108</v>
      </c>
      <c r="P2063">
        <f t="shared" si="170"/>
        <v>154.16999999999999</v>
      </c>
      <c r="Q2063">
        <v>108</v>
      </c>
      <c r="R2063" s="9" t="s">
        <v>8317</v>
      </c>
      <c r="S2063" t="s">
        <v>8347</v>
      </c>
      <c r="T2063" s="13">
        <f t="shared" si="171"/>
        <v>42705.764513888891</v>
      </c>
      <c r="U2063" s="13">
        <f t="shared" si="172"/>
        <v>42735.764513888891</v>
      </c>
      <c r="W2063">
        <f t="shared" si="173"/>
        <v>2016</v>
      </c>
    </row>
    <row r="2064" spans="1:23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9"/>
        <v>115</v>
      </c>
      <c r="P2064">
        <f t="shared" si="170"/>
        <v>566.39</v>
      </c>
      <c r="Q2064">
        <v>115</v>
      </c>
      <c r="R2064" s="9" t="s">
        <v>8317</v>
      </c>
      <c r="S2064" t="s">
        <v>8347</v>
      </c>
      <c r="T2064" s="13">
        <f t="shared" si="171"/>
        <v>42423.3830787037</v>
      </c>
      <c r="U2064" s="13">
        <f t="shared" si="172"/>
        <v>42453.341412037036</v>
      </c>
      <c r="W2064">
        <f t="shared" si="173"/>
        <v>2016</v>
      </c>
    </row>
    <row r="2065" spans="1:23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9"/>
        <v>148</v>
      </c>
      <c r="P2065">
        <f t="shared" si="170"/>
        <v>120.86</v>
      </c>
      <c r="Q2065">
        <v>148</v>
      </c>
      <c r="R2065" s="9" t="s">
        <v>8317</v>
      </c>
      <c r="S2065" t="s">
        <v>8347</v>
      </c>
      <c r="T2065" s="13">
        <f t="shared" si="171"/>
        <v>42472.73265046296</v>
      </c>
      <c r="U2065" s="13">
        <f t="shared" si="172"/>
        <v>42505.73265046296</v>
      </c>
      <c r="W2065">
        <f t="shared" si="173"/>
        <v>2016</v>
      </c>
    </row>
    <row r="2066" spans="1:23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9"/>
        <v>191</v>
      </c>
      <c r="P2066">
        <f t="shared" si="170"/>
        <v>86.16</v>
      </c>
      <c r="Q2066">
        <v>191</v>
      </c>
      <c r="R2066" s="9" t="s">
        <v>8317</v>
      </c>
      <c r="S2066" t="s">
        <v>8347</v>
      </c>
      <c r="T2066" s="13">
        <f t="shared" si="171"/>
        <v>41389.364849537036</v>
      </c>
      <c r="U2066" s="13">
        <f t="shared" si="172"/>
        <v>41425.5</v>
      </c>
      <c r="W2066">
        <f t="shared" si="173"/>
        <v>2013</v>
      </c>
    </row>
    <row r="2067" spans="1:23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9"/>
        <v>199</v>
      </c>
      <c r="P2067">
        <f t="shared" si="170"/>
        <v>51.21</v>
      </c>
      <c r="Q2067">
        <v>199</v>
      </c>
      <c r="R2067" s="9" t="s">
        <v>8317</v>
      </c>
      <c r="S2067" t="s">
        <v>8347</v>
      </c>
      <c r="T2067" s="13">
        <f t="shared" si="171"/>
        <v>41603.333668981482</v>
      </c>
      <c r="U2067" s="13">
        <f t="shared" si="172"/>
        <v>41633.333668981482</v>
      </c>
      <c r="W2067">
        <f t="shared" si="173"/>
        <v>2013</v>
      </c>
    </row>
    <row r="2068" spans="1:23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9"/>
        <v>219</v>
      </c>
      <c r="P2068">
        <f t="shared" si="170"/>
        <v>67.260000000000005</v>
      </c>
      <c r="Q2068">
        <v>219</v>
      </c>
      <c r="R2068" s="9" t="s">
        <v>8317</v>
      </c>
      <c r="S2068" t="s">
        <v>8347</v>
      </c>
      <c r="T2068" s="13">
        <f t="shared" si="171"/>
        <v>41844.771793981483</v>
      </c>
      <c r="U2068" s="13">
        <f t="shared" si="172"/>
        <v>41874.771793981483</v>
      </c>
      <c r="W2068">
        <f t="shared" si="173"/>
        <v>2014</v>
      </c>
    </row>
    <row r="2069" spans="1:23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9"/>
        <v>127</v>
      </c>
      <c r="P2069">
        <f t="shared" si="170"/>
        <v>62.8</v>
      </c>
      <c r="Q2069">
        <v>127</v>
      </c>
      <c r="R2069" s="9" t="s">
        <v>8317</v>
      </c>
      <c r="S2069" t="s">
        <v>8347</v>
      </c>
      <c r="T2069" s="13">
        <f t="shared" si="171"/>
        <v>42115.853888888887</v>
      </c>
      <c r="U2069" s="13">
        <f t="shared" si="172"/>
        <v>42148.853888888887</v>
      </c>
      <c r="W2069">
        <f t="shared" si="173"/>
        <v>2015</v>
      </c>
    </row>
    <row r="2070" spans="1:23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9"/>
        <v>105</v>
      </c>
      <c r="P2070">
        <f t="shared" si="170"/>
        <v>346.13</v>
      </c>
      <c r="Q2070">
        <v>105</v>
      </c>
      <c r="R2070" s="9" t="s">
        <v>8317</v>
      </c>
      <c r="S2070" t="s">
        <v>8347</v>
      </c>
      <c r="T2070" s="13">
        <f t="shared" si="171"/>
        <v>42633.841608796298</v>
      </c>
      <c r="U2070" s="13">
        <f t="shared" si="172"/>
        <v>42663.841608796298</v>
      </c>
      <c r="W2070">
        <f t="shared" si="173"/>
        <v>2016</v>
      </c>
    </row>
    <row r="2071" spans="1:23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9"/>
        <v>128</v>
      </c>
      <c r="P2071">
        <f t="shared" si="170"/>
        <v>244.12</v>
      </c>
      <c r="Q2071">
        <v>128</v>
      </c>
      <c r="R2071" s="9" t="s">
        <v>8317</v>
      </c>
      <c r="S2071" t="s">
        <v>8347</v>
      </c>
      <c r="T2071" s="13">
        <f t="shared" si="171"/>
        <v>42340.972118055557</v>
      </c>
      <c r="U2071" s="13">
        <f t="shared" si="172"/>
        <v>42371.972118055557</v>
      </c>
      <c r="W2071">
        <f t="shared" si="173"/>
        <v>2015</v>
      </c>
    </row>
    <row r="2072" spans="1:23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9"/>
        <v>317</v>
      </c>
      <c r="P2072">
        <f t="shared" si="170"/>
        <v>259.25</v>
      </c>
      <c r="Q2072">
        <v>317</v>
      </c>
      <c r="R2072" s="9" t="s">
        <v>8317</v>
      </c>
      <c r="S2072" t="s">
        <v>8347</v>
      </c>
      <c r="T2072" s="13">
        <f t="shared" si="171"/>
        <v>42519.6565162037</v>
      </c>
      <c r="U2072" s="13">
        <f t="shared" si="172"/>
        <v>42549.6565162037</v>
      </c>
      <c r="W2072">
        <f t="shared" si="173"/>
        <v>2016</v>
      </c>
    </row>
    <row r="2073" spans="1:23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9"/>
        <v>281</v>
      </c>
      <c r="P2073">
        <f t="shared" si="170"/>
        <v>201.96</v>
      </c>
      <c r="Q2073">
        <v>281</v>
      </c>
      <c r="R2073" s="9" t="s">
        <v>8317</v>
      </c>
      <c r="S2073" t="s">
        <v>8347</v>
      </c>
      <c r="T2073" s="13">
        <f t="shared" si="171"/>
        <v>42600.278749999998</v>
      </c>
      <c r="U2073" s="13">
        <f t="shared" si="172"/>
        <v>42645.278749999998</v>
      </c>
      <c r="W2073">
        <f t="shared" si="173"/>
        <v>2016</v>
      </c>
    </row>
    <row r="2074" spans="1:23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9"/>
        <v>111</v>
      </c>
      <c r="P2074">
        <f t="shared" si="170"/>
        <v>226.21</v>
      </c>
      <c r="Q2074">
        <v>111</v>
      </c>
      <c r="R2074" s="9" t="s">
        <v>8317</v>
      </c>
      <c r="S2074" t="s">
        <v>8347</v>
      </c>
      <c r="T2074" s="13">
        <f t="shared" si="171"/>
        <v>42467.581388888888</v>
      </c>
      <c r="U2074" s="13">
        <f t="shared" si="172"/>
        <v>42497.581388888888</v>
      </c>
      <c r="W2074">
        <f t="shared" si="173"/>
        <v>2016</v>
      </c>
    </row>
    <row r="2075" spans="1:23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9"/>
        <v>153</v>
      </c>
      <c r="P2075">
        <f t="shared" si="170"/>
        <v>324.69</v>
      </c>
      <c r="Q2075">
        <v>153</v>
      </c>
      <c r="R2075" s="9" t="s">
        <v>8317</v>
      </c>
      <c r="S2075" t="s">
        <v>8347</v>
      </c>
      <c r="T2075" s="13">
        <f t="shared" si="171"/>
        <v>42087.668032407411</v>
      </c>
      <c r="U2075" s="13">
        <f t="shared" si="172"/>
        <v>42132.668032407411</v>
      </c>
      <c r="W2075">
        <f t="shared" si="173"/>
        <v>2015</v>
      </c>
    </row>
    <row r="2076" spans="1:23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9"/>
        <v>103</v>
      </c>
      <c r="P2076">
        <f t="shared" si="170"/>
        <v>205</v>
      </c>
      <c r="Q2076">
        <v>103</v>
      </c>
      <c r="R2076" s="9" t="s">
        <v>8317</v>
      </c>
      <c r="S2076" t="s">
        <v>8347</v>
      </c>
      <c r="T2076" s="13">
        <f t="shared" si="171"/>
        <v>42466.826180555552</v>
      </c>
      <c r="U2076" s="13">
        <f t="shared" si="172"/>
        <v>42496.826180555552</v>
      </c>
      <c r="W2076">
        <f t="shared" si="173"/>
        <v>2016</v>
      </c>
    </row>
    <row r="2077" spans="1:23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9"/>
        <v>1678</v>
      </c>
      <c r="P2077">
        <f t="shared" si="170"/>
        <v>20.47</v>
      </c>
      <c r="Q2077">
        <v>1678</v>
      </c>
      <c r="R2077" s="9" t="s">
        <v>8317</v>
      </c>
      <c r="S2077" t="s">
        <v>8347</v>
      </c>
      <c r="T2077" s="13">
        <f t="shared" si="171"/>
        <v>41450.681574074071</v>
      </c>
      <c r="U2077" s="13">
        <f t="shared" si="172"/>
        <v>41480.681574074071</v>
      </c>
      <c r="W2077">
        <f t="shared" si="173"/>
        <v>2013</v>
      </c>
    </row>
    <row r="2078" spans="1:23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9"/>
        <v>543</v>
      </c>
      <c r="P2078">
        <f t="shared" si="170"/>
        <v>116.35</v>
      </c>
      <c r="Q2078">
        <v>543</v>
      </c>
      <c r="R2078" s="9" t="s">
        <v>8317</v>
      </c>
      <c r="S2078" t="s">
        <v>8347</v>
      </c>
      <c r="T2078" s="13">
        <f t="shared" si="171"/>
        <v>41803.880659722221</v>
      </c>
      <c r="U2078" s="13">
        <f t="shared" si="172"/>
        <v>41843.880659722221</v>
      </c>
      <c r="W2078">
        <f t="shared" si="173"/>
        <v>2014</v>
      </c>
    </row>
    <row r="2079" spans="1:23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9"/>
        <v>116</v>
      </c>
      <c r="P2079">
        <f t="shared" si="170"/>
        <v>307.2</v>
      </c>
      <c r="Q2079">
        <v>116</v>
      </c>
      <c r="R2079" s="9" t="s">
        <v>8317</v>
      </c>
      <c r="S2079" t="s">
        <v>8347</v>
      </c>
      <c r="T2079" s="13">
        <f t="shared" si="171"/>
        <v>42103.042546296296</v>
      </c>
      <c r="U2079" s="13">
        <f t="shared" si="172"/>
        <v>42160.875</v>
      </c>
      <c r="W2079">
        <f t="shared" si="173"/>
        <v>2015</v>
      </c>
    </row>
    <row r="2080" spans="1:23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9"/>
        <v>131</v>
      </c>
      <c r="P2080">
        <f t="shared" si="170"/>
        <v>546.69000000000005</v>
      </c>
      <c r="Q2080">
        <v>131</v>
      </c>
      <c r="R2080" s="9" t="s">
        <v>8317</v>
      </c>
      <c r="S2080" t="s">
        <v>8347</v>
      </c>
      <c r="T2080" s="13">
        <f t="shared" si="171"/>
        <v>42692.771493055552</v>
      </c>
      <c r="U2080" s="13">
        <f t="shared" si="172"/>
        <v>42722.771493055552</v>
      </c>
      <c r="W2080">
        <f t="shared" si="173"/>
        <v>2016</v>
      </c>
    </row>
    <row r="2081" spans="1:23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9"/>
        <v>288</v>
      </c>
      <c r="P2081">
        <f t="shared" si="170"/>
        <v>47.47</v>
      </c>
      <c r="Q2081">
        <v>288</v>
      </c>
      <c r="R2081" s="9" t="s">
        <v>8317</v>
      </c>
      <c r="S2081" t="s">
        <v>8347</v>
      </c>
      <c r="T2081" s="13">
        <f t="shared" si="171"/>
        <v>42150.71056712963</v>
      </c>
      <c r="U2081" s="13">
        <f t="shared" si="172"/>
        <v>42180.791666666672</v>
      </c>
      <c r="W2081">
        <f t="shared" si="173"/>
        <v>2015</v>
      </c>
    </row>
    <row r="2082" spans="1:23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9"/>
        <v>508</v>
      </c>
      <c r="P2082">
        <f t="shared" si="170"/>
        <v>101.56</v>
      </c>
      <c r="Q2082">
        <v>508</v>
      </c>
      <c r="R2082" s="9" t="s">
        <v>8317</v>
      </c>
      <c r="S2082" t="s">
        <v>8347</v>
      </c>
      <c r="T2082" s="13">
        <f t="shared" si="171"/>
        <v>42289.957175925927</v>
      </c>
      <c r="U2082" s="13">
        <f t="shared" si="172"/>
        <v>42319.998842592591</v>
      </c>
      <c r="W2082">
        <f t="shared" si="173"/>
        <v>2015</v>
      </c>
    </row>
    <row r="2083" spans="1:23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9"/>
        <v>115</v>
      </c>
      <c r="P2083">
        <f t="shared" si="170"/>
        <v>72.91</v>
      </c>
      <c r="Q2083">
        <v>115</v>
      </c>
      <c r="R2083" s="9" t="s">
        <v>8323</v>
      </c>
      <c r="S2083" t="s">
        <v>8327</v>
      </c>
      <c r="T2083" s="13">
        <f t="shared" si="171"/>
        <v>41004.156886574077</v>
      </c>
      <c r="U2083" s="13">
        <f t="shared" si="172"/>
        <v>41045.207638888889</v>
      </c>
      <c r="W2083">
        <f t="shared" si="173"/>
        <v>2012</v>
      </c>
    </row>
    <row r="2084" spans="1:23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9"/>
        <v>111</v>
      </c>
      <c r="P2084">
        <f t="shared" si="170"/>
        <v>43.71</v>
      </c>
      <c r="Q2084">
        <v>111</v>
      </c>
      <c r="R2084" s="9" t="s">
        <v>8323</v>
      </c>
      <c r="S2084" t="s">
        <v>8327</v>
      </c>
      <c r="T2084" s="13">
        <f t="shared" si="171"/>
        <v>40811.120324074072</v>
      </c>
      <c r="U2084" s="13">
        <f t="shared" si="172"/>
        <v>40871.161990740737</v>
      </c>
      <c r="W2084">
        <f t="shared" si="173"/>
        <v>2011</v>
      </c>
    </row>
    <row r="2085" spans="1:23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9"/>
        <v>113</v>
      </c>
      <c r="P2085">
        <f t="shared" si="170"/>
        <v>34</v>
      </c>
      <c r="Q2085">
        <v>113</v>
      </c>
      <c r="R2085" s="9" t="s">
        <v>8323</v>
      </c>
      <c r="S2085" t="s">
        <v>8327</v>
      </c>
      <c r="T2085" s="13">
        <f t="shared" si="171"/>
        <v>41034.72216435185</v>
      </c>
      <c r="U2085" s="13">
        <f t="shared" si="172"/>
        <v>41064.72216435185</v>
      </c>
      <c r="W2085">
        <f t="shared" si="173"/>
        <v>2012</v>
      </c>
    </row>
    <row r="2086" spans="1:23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9"/>
        <v>108</v>
      </c>
      <c r="P2086">
        <f t="shared" si="170"/>
        <v>70.650000000000006</v>
      </c>
      <c r="Q2086">
        <v>108</v>
      </c>
      <c r="R2086" s="9" t="s">
        <v>8323</v>
      </c>
      <c r="S2086" t="s">
        <v>8327</v>
      </c>
      <c r="T2086" s="13">
        <f t="shared" si="171"/>
        <v>41731.833124999997</v>
      </c>
      <c r="U2086" s="13">
        <f t="shared" si="172"/>
        <v>41763.290972222225</v>
      </c>
      <c r="W2086">
        <f t="shared" si="173"/>
        <v>2014</v>
      </c>
    </row>
    <row r="2087" spans="1:23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9"/>
        <v>124</v>
      </c>
      <c r="P2087">
        <f t="shared" si="170"/>
        <v>89.3</v>
      </c>
      <c r="Q2087">
        <v>124</v>
      </c>
      <c r="R2087" s="9" t="s">
        <v>8323</v>
      </c>
      <c r="S2087" t="s">
        <v>8327</v>
      </c>
      <c r="T2087" s="13">
        <f t="shared" si="171"/>
        <v>41075.835497685184</v>
      </c>
      <c r="U2087" s="13">
        <f t="shared" si="172"/>
        <v>41105.835497685184</v>
      </c>
      <c r="W2087">
        <f t="shared" si="173"/>
        <v>2012</v>
      </c>
    </row>
    <row r="2088" spans="1:23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9"/>
        <v>101</v>
      </c>
      <c r="P2088">
        <f t="shared" si="170"/>
        <v>115.09</v>
      </c>
      <c r="Q2088">
        <v>101</v>
      </c>
      <c r="R2088" s="9" t="s">
        <v>8323</v>
      </c>
      <c r="S2088" t="s">
        <v>8327</v>
      </c>
      <c r="T2088" s="13">
        <f t="shared" si="171"/>
        <v>40860.67050925926</v>
      </c>
      <c r="U2088" s="13">
        <f t="shared" si="172"/>
        <v>40891.207638888889</v>
      </c>
      <c r="W2088">
        <f t="shared" si="173"/>
        <v>2011</v>
      </c>
    </row>
    <row r="2089" spans="1:23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9"/>
        <v>104</v>
      </c>
      <c r="P2089">
        <f t="shared" si="170"/>
        <v>62.12</v>
      </c>
      <c r="Q2089">
        <v>104</v>
      </c>
      <c r="R2089" s="9" t="s">
        <v>8323</v>
      </c>
      <c r="S2089" t="s">
        <v>8327</v>
      </c>
      <c r="T2089" s="13">
        <f t="shared" si="171"/>
        <v>40764.204375000001</v>
      </c>
      <c r="U2089" s="13">
        <f t="shared" si="172"/>
        <v>40794.204375000001</v>
      </c>
      <c r="W2089">
        <f t="shared" si="173"/>
        <v>2011</v>
      </c>
    </row>
    <row r="2090" spans="1:23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9"/>
        <v>116</v>
      </c>
      <c r="P2090">
        <f t="shared" si="170"/>
        <v>46.2</v>
      </c>
      <c r="Q2090">
        <v>116</v>
      </c>
      <c r="R2090" s="9" t="s">
        <v>8323</v>
      </c>
      <c r="S2090" t="s">
        <v>8327</v>
      </c>
      <c r="T2090" s="13">
        <f t="shared" si="171"/>
        <v>40395.714722222219</v>
      </c>
      <c r="U2090" s="13">
        <f t="shared" si="172"/>
        <v>40432.165972222225</v>
      </c>
      <c r="W2090">
        <f t="shared" si="173"/>
        <v>2010</v>
      </c>
    </row>
    <row r="2091" spans="1:23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9"/>
        <v>120</v>
      </c>
      <c r="P2091">
        <f t="shared" si="170"/>
        <v>48.55</v>
      </c>
      <c r="Q2091">
        <v>120</v>
      </c>
      <c r="R2091" s="9" t="s">
        <v>8323</v>
      </c>
      <c r="S2091" t="s">
        <v>8327</v>
      </c>
      <c r="T2091" s="13">
        <f t="shared" si="171"/>
        <v>41453.076319444444</v>
      </c>
      <c r="U2091" s="13">
        <f t="shared" si="172"/>
        <v>41488.076319444444</v>
      </c>
      <c r="W2091">
        <f t="shared" si="173"/>
        <v>2013</v>
      </c>
    </row>
    <row r="2092" spans="1:23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9"/>
        <v>115</v>
      </c>
      <c r="P2092">
        <f t="shared" si="170"/>
        <v>57.52</v>
      </c>
      <c r="Q2092">
        <v>115</v>
      </c>
      <c r="R2092" s="9" t="s">
        <v>8323</v>
      </c>
      <c r="S2092" t="s">
        <v>8327</v>
      </c>
      <c r="T2092" s="13">
        <f t="shared" si="171"/>
        <v>41299.381423611114</v>
      </c>
      <c r="U2092" s="13">
        <f t="shared" si="172"/>
        <v>41329.381423611114</v>
      </c>
      <c r="W2092">
        <f t="shared" si="173"/>
        <v>2013</v>
      </c>
    </row>
    <row r="2093" spans="1:23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9"/>
        <v>120</v>
      </c>
      <c r="P2093">
        <f t="shared" si="170"/>
        <v>88.15</v>
      </c>
      <c r="Q2093">
        <v>120</v>
      </c>
      <c r="R2093" s="9" t="s">
        <v>8323</v>
      </c>
      <c r="S2093" t="s">
        <v>8327</v>
      </c>
      <c r="T2093" s="13">
        <f t="shared" si="171"/>
        <v>40555.322662037033</v>
      </c>
      <c r="U2093" s="13">
        <f t="shared" si="172"/>
        <v>40603.833333333336</v>
      </c>
      <c r="W2093">
        <f t="shared" si="173"/>
        <v>2011</v>
      </c>
    </row>
    <row r="2094" spans="1:23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9"/>
        <v>101</v>
      </c>
      <c r="P2094">
        <f t="shared" si="170"/>
        <v>110.49</v>
      </c>
      <c r="Q2094">
        <v>101</v>
      </c>
      <c r="R2094" s="9" t="s">
        <v>8323</v>
      </c>
      <c r="S2094" t="s">
        <v>8327</v>
      </c>
      <c r="T2094" s="13">
        <f t="shared" si="171"/>
        <v>40763.707546296297</v>
      </c>
      <c r="U2094" s="13">
        <f t="shared" si="172"/>
        <v>40823.707546296297</v>
      </c>
      <c r="W2094">
        <f t="shared" si="173"/>
        <v>2011</v>
      </c>
    </row>
    <row r="2095" spans="1:23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9"/>
        <v>102</v>
      </c>
      <c r="P2095">
        <f t="shared" si="170"/>
        <v>66.83</v>
      </c>
      <c r="Q2095">
        <v>102</v>
      </c>
      <c r="R2095" s="9" t="s">
        <v>8323</v>
      </c>
      <c r="S2095" t="s">
        <v>8327</v>
      </c>
      <c r="T2095" s="13">
        <f t="shared" si="171"/>
        <v>41205.854537037041</v>
      </c>
      <c r="U2095" s="13">
        <f t="shared" si="172"/>
        <v>41265.896203703705</v>
      </c>
      <c r="W2095">
        <f t="shared" si="173"/>
        <v>2012</v>
      </c>
    </row>
    <row r="2096" spans="1:23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9"/>
        <v>121</v>
      </c>
      <c r="P2096">
        <f t="shared" si="170"/>
        <v>58.6</v>
      </c>
      <c r="Q2096">
        <v>121</v>
      </c>
      <c r="R2096" s="9" t="s">
        <v>8323</v>
      </c>
      <c r="S2096" t="s">
        <v>8327</v>
      </c>
      <c r="T2096" s="13">
        <f t="shared" si="171"/>
        <v>40939.02002314815</v>
      </c>
      <c r="U2096" s="13">
        <f t="shared" si="172"/>
        <v>40973.125</v>
      </c>
      <c r="W2096">
        <f t="shared" si="173"/>
        <v>2012</v>
      </c>
    </row>
    <row r="2097" spans="1:23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9"/>
        <v>100</v>
      </c>
      <c r="P2097">
        <f t="shared" si="170"/>
        <v>113.64</v>
      </c>
      <c r="Q2097">
        <v>100</v>
      </c>
      <c r="R2097" s="9" t="s">
        <v>8323</v>
      </c>
      <c r="S2097" t="s">
        <v>8327</v>
      </c>
      <c r="T2097" s="13">
        <f t="shared" si="171"/>
        <v>40758.733483796292</v>
      </c>
      <c r="U2097" s="13">
        <f t="shared" si="172"/>
        <v>40818.733483796292</v>
      </c>
      <c r="W2097">
        <f t="shared" si="173"/>
        <v>2011</v>
      </c>
    </row>
    <row r="2098" spans="1:23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9"/>
        <v>102</v>
      </c>
      <c r="P2098">
        <f t="shared" si="170"/>
        <v>43.57</v>
      </c>
      <c r="Q2098">
        <v>102</v>
      </c>
      <c r="R2098" s="9" t="s">
        <v>8323</v>
      </c>
      <c r="S2098" t="s">
        <v>8327</v>
      </c>
      <c r="T2098" s="13">
        <f t="shared" si="171"/>
        <v>41192.758506944447</v>
      </c>
      <c r="U2098" s="13">
        <f t="shared" si="172"/>
        <v>41208.165972222225</v>
      </c>
      <c r="W2098">
        <f t="shared" si="173"/>
        <v>2012</v>
      </c>
    </row>
    <row r="2099" spans="1:23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9"/>
        <v>100</v>
      </c>
      <c r="P2099">
        <f t="shared" si="170"/>
        <v>78.95</v>
      </c>
      <c r="Q2099">
        <v>100</v>
      </c>
      <c r="R2099" s="9" t="s">
        <v>8323</v>
      </c>
      <c r="S2099" t="s">
        <v>8327</v>
      </c>
      <c r="T2099" s="13">
        <f t="shared" si="171"/>
        <v>40818.58489583333</v>
      </c>
      <c r="U2099" s="13">
        <f t="shared" si="172"/>
        <v>40878.626562500001</v>
      </c>
      <c r="W2099">
        <f t="shared" si="173"/>
        <v>2011</v>
      </c>
    </row>
    <row r="2100" spans="1:23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9"/>
        <v>100</v>
      </c>
      <c r="P2100">
        <f t="shared" si="170"/>
        <v>188.13</v>
      </c>
      <c r="Q2100">
        <v>100</v>
      </c>
      <c r="R2100" s="9" t="s">
        <v>8323</v>
      </c>
      <c r="S2100" t="s">
        <v>8327</v>
      </c>
      <c r="T2100" s="13">
        <f t="shared" si="171"/>
        <v>40946.11383101852</v>
      </c>
      <c r="U2100" s="13">
        <f t="shared" si="172"/>
        <v>40976.11383101852</v>
      </c>
      <c r="W2100">
        <f t="shared" si="173"/>
        <v>2012</v>
      </c>
    </row>
    <row r="2101" spans="1:23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9"/>
        <v>132</v>
      </c>
      <c r="P2101">
        <f t="shared" si="170"/>
        <v>63.03</v>
      </c>
      <c r="Q2101">
        <v>132</v>
      </c>
      <c r="R2101" s="9" t="s">
        <v>8323</v>
      </c>
      <c r="S2101" t="s">
        <v>8327</v>
      </c>
      <c r="T2101" s="13">
        <f t="shared" si="171"/>
        <v>42173.746342592596</v>
      </c>
      <c r="U2101" s="13">
        <f t="shared" si="172"/>
        <v>42187.152777777781</v>
      </c>
      <c r="W2101">
        <f t="shared" si="173"/>
        <v>2015</v>
      </c>
    </row>
    <row r="2102" spans="1:23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9"/>
        <v>137</v>
      </c>
      <c r="P2102">
        <f t="shared" si="170"/>
        <v>30.37</v>
      </c>
      <c r="Q2102">
        <v>137</v>
      </c>
      <c r="R2102" s="9" t="s">
        <v>8323</v>
      </c>
      <c r="S2102" t="s">
        <v>8327</v>
      </c>
      <c r="T2102" s="13">
        <f t="shared" si="171"/>
        <v>41074.834965277776</v>
      </c>
      <c r="U2102" s="13">
        <f t="shared" si="172"/>
        <v>41090.165972222225</v>
      </c>
      <c r="W2102">
        <f t="shared" si="173"/>
        <v>2012</v>
      </c>
    </row>
    <row r="2103" spans="1:23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9"/>
        <v>113</v>
      </c>
      <c r="P2103">
        <f t="shared" si="170"/>
        <v>51.48</v>
      </c>
      <c r="Q2103">
        <v>113</v>
      </c>
      <c r="R2103" s="9" t="s">
        <v>8323</v>
      </c>
      <c r="S2103" t="s">
        <v>8327</v>
      </c>
      <c r="T2103" s="13">
        <f t="shared" si="171"/>
        <v>40892.149467592593</v>
      </c>
      <c r="U2103" s="13">
        <f t="shared" si="172"/>
        <v>40952.149467592593</v>
      </c>
      <c r="W2103">
        <f t="shared" si="173"/>
        <v>2011</v>
      </c>
    </row>
    <row r="2104" spans="1:23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9"/>
        <v>136</v>
      </c>
      <c r="P2104">
        <f t="shared" si="170"/>
        <v>35.79</v>
      </c>
      <c r="Q2104">
        <v>136</v>
      </c>
      <c r="R2104" s="9" t="s">
        <v>8323</v>
      </c>
      <c r="S2104" t="s">
        <v>8327</v>
      </c>
      <c r="T2104" s="13">
        <f t="shared" si="171"/>
        <v>40638.868611111109</v>
      </c>
      <c r="U2104" s="13">
        <f t="shared" si="172"/>
        <v>40668.868611111109</v>
      </c>
      <c r="W2104">
        <f t="shared" si="173"/>
        <v>2011</v>
      </c>
    </row>
    <row r="2105" spans="1:23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9"/>
        <v>146</v>
      </c>
      <c r="P2105">
        <f t="shared" si="170"/>
        <v>98.82</v>
      </c>
      <c r="Q2105">
        <v>146</v>
      </c>
      <c r="R2105" s="9" t="s">
        <v>8323</v>
      </c>
      <c r="S2105" t="s">
        <v>8327</v>
      </c>
      <c r="T2105" s="13">
        <f t="shared" si="171"/>
        <v>41192.754942129628</v>
      </c>
      <c r="U2105" s="13">
        <f t="shared" si="172"/>
        <v>41222.7966087963</v>
      </c>
      <c r="W2105">
        <f t="shared" si="173"/>
        <v>2012</v>
      </c>
    </row>
    <row r="2106" spans="1:23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9"/>
        <v>130</v>
      </c>
      <c r="P2106">
        <f t="shared" si="170"/>
        <v>28</v>
      </c>
      <c r="Q2106">
        <v>130</v>
      </c>
      <c r="R2106" s="9" t="s">
        <v>8323</v>
      </c>
      <c r="S2106" t="s">
        <v>8327</v>
      </c>
      <c r="T2106" s="13">
        <f t="shared" si="171"/>
        <v>41394.074467592596</v>
      </c>
      <c r="U2106" s="13">
        <f t="shared" si="172"/>
        <v>41425</v>
      </c>
      <c r="W2106">
        <f t="shared" si="173"/>
        <v>2013</v>
      </c>
    </row>
    <row r="2107" spans="1:23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9"/>
        <v>254</v>
      </c>
      <c r="P2107">
        <f t="shared" si="170"/>
        <v>51.31</v>
      </c>
      <c r="Q2107">
        <v>254</v>
      </c>
      <c r="R2107" s="9" t="s">
        <v>8323</v>
      </c>
      <c r="S2107" t="s">
        <v>8327</v>
      </c>
      <c r="T2107" s="13">
        <f t="shared" si="171"/>
        <v>41951.788807870369</v>
      </c>
      <c r="U2107" s="13">
        <f t="shared" si="172"/>
        <v>41964.166666666672</v>
      </c>
      <c r="W2107">
        <f t="shared" si="173"/>
        <v>2014</v>
      </c>
    </row>
    <row r="2108" spans="1:23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9"/>
        <v>107</v>
      </c>
      <c r="P2108">
        <f t="shared" si="170"/>
        <v>53.52</v>
      </c>
      <c r="Q2108">
        <v>107</v>
      </c>
      <c r="R2108" s="9" t="s">
        <v>8323</v>
      </c>
      <c r="S2108" t="s">
        <v>8327</v>
      </c>
      <c r="T2108" s="13">
        <f t="shared" si="171"/>
        <v>41270.21497685185</v>
      </c>
      <c r="U2108" s="13">
        <f t="shared" si="172"/>
        <v>41300.21497685185</v>
      </c>
      <c r="W2108">
        <f t="shared" si="173"/>
        <v>2012</v>
      </c>
    </row>
    <row r="2109" spans="1:23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9"/>
        <v>108</v>
      </c>
      <c r="P2109">
        <f t="shared" si="170"/>
        <v>37.15</v>
      </c>
      <c r="Q2109">
        <v>108</v>
      </c>
      <c r="R2109" s="9" t="s">
        <v>8323</v>
      </c>
      <c r="S2109" t="s">
        <v>8327</v>
      </c>
      <c r="T2109" s="13">
        <f t="shared" si="171"/>
        <v>41934.71056712963</v>
      </c>
      <c r="U2109" s="13">
        <f t="shared" si="172"/>
        <v>41955.752233796295</v>
      </c>
      <c r="W2109">
        <f t="shared" si="173"/>
        <v>2014</v>
      </c>
    </row>
    <row r="2110" spans="1:23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9"/>
        <v>107</v>
      </c>
      <c r="P2110">
        <f t="shared" si="170"/>
        <v>89.9</v>
      </c>
      <c r="Q2110">
        <v>107</v>
      </c>
      <c r="R2110" s="9" t="s">
        <v>8323</v>
      </c>
      <c r="S2110" t="s">
        <v>8327</v>
      </c>
      <c r="T2110" s="13">
        <f t="shared" si="171"/>
        <v>41135.175694444442</v>
      </c>
      <c r="U2110" s="13">
        <f t="shared" si="172"/>
        <v>41162.163194444445</v>
      </c>
      <c r="W2110">
        <f t="shared" si="173"/>
        <v>2012</v>
      </c>
    </row>
    <row r="2111" spans="1:23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9"/>
        <v>107</v>
      </c>
      <c r="P2111">
        <f t="shared" si="170"/>
        <v>106.53</v>
      </c>
      <c r="Q2111">
        <v>107</v>
      </c>
      <c r="R2111" s="9" t="s">
        <v>8323</v>
      </c>
      <c r="S2111" t="s">
        <v>8327</v>
      </c>
      <c r="T2111" s="13">
        <f t="shared" si="171"/>
        <v>42160.708530092597</v>
      </c>
      <c r="U2111" s="13">
        <f t="shared" si="172"/>
        <v>42190.708530092597</v>
      </c>
      <c r="W2111">
        <f t="shared" si="173"/>
        <v>2015</v>
      </c>
    </row>
    <row r="2112" spans="1:23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9"/>
        <v>100</v>
      </c>
      <c r="P2112">
        <f t="shared" si="170"/>
        <v>52.82</v>
      </c>
      <c r="Q2112">
        <v>100</v>
      </c>
      <c r="R2112" s="9" t="s">
        <v>8323</v>
      </c>
      <c r="S2112" t="s">
        <v>8327</v>
      </c>
      <c r="T2112" s="13">
        <f t="shared" si="171"/>
        <v>41759.670937499999</v>
      </c>
      <c r="U2112" s="13">
        <f t="shared" si="172"/>
        <v>41787.207638888889</v>
      </c>
      <c r="W2112">
        <f t="shared" si="173"/>
        <v>2014</v>
      </c>
    </row>
    <row r="2113" spans="1:23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9"/>
        <v>107</v>
      </c>
      <c r="P2113">
        <f t="shared" si="170"/>
        <v>54.62</v>
      </c>
      <c r="Q2113">
        <v>107</v>
      </c>
      <c r="R2113" s="9" t="s">
        <v>8323</v>
      </c>
      <c r="S2113" t="s">
        <v>8327</v>
      </c>
      <c r="T2113" s="13">
        <f t="shared" si="171"/>
        <v>40703.197048611109</v>
      </c>
      <c r="U2113" s="13">
        <f t="shared" si="172"/>
        <v>40770.041666666664</v>
      </c>
      <c r="W2113">
        <f t="shared" si="173"/>
        <v>2011</v>
      </c>
    </row>
    <row r="2114" spans="1:23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9"/>
        <v>100</v>
      </c>
      <c r="P2114">
        <f t="shared" si="170"/>
        <v>27.27</v>
      </c>
      <c r="Q2114">
        <v>100</v>
      </c>
      <c r="R2114" s="9" t="s">
        <v>8323</v>
      </c>
      <c r="S2114" t="s">
        <v>8327</v>
      </c>
      <c r="T2114" s="13">
        <f t="shared" si="171"/>
        <v>41365.928159722222</v>
      </c>
      <c r="U2114" s="13">
        <f t="shared" si="172"/>
        <v>41379.928159722222</v>
      </c>
      <c r="W2114">
        <f t="shared" si="173"/>
        <v>2013</v>
      </c>
    </row>
    <row r="2115" spans="1:23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74">ROUND(E2115/D2115*100,0)</f>
        <v>105</v>
      </c>
      <c r="P2115">
        <f t="shared" ref="P2115:P2178" si="175">IFERROR(ROUND(E2115/L2115,2),0)</f>
        <v>68.599999999999994</v>
      </c>
      <c r="Q2115">
        <v>105</v>
      </c>
      <c r="R2115" s="9" t="s">
        <v>8323</v>
      </c>
      <c r="S2115" t="s">
        <v>8327</v>
      </c>
      <c r="T2115" s="13">
        <f t="shared" ref="T2115:T2178" si="176">(((J2115/60)/60)/24)+DATE(1970,1,1)</f>
        <v>41870.86546296296</v>
      </c>
      <c r="U2115" s="13">
        <f t="shared" ref="U2115:U2178" si="177">(((I2115/60)/60)/24)+DATE(1970,1,1)</f>
        <v>41905.86546296296</v>
      </c>
      <c r="W2115">
        <f t="shared" ref="W2115:W2178" si="178">YEAR(T2115)</f>
        <v>2014</v>
      </c>
    </row>
    <row r="2116" spans="1:23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74"/>
        <v>105</v>
      </c>
      <c r="P2116">
        <f t="shared" si="175"/>
        <v>35.61</v>
      </c>
      <c r="Q2116">
        <v>105</v>
      </c>
      <c r="R2116" s="9" t="s">
        <v>8323</v>
      </c>
      <c r="S2116" t="s">
        <v>8327</v>
      </c>
      <c r="T2116" s="13">
        <f t="shared" si="176"/>
        <v>40458.815625000003</v>
      </c>
      <c r="U2116" s="13">
        <f t="shared" si="177"/>
        <v>40521.207638888889</v>
      </c>
      <c r="W2116">
        <f t="shared" si="178"/>
        <v>2010</v>
      </c>
    </row>
    <row r="2117" spans="1:23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74"/>
        <v>226</v>
      </c>
      <c r="P2117">
        <f t="shared" si="175"/>
        <v>94.03</v>
      </c>
      <c r="Q2117">
        <v>226</v>
      </c>
      <c r="R2117" s="9" t="s">
        <v>8323</v>
      </c>
      <c r="S2117" t="s">
        <v>8327</v>
      </c>
      <c r="T2117" s="13">
        <f t="shared" si="176"/>
        <v>40564.081030092595</v>
      </c>
      <c r="U2117" s="13">
        <f t="shared" si="177"/>
        <v>40594.081030092595</v>
      </c>
      <c r="W2117">
        <f t="shared" si="178"/>
        <v>2011</v>
      </c>
    </row>
    <row r="2118" spans="1:23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74"/>
        <v>101</v>
      </c>
      <c r="P2118">
        <f t="shared" si="175"/>
        <v>526.46</v>
      </c>
      <c r="Q2118">
        <v>101</v>
      </c>
      <c r="R2118" s="9" t="s">
        <v>8323</v>
      </c>
      <c r="S2118" t="s">
        <v>8327</v>
      </c>
      <c r="T2118" s="13">
        <f t="shared" si="176"/>
        <v>41136.777812500004</v>
      </c>
      <c r="U2118" s="13">
        <f t="shared" si="177"/>
        <v>41184.777812500004</v>
      </c>
      <c r="W2118">
        <f t="shared" si="178"/>
        <v>2012</v>
      </c>
    </row>
    <row r="2119" spans="1:23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74"/>
        <v>148</v>
      </c>
      <c r="P2119">
        <f t="shared" si="175"/>
        <v>50.66</v>
      </c>
      <c r="Q2119">
        <v>148</v>
      </c>
      <c r="R2119" s="9" t="s">
        <v>8323</v>
      </c>
      <c r="S2119" t="s">
        <v>8327</v>
      </c>
      <c r="T2119" s="13">
        <f t="shared" si="176"/>
        <v>42290.059594907405</v>
      </c>
      <c r="U2119" s="13">
        <f t="shared" si="177"/>
        <v>42304.207638888889</v>
      </c>
      <c r="W2119">
        <f t="shared" si="178"/>
        <v>2015</v>
      </c>
    </row>
    <row r="2120" spans="1:23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74"/>
        <v>135</v>
      </c>
      <c r="P2120">
        <f t="shared" si="175"/>
        <v>79.180000000000007</v>
      </c>
      <c r="Q2120">
        <v>135</v>
      </c>
      <c r="R2120" s="9" t="s">
        <v>8323</v>
      </c>
      <c r="S2120" t="s">
        <v>8327</v>
      </c>
      <c r="T2120" s="13">
        <f t="shared" si="176"/>
        <v>40718.839537037034</v>
      </c>
      <c r="U2120" s="13">
        <f t="shared" si="177"/>
        <v>40748.839537037034</v>
      </c>
      <c r="W2120">
        <f t="shared" si="178"/>
        <v>2011</v>
      </c>
    </row>
    <row r="2121" spans="1:23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74"/>
        <v>101</v>
      </c>
      <c r="P2121">
        <f t="shared" si="175"/>
        <v>91.59</v>
      </c>
      <c r="Q2121">
        <v>101</v>
      </c>
      <c r="R2121" s="9" t="s">
        <v>8323</v>
      </c>
      <c r="S2121" t="s">
        <v>8327</v>
      </c>
      <c r="T2121" s="13">
        <f t="shared" si="176"/>
        <v>41107.130150462966</v>
      </c>
      <c r="U2121" s="13">
        <f t="shared" si="177"/>
        <v>41137.130150462966</v>
      </c>
      <c r="W2121">
        <f t="shared" si="178"/>
        <v>2012</v>
      </c>
    </row>
    <row r="2122" spans="1:23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74"/>
        <v>101</v>
      </c>
      <c r="P2122">
        <f t="shared" si="175"/>
        <v>116.96</v>
      </c>
      <c r="Q2122">
        <v>101</v>
      </c>
      <c r="R2122" s="9" t="s">
        <v>8323</v>
      </c>
      <c r="S2122" t="s">
        <v>8327</v>
      </c>
      <c r="T2122" s="13">
        <f t="shared" si="176"/>
        <v>41591.964537037034</v>
      </c>
      <c r="U2122" s="13">
        <f t="shared" si="177"/>
        <v>41640.964537037034</v>
      </c>
      <c r="W2122">
        <f t="shared" si="178"/>
        <v>2013</v>
      </c>
    </row>
    <row r="2123" spans="1:23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74"/>
        <v>1</v>
      </c>
      <c r="P2123">
        <f t="shared" si="175"/>
        <v>28.4</v>
      </c>
      <c r="Q2123">
        <v>1</v>
      </c>
      <c r="R2123" s="9" t="s">
        <v>8331</v>
      </c>
      <c r="S2123" t="s">
        <v>8332</v>
      </c>
      <c r="T2123" s="13">
        <f t="shared" si="176"/>
        <v>42716.7424537037</v>
      </c>
      <c r="U2123" s="13">
        <f t="shared" si="177"/>
        <v>42746.7424537037</v>
      </c>
      <c r="W2123">
        <f t="shared" si="178"/>
        <v>2016</v>
      </c>
    </row>
    <row r="2124" spans="1:23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74"/>
        <v>0</v>
      </c>
      <c r="P2124">
        <f t="shared" si="175"/>
        <v>103.33</v>
      </c>
      <c r="Q2124">
        <v>0</v>
      </c>
      <c r="R2124" s="9" t="s">
        <v>8331</v>
      </c>
      <c r="S2124" t="s">
        <v>8332</v>
      </c>
      <c r="T2124" s="13">
        <f t="shared" si="176"/>
        <v>42712.300567129627</v>
      </c>
      <c r="U2124" s="13">
        <f t="shared" si="177"/>
        <v>42742.300567129627</v>
      </c>
      <c r="W2124">
        <f t="shared" si="178"/>
        <v>2016</v>
      </c>
    </row>
    <row r="2125" spans="1:23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74"/>
        <v>10</v>
      </c>
      <c r="P2125">
        <f t="shared" si="175"/>
        <v>10</v>
      </c>
      <c r="Q2125">
        <v>10</v>
      </c>
      <c r="R2125" s="9" t="s">
        <v>8331</v>
      </c>
      <c r="S2125" t="s">
        <v>8332</v>
      </c>
      <c r="T2125" s="13">
        <f t="shared" si="176"/>
        <v>40198.424849537041</v>
      </c>
      <c r="U2125" s="13">
        <f t="shared" si="177"/>
        <v>40252.290972222225</v>
      </c>
      <c r="W2125">
        <f t="shared" si="178"/>
        <v>2010</v>
      </c>
    </row>
    <row r="2126" spans="1:23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74"/>
        <v>10</v>
      </c>
      <c r="P2126">
        <f t="shared" si="175"/>
        <v>23</v>
      </c>
      <c r="Q2126">
        <v>10</v>
      </c>
      <c r="R2126" s="9" t="s">
        <v>8331</v>
      </c>
      <c r="S2126" t="s">
        <v>8332</v>
      </c>
      <c r="T2126" s="13">
        <f t="shared" si="176"/>
        <v>40464.028182870366</v>
      </c>
      <c r="U2126" s="13">
        <f t="shared" si="177"/>
        <v>40512.208333333336</v>
      </c>
      <c r="W2126">
        <f t="shared" si="178"/>
        <v>2010</v>
      </c>
    </row>
    <row r="2127" spans="1:23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74"/>
        <v>1</v>
      </c>
      <c r="P2127">
        <f t="shared" si="175"/>
        <v>31.56</v>
      </c>
      <c r="Q2127">
        <v>1</v>
      </c>
      <c r="R2127" s="9" t="s">
        <v>8331</v>
      </c>
      <c r="S2127" t="s">
        <v>8332</v>
      </c>
      <c r="T2127" s="13">
        <f t="shared" si="176"/>
        <v>42191.023530092592</v>
      </c>
      <c r="U2127" s="13">
        <f t="shared" si="177"/>
        <v>42221.023530092592</v>
      </c>
      <c r="W2127">
        <f t="shared" si="178"/>
        <v>2015</v>
      </c>
    </row>
    <row r="2128" spans="1:23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74"/>
        <v>0</v>
      </c>
      <c r="P2128">
        <f t="shared" si="175"/>
        <v>5</v>
      </c>
      <c r="Q2128">
        <v>0</v>
      </c>
      <c r="R2128" s="9" t="s">
        <v>8331</v>
      </c>
      <c r="S2128" t="s">
        <v>8332</v>
      </c>
      <c r="T2128" s="13">
        <f t="shared" si="176"/>
        <v>41951.973229166666</v>
      </c>
      <c r="U2128" s="13">
        <f t="shared" si="177"/>
        <v>41981.973229166666</v>
      </c>
      <c r="W2128">
        <f t="shared" si="178"/>
        <v>2014</v>
      </c>
    </row>
    <row r="2129" spans="1:23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74"/>
        <v>29</v>
      </c>
      <c r="P2129">
        <f t="shared" si="175"/>
        <v>34.22</v>
      </c>
      <c r="Q2129">
        <v>29</v>
      </c>
      <c r="R2129" s="9" t="s">
        <v>8331</v>
      </c>
      <c r="S2129" t="s">
        <v>8332</v>
      </c>
      <c r="T2129" s="13">
        <f t="shared" si="176"/>
        <v>42045.50535879629</v>
      </c>
      <c r="U2129" s="13">
        <f t="shared" si="177"/>
        <v>42075.463692129633</v>
      </c>
      <c r="W2129">
        <f t="shared" si="178"/>
        <v>2015</v>
      </c>
    </row>
    <row r="2130" spans="1:23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74"/>
        <v>0</v>
      </c>
      <c r="P2130">
        <f t="shared" si="175"/>
        <v>25</v>
      </c>
      <c r="Q2130">
        <v>0</v>
      </c>
      <c r="R2130" s="9" t="s">
        <v>8331</v>
      </c>
      <c r="S2130" t="s">
        <v>8332</v>
      </c>
      <c r="T2130" s="13">
        <f t="shared" si="176"/>
        <v>41843.772789351853</v>
      </c>
      <c r="U2130" s="13">
        <f t="shared" si="177"/>
        <v>41903.772789351853</v>
      </c>
      <c r="W2130">
        <f t="shared" si="178"/>
        <v>2014</v>
      </c>
    </row>
    <row r="2131" spans="1:23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74"/>
        <v>12</v>
      </c>
      <c r="P2131">
        <f t="shared" si="175"/>
        <v>19.670000000000002</v>
      </c>
      <c r="Q2131">
        <v>12</v>
      </c>
      <c r="R2131" s="9" t="s">
        <v>8331</v>
      </c>
      <c r="S2131" t="s">
        <v>8332</v>
      </c>
      <c r="T2131" s="13">
        <f t="shared" si="176"/>
        <v>42409.024305555555</v>
      </c>
      <c r="U2131" s="13">
        <f t="shared" si="177"/>
        <v>42439.024305555555</v>
      </c>
      <c r="W2131">
        <f t="shared" si="178"/>
        <v>2016</v>
      </c>
    </row>
    <row r="2132" spans="1:23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74"/>
        <v>0</v>
      </c>
      <c r="P2132">
        <f t="shared" si="175"/>
        <v>21.25</v>
      </c>
      <c r="Q2132">
        <v>0</v>
      </c>
      <c r="R2132" s="9" t="s">
        <v>8331</v>
      </c>
      <c r="S2132" t="s">
        <v>8332</v>
      </c>
      <c r="T2132" s="13">
        <f t="shared" si="176"/>
        <v>41832.086377314816</v>
      </c>
      <c r="U2132" s="13">
        <f t="shared" si="177"/>
        <v>41867.086377314816</v>
      </c>
      <c r="W2132">
        <f t="shared" si="178"/>
        <v>2014</v>
      </c>
    </row>
    <row r="2133" spans="1:23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74"/>
        <v>5</v>
      </c>
      <c r="P2133">
        <f t="shared" si="175"/>
        <v>8.33</v>
      </c>
      <c r="Q2133">
        <v>5</v>
      </c>
      <c r="R2133" s="9" t="s">
        <v>8331</v>
      </c>
      <c r="S2133" t="s">
        <v>8332</v>
      </c>
      <c r="T2133" s="13">
        <f t="shared" si="176"/>
        <v>42167.207071759258</v>
      </c>
      <c r="U2133" s="13">
        <f t="shared" si="177"/>
        <v>42197.207071759258</v>
      </c>
      <c r="W2133">
        <f t="shared" si="178"/>
        <v>2015</v>
      </c>
    </row>
    <row r="2134" spans="1:23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74"/>
        <v>2</v>
      </c>
      <c r="P2134">
        <f t="shared" si="175"/>
        <v>21.34</v>
      </c>
      <c r="Q2134">
        <v>2</v>
      </c>
      <c r="R2134" s="9" t="s">
        <v>8331</v>
      </c>
      <c r="S2134" t="s">
        <v>8332</v>
      </c>
      <c r="T2134" s="13">
        <f t="shared" si="176"/>
        <v>41643.487175925926</v>
      </c>
      <c r="U2134" s="13">
        <f t="shared" si="177"/>
        <v>41673.487175925926</v>
      </c>
      <c r="W2134">
        <f t="shared" si="178"/>
        <v>2014</v>
      </c>
    </row>
    <row r="2135" spans="1:23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74"/>
        <v>2</v>
      </c>
      <c r="P2135">
        <f t="shared" si="175"/>
        <v>5.33</v>
      </c>
      <c r="Q2135">
        <v>2</v>
      </c>
      <c r="R2135" s="9" t="s">
        <v>8331</v>
      </c>
      <c r="S2135" t="s">
        <v>8332</v>
      </c>
      <c r="T2135" s="13">
        <f t="shared" si="176"/>
        <v>40619.097210648149</v>
      </c>
      <c r="U2135" s="13">
        <f t="shared" si="177"/>
        <v>40657.290972222225</v>
      </c>
      <c r="W2135">
        <f t="shared" si="178"/>
        <v>2011</v>
      </c>
    </row>
    <row r="2136" spans="1:23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74"/>
        <v>2</v>
      </c>
      <c r="P2136">
        <f t="shared" si="175"/>
        <v>34.67</v>
      </c>
      <c r="Q2136">
        <v>2</v>
      </c>
      <c r="R2136" s="9" t="s">
        <v>8331</v>
      </c>
      <c r="S2136" t="s">
        <v>8332</v>
      </c>
      <c r="T2136" s="13">
        <f t="shared" si="176"/>
        <v>41361.886469907404</v>
      </c>
      <c r="U2136" s="13">
        <f t="shared" si="177"/>
        <v>41391.886469907404</v>
      </c>
      <c r="W2136">
        <f t="shared" si="178"/>
        <v>2013</v>
      </c>
    </row>
    <row r="2137" spans="1:23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74"/>
        <v>10</v>
      </c>
      <c r="P2137">
        <f t="shared" si="175"/>
        <v>21.73</v>
      </c>
      <c r="Q2137">
        <v>10</v>
      </c>
      <c r="R2137" s="9" t="s">
        <v>8331</v>
      </c>
      <c r="S2137" t="s">
        <v>8332</v>
      </c>
      <c r="T2137" s="13">
        <f t="shared" si="176"/>
        <v>41156.963344907403</v>
      </c>
      <c r="U2137" s="13">
        <f t="shared" si="177"/>
        <v>41186.963344907403</v>
      </c>
      <c r="W2137">
        <f t="shared" si="178"/>
        <v>2012</v>
      </c>
    </row>
    <row r="2138" spans="1:23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74"/>
        <v>0</v>
      </c>
      <c r="P2138">
        <f t="shared" si="175"/>
        <v>11.92</v>
      </c>
      <c r="Q2138">
        <v>0</v>
      </c>
      <c r="R2138" s="9" t="s">
        <v>8331</v>
      </c>
      <c r="S2138" t="s">
        <v>8332</v>
      </c>
      <c r="T2138" s="13">
        <f t="shared" si="176"/>
        <v>41536.509097222224</v>
      </c>
      <c r="U2138" s="13">
        <f t="shared" si="177"/>
        <v>41566.509097222224</v>
      </c>
      <c r="W2138">
        <f t="shared" si="178"/>
        <v>2013</v>
      </c>
    </row>
    <row r="2139" spans="1:23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74"/>
        <v>28</v>
      </c>
      <c r="P2139">
        <f t="shared" si="175"/>
        <v>26.6</v>
      </c>
      <c r="Q2139">
        <v>28</v>
      </c>
      <c r="R2139" s="9" t="s">
        <v>8331</v>
      </c>
      <c r="S2139" t="s">
        <v>8332</v>
      </c>
      <c r="T2139" s="13">
        <f t="shared" si="176"/>
        <v>41948.771168981482</v>
      </c>
      <c r="U2139" s="13">
        <f t="shared" si="177"/>
        <v>41978.771168981482</v>
      </c>
      <c r="W2139">
        <f t="shared" si="178"/>
        <v>2014</v>
      </c>
    </row>
    <row r="2140" spans="1:23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74"/>
        <v>13</v>
      </c>
      <c r="P2140">
        <f t="shared" si="175"/>
        <v>10.67</v>
      </c>
      <c r="Q2140">
        <v>13</v>
      </c>
      <c r="R2140" s="9" t="s">
        <v>8331</v>
      </c>
      <c r="S2140" t="s">
        <v>8332</v>
      </c>
      <c r="T2140" s="13">
        <f t="shared" si="176"/>
        <v>41557.013182870374</v>
      </c>
      <c r="U2140" s="13">
        <f t="shared" si="177"/>
        <v>41587.054849537039</v>
      </c>
      <c r="W2140">
        <f t="shared" si="178"/>
        <v>2013</v>
      </c>
    </row>
    <row r="2141" spans="1:23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74"/>
        <v>5</v>
      </c>
      <c r="P2141">
        <f t="shared" si="175"/>
        <v>29.04</v>
      </c>
      <c r="Q2141">
        <v>5</v>
      </c>
      <c r="R2141" s="9" t="s">
        <v>8331</v>
      </c>
      <c r="S2141" t="s">
        <v>8332</v>
      </c>
      <c r="T2141" s="13">
        <f t="shared" si="176"/>
        <v>42647.750092592592</v>
      </c>
      <c r="U2141" s="13">
        <f t="shared" si="177"/>
        <v>42677.750092592592</v>
      </c>
      <c r="W2141">
        <f t="shared" si="178"/>
        <v>2016</v>
      </c>
    </row>
    <row r="2142" spans="1:23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74"/>
        <v>0</v>
      </c>
      <c r="P2142">
        <f t="shared" si="175"/>
        <v>50.91</v>
      </c>
      <c r="Q2142">
        <v>0</v>
      </c>
      <c r="R2142" s="9" t="s">
        <v>8331</v>
      </c>
      <c r="S2142" t="s">
        <v>8332</v>
      </c>
      <c r="T2142" s="13">
        <f t="shared" si="176"/>
        <v>41255.833611111113</v>
      </c>
      <c r="U2142" s="13">
        <f t="shared" si="177"/>
        <v>41285.833611111113</v>
      </c>
      <c r="W2142">
        <f t="shared" si="178"/>
        <v>2012</v>
      </c>
    </row>
    <row r="2143" spans="1:23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74"/>
        <v>0</v>
      </c>
      <c r="P2143">
        <f t="shared" si="175"/>
        <v>0</v>
      </c>
      <c r="Q2143">
        <v>0</v>
      </c>
      <c r="R2143" s="9" t="s">
        <v>8331</v>
      </c>
      <c r="S2143" t="s">
        <v>8332</v>
      </c>
      <c r="T2143" s="13">
        <f t="shared" si="176"/>
        <v>41927.235636574071</v>
      </c>
      <c r="U2143" s="13">
        <f t="shared" si="177"/>
        <v>41957.277303240742</v>
      </c>
      <c r="W2143">
        <f t="shared" si="178"/>
        <v>2014</v>
      </c>
    </row>
    <row r="2144" spans="1:23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74"/>
        <v>6</v>
      </c>
      <c r="P2144">
        <f t="shared" si="175"/>
        <v>50.08</v>
      </c>
      <c r="Q2144">
        <v>6</v>
      </c>
      <c r="R2144" s="9" t="s">
        <v>8331</v>
      </c>
      <c r="S2144" t="s">
        <v>8332</v>
      </c>
      <c r="T2144" s="13">
        <f t="shared" si="176"/>
        <v>42340.701504629629</v>
      </c>
      <c r="U2144" s="13">
        <f t="shared" si="177"/>
        <v>42368.701504629629</v>
      </c>
      <c r="W2144">
        <f t="shared" si="178"/>
        <v>2015</v>
      </c>
    </row>
    <row r="2145" spans="1:23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74"/>
        <v>11</v>
      </c>
      <c r="P2145">
        <f t="shared" si="175"/>
        <v>45</v>
      </c>
      <c r="Q2145">
        <v>11</v>
      </c>
      <c r="R2145" s="9" t="s">
        <v>8331</v>
      </c>
      <c r="S2145" t="s">
        <v>8332</v>
      </c>
      <c r="T2145" s="13">
        <f t="shared" si="176"/>
        <v>40332.886712962965</v>
      </c>
      <c r="U2145" s="13">
        <f t="shared" si="177"/>
        <v>40380.791666666664</v>
      </c>
      <c r="W2145">
        <f t="shared" si="178"/>
        <v>2010</v>
      </c>
    </row>
    <row r="2146" spans="1:23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74"/>
        <v>2</v>
      </c>
      <c r="P2146">
        <f t="shared" si="175"/>
        <v>25.29</v>
      </c>
      <c r="Q2146">
        <v>2</v>
      </c>
      <c r="R2146" s="9" t="s">
        <v>8331</v>
      </c>
      <c r="S2146" t="s">
        <v>8332</v>
      </c>
      <c r="T2146" s="13">
        <f t="shared" si="176"/>
        <v>41499.546759259261</v>
      </c>
      <c r="U2146" s="13">
        <f t="shared" si="177"/>
        <v>41531.546759259261</v>
      </c>
      <c r="W2146">
        <f t="shared" si="178"/>
        <v>2013</v>
      </c>
    </row>
    <row r="2147" spans="1:23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74"/>
        <v>30</v>
      </c>
      <c r="P2147">
        <f t="shared" si="175"/>
        <v>51.29</v>
      </c>
      <c r="Q2147">
        <v>30</v>
      </c>
      <c r="R2147" s="9" t="s">
        <v>8331</v>
      </c>
      <c r="S2147" t="s">
        <v>8332</v>
      </c>
      <c r="T2147" s="13">
        <f t="shared" si="176"/>
        <v>41575.237430555557</v>
      </c>
      <c r="U2147" s="13">
        <f t="shared" si="177"/>
        <v>41605.279097222221</v>
      </c>
      <c r="W2147">
        <f t="shared" si="178"/>
        <v>2013</v>
      </c>
    </row>
    <row r="2148" spans="1:23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74"/>
        <v>0</v>
      </c>
      <c r="P2148">
        <f t="shared" si="175"/>
        <v>1</v>
      </c>
      <c r="Q2148">
        <v>0</v>
      </c>
      <c r="R2148" s="9" t="s">
        <v>8331</v>
      </c>
      <c r="S2148" t="s">
        <v>8332</v>
      </c>
      <c r="T2148" s="13">
        <f t="shared" si="176"/>
        <v>42397.679513888885</v>
      </c>
      <c r="U2148" s="13">
        <f t="shared" si="177"/>
        <v>42411.679513888885</v>
      </c>
      <c r="W2148">
        <f t="shared" si="178"/>
        <v>2016</v>
      </c>
    </row>
    <row r="2149" spans="1:23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74"/>
        <v>1</v>
      </c>
      <c r="P2149">
        <f t="shared" si="175"/>
        <v>49.38</v>
      </c>
      <c r="Q2149">
        <v>1</v>
      </c>
      <c r="R2149" s="9" t="s">
        <v>8331</v>
      </c>
      <c r="S2149" t="s">
        <v>8332</v>
      </c>
      <c r="T2149" s="13">
        <f t="shared" si="176"/>
        <v>41927.295694444445</v>
      </c>
      <c r="U2149" s="13">
        <f t="shared" si="177"/>
        <v>41959.337361111116</v>
      </c>
      <c r="W2149">
        <f t="shared" si="178"/>
        <v>2014</v>
      </c>
    </row>
    <row r="2150" spans="1:23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74"/>
        <v>2</v>
      </c>
      <c r="P2150">
        <f t="shared" si="175"/>
        <v>1</v>
      </c>
      <c r="Q2150">
        <v>2</v>
      </c>
      <c r="R2150" s="9" t="s">
        <v>8331</v>
      </c>
      <c r="S2150" t="s">
        <v>8332</v>
      </c>
      <c r="T2150" s="13">
        <f t="shared" si="176"/>
        <v>42066.733587962968</v>
      </c>
      <c r="U2150" s="13">
        <f t="shared" si="177"/>
        <v>42096.691921296297</v>
      </c>
      <c r="W2150">
        <f t="shared" si="178"/>
        <v>2015</v>
      </c>
    </row>
    <row r="2151" spans="1:23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74"/>
        <v>0</v>
      </c>
      <c r="P2151">
        <f t="shared" si="175"/>
        <v>0</v>
      </c>
      <c r="Q2151">
        <v>0</v>
      </c>
      <c r="R2151" s="9" t="s">
        <v>8331</v>
      </c>
      <c r="S2151" t="s">
        <v>8332</v>
      </c>
      <c r="T2151" s="13">
        <f t="shared" si="176"/>
        <v>40355.024953703702</v>
      </c>
      <c r="U2151" s="13">
        <f t="shared" si="177"/>
        <v>40390</v>
      </c>
      <c r="W2151">
        <f t="shared" si="178"/>
        <v>2010</v>
      </c>
    </row>
    <row r="2152" spans="1:23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4"/>
        <v>1</v>
      </c>
      <c r="P2152">
        <f t="shared" si="175"/>
        <v>101.25</v>
      </c>
      <c r="Q2152">
        <v>1</v>
      </c>
      <c r="R2152" s="9" t="s">
        <v>8331</v>
      </c>
      <c r="S2152" t="s">
        <v>8332</v>
      </c>
      <c r="T2152" s="13">
        <f t="shared" si="176"/>
        <v>42534.284710648149</v>
      </c>
      <c r="U2152" s="13">
        <f t="shared" si="177"/>
        <v>42564.284710648149</v>
      </c>
      <c r="W2152">
        <f t="shared" si="178"/>
        <v>2016</v>
      </c>
    </row>
    <row r="2153" spans="1:23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4"/>
        <v>0</v>
      </c>
      <c r="P2153">
        <f t="shared" si="175"/>
        <v>19.670000000000002</v>
      </c>
      <c r="Q2153">
        <v>0</v>
      </c>
      <c r="R2153" s="9" t="s">
        <v>8331</v>
      </c>
      <c r="S2153" t="s">
        <v>8332</v>
      </c>
      <c r="T2153" s="13">
        <f t="shared" si="176"/>
        <v>42520.847384259265</v>
      </c>
      <c r="U2153" s="13">
        <f t="shared" si="177"/>
        <v>42550.847384259265</v>
      </c>
      <c r="W2153">
        <f t="shared" si="178"/>
        <v>2016</v>
      </c>
    </row>
    <row r="2154" spans="1:23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4"/>
        <v>0</v>
      </c>
      <c r="P2154">
        <f t="shared" si="175"/>
        <v>12.5</v>
      </c>
      <c r="Q2154">
        <v>0</v>
      </c>
      <c r="R2154" s="9" t="s">
        <v>8331</v>
      </c>
      <c r="S2154" t="s">
        <v>8332</v>
      </c>
      <c r="T2154" s="13">
        <f t="shared" si="176"/>
        <v>41683.832280092596</v>
      </c>
      <c r="U2154" s="13">
        <f t="shared" si="177"/>
        <v>41713.790613425925</v>
      </c>
      <c r="W2154">
        <f t="shared" si="178"/>
        <v>2014</v>
      </c>
    </row>
    <row r="2155" spans="1:23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4"/>
        <v>0</v>
      </c>
      <c r="P2155">
        <f t="shared" si="175"/>
        <v>8.5</v>
      </c>
      <c r="Q2155">
        <v>0</v>
      </c>
      <c r="R2155" s="9" t="s">
        <v>8331</v>
      </c>
      <c r="S2155" t="s">
        <v>8332</v>
      </c>
      <c r="T2155" s="13">
        <f t="shared" si="176"/>
        <v>41974.911087962959</v>
      </c>
      <c r="U2155" s="13">
        <f t="shared" si="177"/>
        <v>42014.332638888889</v>
      </c>
      <c r="W2155">
        <f t="shared" si="178"/>
        <v>2014</v>
      </c>
    </row>
    <row r="2156" spans="1:23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4"/>
        <v>1</v>
      </c>
      <c r="P2156">
        <f t="shared" si="175"/>
        <v>1</v>
      </c>
      <c r="Q2156">
        <v>1</v>
      </c>
      <c r="R2156" s="9" t="s">
        <v>8331</v>
      </c>
      <c r="S2156" t="s">
        <v>8332</v>
      </c>
      <c r="T2156" s="13">
        <f t="shared" si="176"/>
        <v>41647.632256944446</v>
      </c>
      <c r="U2156" s="13">
        <f t="shared" si="177"/>
        <v>41667.632256944446</v>
      </c>
      <c r="W2156">
        <f t="shared" si="178"/>
        <v>2014</v>
      </c>
    </row>
    <row r="2157" spans="1:23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4"/>
        <v>2</v>
      </c>
      <c r="P2157">
        <f t="shared" si="175"/>
        <v>23</v>
      </c>
      <c r="Q2157">
        <v>2</v>
      </c>
      <c r="R2157" s="9" t="s">
        <v>8331</v>
      </c>
      <c r="S2157" t="s">
        <v>8332</v>
      </c>
      <c r="T2157" s="13">
        <f t="shared" si="176"/>
        <v>42430.747511574074</v>
      </c>
      <c r="U2157" s="13">
        <f t="shared" si="177"/>
        <v>42460.70584490741</v>
      </c>
      <c r="W2157">
        <f t="shared" si="178"/>
        <v>2016</v>
      </c>
    </row>
    <row r="2158" spans="1:23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4"/>
        <v>3</v>
      </c>
      <c r="P2158">
        <f t="shared" si="175"/>
        <v>17.989999999999998</v>
      </c>
      <c r="Q2158">
        <v>3</v>
      </c>
      <c r="R2158" s="9" t="s">
        <v>8331</v>
      </c>
      <c r="S2158" t="s">
        <v>8332</v>
      </c>
      <c r="T2158" s="13">
        <f t="shared" si="176"/>
        <v>41488.85423611111</v>
      </c>
      <c r="U2158" s="13">
        <f t="shared" si="177"/>
        <v>41533.85423611111</v>
      </c>
      <c r="W2158">
        <f t="shared" si="178"/>
        <v>2013</v>
      </c>
    </row>
    <row r="2159" spans="1:23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4"/>
        <v>28</v>
      </c>
      <c r="P2159">
        <f t="shared" si="175"/>
        <v>370.95</v>
      </c>
      <c r="Q2159">
        <v>28</v>
      </c>
      <c r="R2159" s="9" t="s">
        <v>8331</v>
      </c>
      <c r="S2159" t="s">
        <v>8332</v>
      </c>
      <c r="T2159" s="13">
        <f t="shared" si="176"/>
        <v>42694.98128472222</v>
      </c>
      <c r="U2159" s="13">
        <f t="shared" si="177"/>
        <v>42727.332638888889</v>
      </c>
      <c r="W2159">
        <f t="shared" si="178"/>
        <v>2016</v>
      </c>
    </row>
    <row r="2160" spans="1:23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4"/>
        <v>7</v>
      </c>
      <c r="P2160">
        <f t="shared" si="175"/>
        <v>63.57</v>
      </c>
      <c r="Q2160">
        <v>7</v>
      </c>
      <c r="R2160" s="9" t="s">
        <v>8331</v>
      </c>
      <c r="S2160" t="s">
        <v>8332</v>
      </c>
      <c r="T2160" s="13">
        <f t="shared" si="176"/>
        <v>41264.853865740741</v>
      </c>
      <c r="U2160" s="13">
        <f t="shared" si="177"/>
        <v>41309.853865740741</v>
      </c>
      <c r="W2160">
        <f t="shared" si="178"/>
        <v>2012</v>
      </c>
    </row>
    <row r="2161" spans="1:23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4"/>
        <v>1</v>
      </c>
      <c r="P2161">
        <f t="shared" si="175"/>
        <v>13</v>
      </c>
      <c r="Q2161">
        <v>1</v>
      </c>
      <c r="R2161" s="9" t="s">
        <v>8331</v>
      </c>
      <c r="S2161" t="s">
        <v>8332</v>
      </c>
      <c r="T2161" s="13">
        <f t="shared" si="176"/>
        <v>40710.731180555551</v>
      </c>
      <c r="U2161" s="13">
        <f t="shared" si="177"/>
        <v>40740.731180555551</v>
      </c>
      <c r="W2161">
        <f t="shared" si="178"/>
        <v>2011</v>
      </c>
    </row>
    <row r="2162" spans="1:23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4"/>
        <v>1</v>
      </c>
      <c r="P2162">
        <f t="shared" si="175"/>
        <v>5.31</v>
      </c>
      <c r="Q2162">
        <v>1</v>
      </c>
      <c r="R2162" s="9" t="s">
        <v>8331</v>
      </c>
      <c r="S2162" t="s">
        <v>8332</v>
      </c>
      <c r="T2162" s="13">
        <f t="shared" si="176"/>
        <v>41018.711863425924</v>
      </c>
      <c r="U2162" s="13">
        <f t="shared" si="177"/>
        <v>41048.711863425924</v>
      </c>
      <c r="W2162">
        <f t="shared" si="178"/>
        <v>2012</v>
      </c>
    </row>
    <row r="2163" spans="1:23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4"/>
        <v>116</v>
      </c>
      <c r="P2163">
        <f t="shared" si="175"/>
        <v>35.619999999999997</v>
      </c>
      <c r="Q2163">
        <v>116</v>
      </c>
      <c r="R2163" s="9" t="s">
        <v>8323</v>
      </c>
      <c r="S2163" t="s">
        <v>8324</v>
      </c>
      <c r="T2163" s="13">
        <f t="shared" si="176"/>
        <v>42240.852534722217</v>
      </c>
      <c r="U2163" s="13">
        <f t="shared" si="177"/>
        <v>42270.852534722217</v>
      </c>
      <c r="W2163">
        <f t="shared" si="178"/>
        <v>2015</v>
      </c>
    </row>
    <row r="2164" spans="1:23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4"/>
        <v>112</v>
      </c>
      <c r="P2164">
        <f t="shared" si="175"/>
        <v>87.1</v>
      </c>
      <c r="Q2164">
        <v>112</v>
      </c>
      <c r="R2164" s="9" t="s">
        <v>8323</v>
      </c>
      <c r="S2164" t="s">
        <v>8324</v>
      </c>
      <c r="T2164" s="13">
        <f t="shared" si="176"/>
        <v>41813.766099537039</v>
      </c>
      <c r="U2164" s="13">
        <f t="shared" si="177"/>
        <v>41844.766099537039</v>
      </c>
      <c r="W2164">
        <f t="shared" si="178"/>
        <v>2014</v>
      </c>
    </row>
    <row r="2165" spans="1:23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4"/>
        <v>132</v>
      </c>
      <c r="P2165">
        <f t="shared" si="175"/>
        <v>75.11</v>
      </c>
      <c r="Q2165">
        <v>132</v>
      </c>
      <c r="R2165" s="9" t="s">
        <v>8323</v>
      </c>
      <c r="S2165" t="s">
        <v>8324</v>
      </c>
      <c r="T2165" s="13">
        <f t="shared" si="176"/>
        <v>42111.899537037039</v>
      </c>
      <c r="U2165" s="13">
        <f t="shared" si="177"/>
        <v>42163.159722222219</v>
      </c>
      <c r="W2165">
        <f t="shared" si="178"/>
        <v>2015</v>
      </c>
    </row>
    <row r="2166" spans="1:23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4"/>
        <v>103</v>
      </c>
      <c r="P2166">
        <f t="shared" si="175"/>
        <v>68.010000000000005</v>
      </c>
      <c r="Q2166">
        <v>103</v>
      </c>
      <c r="R2166" s="9" t="s">
        <v>8323</v>
      </c>
      <c r="S2166" t="s">
        <v>8324</v>
      </c>
      <c r="T2166" s="13">
        <f t="shared" si="176"/>
        <v>42515.71775462963</v>
      </c>
      <c r="U2166" s="13">
        <f t="shared" si="177"/>
        <v>42546.165972222225</v>
      </c>
      <c r="W2166">
        <f t="shared" si="178"/>
        <v>2016</v>
      </c>
    </row>
    <row r="2167" spans="1:23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4"/>
        <v>139</v>
      </c>
      <c r="P2167">
        <f t="shared" si="175"/>
        <v>29.62</v>
      </c>
      <c r="Q2167">
        <v>139</v>
      </c>
      <c r="R2167" s="9" t="s">
        <v>8323</v>
      </c>
      <c r="S2167" t="s">
        <v>8324</v>
      </c>
      <c r="T2167" s="13">
        <f t="shared" si="176"/>
        <v>42438.667071759264</v>
      </c>
      <c r="U2167" s="13">
        <f t="shared" si="177"/>
        <v>42468.625405092593</v>
      </c>
      <c r="W2167">
        <f t="shared" si="178"/>
        <v>2016</v>
      </c>
    </row>
    <row r="2168" spans="1:23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4"/>
        <v>147</v>
      </c>
      <c r="P2168">
        <f t="shared" si="175"/>
        <v>91.63</v>
      </c>
      <c r="Q2168">
        <v>147</v>
      </c>
      <c r="R2168" s="9" t="s">
        <v>8323</v>
      </c>
      <c r="S2168" t="s">
        <v>8324</v>
      </c>
      <c r="T2168" s="13">
        <f t="shared" si="176"/>
        <v>41933.838171296295</v>
      </c>
      <c r="U2168" s="13">
        <f t="shared" si="177"/>
        <v>41978.879837962959</v>
      </c>
      <c r="W2168">
        <f t="shared" si="178"/>
        <v>2014</v>
      </c>
    </row>
    <row r="2169" spans="1:23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4"/>
        <v>120</v>
      </c>
      <c r="P2169">
        <f t="shared" si="175"/>
        <v>22.5</v>
      </c>
      <c r="Q2169">
        <v>120</v>
      </c>
      <c r="R2169" s="9" t="s">
        <v>8323</v>
      </c>
      <c r="S2169" t="s">
        <v>8324</v>
      </c>
      <c r="T2169" s="13">
        <f t="shared" si="176"/>
        <v>41153.066400462965</v>
      </c>
      <c r="U2169" s="13">
        <f t="shared" si="177"/>
        <v>41167.066400462965</v>
      </c>
      <c r="W2169">
        <f t="shared" si="178"/>
        <v>2012</v>
      </c>
    </row>
    <row r="2170" spans="1:23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4"/>
        <v>122</v>
      </c>
      <c r="P2170">
        <f t="shared" si="175"/>
        <v>64.37</v>
      </c>
      <c r="Q2170">
        <v>122</v>
      </c>
      <c r="R2170" s="9" t="s">
        <v>8323</v>
      </c>
      <c r="S2170" t="s">
        <v>8324</v>
      </c>
      <c r="T2170" s="13">
        <f t="shared" si="176"/>
        <v>42745.600243055553</v>
      </c>
      <c r="U2170" s="13">
        <f t="shared" si="177"/>
        <v>42776.208333333328</v>
      </c>
      <c r="W2170">
        <f t="shared" si="178"/>
        <v>2017</v>
      </c>
    </row>
    <row r="2171" spans="1:23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4"/>
        <v>100</v>
      </c>
      <c r="P2171">
        <f t="shared" si="175"/>
        <v>21.86</v>
      </c>
      <c r="Q2171">
        <v>100</v>
      </c>
      <c r="R2171" s="9" t="s">
        <v>8323</v>
      </c>
      <c r="S2171" t="s">
        <v>8324</v>
      </c>
      <c r="T2171" s="13">
        <f t="shared" si="176"/>
        <v>42793.700821759259</v>
      </c>
      <c r="U2171" s="13">
        <f t="shared" si="177"/>
        <v>42796.700821759259</v>
      </c>
      <c r="W2171">
        <f t="shared" si="178"/>
        <v>2017</v>
      </c>
    </row>
    <row r="2172" spans="1:23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4"/>
        <v>181</v>
      </c>
      <c r="P2172">
        <f t="shared" si="175"/>
        <v>33.32</v>
      </c>
      <c r="Q2172">
        <v>181</v>
      </c>
      <c r="R2172" s="9" t="s">
        <v>8323</v>
      </c>
      <c r="S2172" t="s">
        <v>8324</v>
      </c>
      <c r="T2172" s="13">
        <f t="shared" si="176"/>
        <v>42198.750254629631</v>
      </c>
      <c r="U2172" s="13">
        <f t="shared" si="177"/>
        <v>42238.750254629631</v>
      </c>
      <c r="W2172">
        <f t="shared" si="178"/>
        <v>2015</v>
      </c>
    </row>
    <row r="2173" spans="1:23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4"/>
        <v>106</v>
      </c>
      <c r="P2173">
        <f t="shared" si="175"/>
        <v>90.28</v>
      </c>
      <c r="Q2173">
        <v>106</v>
      </c>
      <c r="R2173" s="9" t="s">
        <v>8323</v>
      </c>
      <c r="S2173" t="s">
        <v>8324</v>
      </c>
      <c r="T2173" s="13">
        <f t="shared" si="176"/>
        <v>42141.95711805555</v>
      </c>
      <c r="U2173" s="13">
        <f t="shared" si="177"/>
        <v>42177.208333333328</v>
      </c>
      <c r="W2173">
        <f t="shared" si="178"/>
        <v>2015</v>
      </c>
    </row>
    <row r="2174" spans="1:23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4"/>
        <v>100</v>
      </c>
      <c r="P2174">
        <f t="shared" si="175"/>
        <v>76.92</v>
      </c>
      <c r="Q2174">
        <v>100</v>
      </c>
      <c r="R2174" s="9" t="s">
        <v>8323</v>
      </c>
      <c r="S2174" t="s">
        <v>8324</v>
      </c>
      <c r="T2174" s="13">
        <f t="shared" si="176"/>
        <v>42082.580092592587</v>
      </c>
      <c r="U2174" s="13">
        <f t="shared" si="177"/>
        <v>42112.580092592587</v>
      </c>
      <c r="W2174">
        <f t="shared" si="178"/>
        <v>2015</v>
      </c>
    </row>
    <row r="2175" spans="1:23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4"/>
        <v>127</v>
      </c>
      <c r="P2175">
        <f t="shared" si="175"/>
        <v>59.23</v>
      </c>
      <c r="Q2175">
        <v>127</v>
      </c>
      <c r="R2175" s="9" t="s">
        <v>8323</v>
      </c>
      <c r="S2175" t="s">
        <v>8324</v>
      </c>
      <c r="T2175" s="13">
        <f t="shared" si="176"/>
        <v>41495.692627314813</v>
      </c>
      <c r="U2175" s="13">
        <f t="shared" si="177"/>
        <v>41527.165972222225</v>
      </c>
      <c r="W2175">
        <f t="shared" si="178"/>
        <v>2013</v>
      </c>
    </row>
    <row r="2176" spans="1:23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4"/>
        <v>103</v>
      </c>
      <c r="P2176">
        <f t="shared" si="175"/>
        <v>65.38</v>
      </c>
      <c r="Q2176">
        <v>103</v>
      </c>
      <c r="R2176" s="9" t="s">
        <v>8323</v>
      </c>
      <c r="S2176" t="s">
        <v>8324</v>
      </c>
      <c r="T2176" s="13">
        <f t="shared" si="176"/>
        <v>42465.542905092589</v>
      </c>
      <c r="U2176" s="13">
        <f t="shared" si="177"/>
        <v>42495.542905092589</v>
      </c>
      <c r="W2176">
        <f t="shared" si="178"/>
        <v>2016</v>
      </c>
    </row>
    <row r="2177" spans="1:23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4"/>
        <v>250</v>
      </c>
      <c r="P2177">
        <f t="shared" si="175"/>
        <v>67.31</v>
      </c>
      <c r="Q2177">
        <v>250</v>
      </c>
      <c r="R2177" s="9" t="s">
        <v>8323</v>
      </c>
      <c r="S2177" t="s">
        <v>8324</v>
      </c>
      <c r="T2177" s="13">
        <f t="shared" si="176"/>
        <v>42565.009097222224</v>
      </c>
      <c r="U2177" s="13">
        <f t="shared" si="177"/>
        <v>42572.009097222224</v>
      </c>
      <c r="W2177">
        <f t="shared" si="178"/>
        <v>2016</v>
      </c>
    </row>
    <row r="2178" spans="1:23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4"/>
        <v>126</v>
      </c>
      <c r="P2178">
        <f t="shared" si="175"/>
        <v>88.75</v>
      </c>
      <c r="Q2178">
        <v>126</v>
      </c>
      <c r="R2178" s="9" t="s">
        <v>8323</v>
      </c>
      <c r="S2178" t="s">
        <v>8324</v>
      </c>
      <c r="T2178" s="13">
        <f t="shared" si="176"/>
        <v>42096.633206018523</v>
      </c>
      <c r="U2178" s="13">
        <f t="shared" si="177"/>
        <v>42126.633206018523</v>
      </c>
      <c r="W2178">
        <f t="shared" si="178"/>
        <v>2015</v>
      </c>
    </row>
    <row r="2179" spans="1:23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9">ROUND(E2179/D2179*100,0)</f>
        <v>100</v>
      </c>
      <c r="P2179">
        <f t="shared" ref="P2179:P2242" si="180">IFERROR(ROUND(E2179/L2179,2),0)</f>
        <v>65.87</v>
      </c>
      <c r="Q2179">
        <v>100</v>
      </c>
      <c r="R2179" s="9" t="s">
        <v>8323</v>
      </c>
      <c r="S2179" t="s">
        <v>8324</v>
      </c>
      <c r="T2179" s="13">
        <f t="shared" ref="T2179:T2242" si="181">(((J2179/60)/60)/24)+DATE(1970,1,1)</f>
        <v>42502.250775462962</v>
      </c>
      <c r="U2179" s="13">
        <f t="shared" ref="U2179:U2242" si="182">(((I2179/60)/60)/24)+DATE(1970,1,1)</f>
        <v>42527.250775462962</v>
      </c>
      <c r="W2179">
        <f t="shared" ref="W2179:W2242" si="183">YEAR(T2179)</f>
        <v>2016</v>
      </c>
    </row>
    <row r="2180" spans="1:23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9"/>
        <v>139</v>
      </c>
      <c r="P2180">
        <f t="shared" si="180"/>
        <v>40.35</v>
      </c>
      <c r="Q2180">
        <v>139</v>
      </c>
      <c r="R2180" s="9" t="s">
        <v>8323</v>
      </c>
      <c r="S2180" t="s">
        <v>8324</v>
      </c>
      <c r="T2180" s="13">
        <f t="shared" si="181"/>
        <v>42723.63653935185</v>
      </c>
      <c r="U2180" s="13">
        <f t="shared" si="182"/>
        <v>42753.63653935185</v>
      </c>
      <c r="W2180">
        <f t="shared" si="183"/>
        <v>2016</v>
      </c>
    </row>
    <row r="2181" spans="1:23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9"/>
        <v>161</v>
      </c>
      <c r="P2181">
        <f t="shared" si="180"/>
        <v>76.86</v>
      </c>
      <c r="Q2181">
        <v>161</v>
      </c>
      <c r="R2181" s="9" t="s">
        <v>8323</v>
      </c>
      <c r="S2181" t="s">
        <v>8324</v>
      </c>
      <c r="T2181" s="13">
        <f t="shared" si="181"/>
        <v>42075.171203703707</v>
      </c>
      <c r="U2181" s="13">
        <f t="shared" si="182"/>
        <v>42105.171203703707</v>
      </c>
      <c r="W2181">
        <f t="shared" si="183"/>
        <v>2015</v>
      </c>
    </row>
    <row r="2182" spans="1:23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9"/>
        <v>107</v>
      </c>
      <c r="P2182">
        <f t="shared" si="180"/>
        <v>68.709999999999994</v>
      </c>
      <c r="Q2182">
        <v>107</v>
      </c>
      <c r="R2182" s="9" t="s">
        <v>8323</v>
      </c>
      <c r="S2182" t="s">
        <v>8324</v>
      </c>
      <c r="T2182" s="13">
        <f t="shared" si="181"/>
        <v>42279.669768518521</v>
      </c>
      <c r="U2182" s="13">
        <f t="shared" si="182"/>
        <v>42321.711435185185</v>
      </c>
      <c r="W2182">
        <f t="shared" si="183"/>
        <v>2015</v>
      </c>
    </row>
    <row r="2183" spans="1:23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9"/>
        <v>153</v>
      </c>
      <c r="P2183">
        <f t="shared" si="180"/>
        <v>57.77</v>
      </c>
      <c r="Q2183">
        <v>153</v>
      </c>
      <c r="R2183" s="9" t="s">
        <v>8331</v>
      </c>
      <c r="S2183" t="s">
        <v>8349</v>
      </c>
      <c r="T2183" s="13">
        <f t="shared" si="181"/>
        <v>42773.005243055552</v>
      </c>
      <c r="U2183" s="13">
        <f t="shared" si="182"/>
        <v>42787.005243055552</v>
      </c>
      <c r="W2183">
        <f t="shared" si="183"/>
        <v>2017</v>
      </c>
    </row>
    <row r="2184" spans="1:23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9"/>
        <v>524</v>
      </c>
      <c r="P2184">
        <f t="shared" si="180"/>
        <v>44.17</v>
      </c>
      <c r="Q2184">
        <v>524</v>
      </c>
      <c r="R2184" s="9" t="s">
        <v>8331</v>
      </c>
      <c r="S2184" t="s">
        <v>8349</v>
      </c>
      <c r="T2184" s="13">
        <f t="shared" si="181"/>
        <v>41879.900752314818</v>
      </c>
      <c r="U2184" s="13">
        <f t="shared" si="182"/>
        <v>41914.900752314818</v>
      </c>
      <c r="W2184">
        <f t="shared" si="183"/>
        <v>2014</v>
      </c>
    </row>
    <row r="2185" spans="1:23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9"/>
        <v>489</v>
      </c>
      <c r="P2185">
        <f t="shared" si="180"/>
        <v>31.57</v>
      </c>
      <c r="Q2185">
        <v>489</v>
      </c>
      <c r="R2185" s="9" t="s">
        <v>8331</v>
      </c>
      <c r="S2185" t="s">
        <v>8349</v>
      </c>
      <c r="T2185" s="13">
        <f t="shared" si="181"/>
        <v>42745.365474537044</v>
      </c>
      <c r="U2185" s="13">
        <f t="shared" si="182"/>
        <v>42775.208333333328</v>
      </c>
      <c r="W2185">
        <f t="shared" si="183"/>
        <v>2017</v>
      </c>
    </row>
    <row r="2186" spans="1:23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9"/>
        <v>285</v>
      </c>
      <c r="P2186">
        <f t="shared" si="180"/>
        <v>107.05</v>
      </c>
      <c r="Q2186">
        <v>285</v>
      </c>
      <c r="R2186" s="9" t="s">
        <v>8331</v>
      </c>
      <c r="S2186" t="s">
        <v>8349</v>
      </c>
      <c r="T2186" s="13">
        <f t="shared" si="181"/>
        <v>42380.690289351856</v>
      </c>
      <c r="U2186" s="13">
        <f t="shared" si="182"/>
        <v>42394.666666666672</v>
      </c>
      <c r="W2186">
        <f t="shared" si="183"/>
        <v>2016</v>
      </c>
    </row>
    <row r="2187" spans="1:23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9"/>
        <v>1857</v>
      </c>
      <c r="P2187">
        <f t="shared" si="180"/>
        <v>149.03</v>
      </c>
      <c r="Q2187">
        <v>1857</v>
      </c>
      <c r="R2187" s="9" t="s">
        <v>8331</v>
      </c>
      <c r="S2187" t="s">
        <v>8349</v>
      </c>
      <c r="T2187" s="13">
        <f t="shared" si="181"/>
        <v>41319.349988425929</v>
      </c>
      <c r="U2187" s="13">
        <f t="shared" si="182"/>
        <v>41359.349988425929</v>
      </c>
      <c r="W2187">
        <f t="shared" si="183"/>
        <v>2013</v>
      </c>
    </row>
    <row r="2188" spans="1:23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9"/>
        <v>110</v>
      </c>
      <c r="P2188">
        <f t="shared" si="180"/>
        <v>55.96</v>
      </c>
      <c r="Q2188">
        <v>110</v>
      </c>
      <c r="R2188" s="9" t="s">
        <v>8331</v>
      </c>
      <c r="S2188" t="s">
        <v>8349</v>
      </c>
      <c r="T2188" s="13">
        <f t="shared" si="181"/>
        <v>42583.615081018521</v>
      </c>
      <c r="U2188" s="13">
        <f t="shared" si="182"/>
        <v>42620.083333333328</v>
      </c>
      <c r="W2188">
        <f t="shared" si="183"/>
        <v>2016</v>
      </c>
    </row>
    <row r="2189" spans="1:23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9"/>
        <v>1015</v>
      </c>
      <c r="P2189">
        <f t="shared" si="180"/>
        <v>56.97</v>
      </c>
      <c r="Q2189">
        <v>1015</v>
      </c>
      <c r="R2189" s="9" t="s">
        <v>8331</v>
      </c>
      <c r="S2189" t="s">
        <v>8349</v>
      </c>
      <c r="T2189" s="13">
        <f t="shared" si="181"/>
        <v>42068.209097222221</v>
      </c>
      <c r="U2189" s="13">
        <f t="shared" si="182"/>
        <v>42097.165972222225</v>
      </c>
      <c r="W2189">
        <f t="shared" si="183"/>
        <v>2015</v>
      </c>
    </row>
    <row r="2190" spans="1:23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9"/>
        <v>412</v>
      </c>
      <c r="P2190">
        <f t="shared" si="180"/>
        <v>44.06</v>
      </c>
      <c r="Q2190">
        <v>412</v>
      </c>
      <c r="R2190" s="9" t="s">
        <v>8331</v>
      </c>
      <c r="S2190" t="s">
        <v>8349</v>
      </c>
      <c r="T2190" s="13">
        <f t="shared" si="181"/>
        <v>42633.586122685185</v>
      </c>
      <c r="U2190" s="13">
        <f t="shared" si="182"/>
        <v>42668.708333333328</v>
      </c>
      <c r="W2190">
        <f t="shared" si="183"/>
        <v>2016</v>
      </c>
    </row>
    <row r="2191" spans="1:23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9"/>
        <v>503</v>
      </c>
      <c r="P2191">
        <f t="shared" si="180"/>
        <v>68.63</v>
      </c>
      <c r="Q2191">
        <v>503</v>
      </c>
      <c r="R2191" s="9" t="s">
        <v>8331</v>
      </c>
      <c r="S2191" t="s">
        <v>8349</v>
      </c>
      <c r="T2191" s="13">
        <f t="shared" si="181"/>
        <v>42467.788194444445</v>
      </c>
      <c r="U2191" s="13">
        <f t="shared" si="182"/>
        <v>42481.916666666672</v>
      </c>
      <c r="W2191">
        <f t="shared" si="183"/>
        <v>2016</v>
      </c>
    </row>
    <row r="2192" spans="1:23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9"/>
        <v>185</v>
      </c>
      <c r="P2192">
        <f t="shared" si="180"/>
        <v>65.319999999999993</v>
      </c>
      <c r="Q2192">
        <v>185</v>
      </c>
      <c r="R2192" s="9" t="s">
        <v>8331</v>
      </c>
      <c r="S2192" t="s">
        <v>8349</v>
      </c>
      <c r="T2192" s="13">
        <f t="shared" si="181"/>
        <v>42417.625046296293</v>
      </c>
      <c r="U2192" s="13">
        <f t="shared" si="182"/>
        <v>42452.290972222225</v>
      </c>
      <c r="W2192">
        <f t="shared" si="183"/>
        <v>2016</v>
      </c>
    </row>
    <row r="2193" spans="1:23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9"/>
        <v>120</v>
      </c>
      <c r="P2193">
        <f t="shared" si="180"/>
        <v>35.92</v>
      </c>
      <c r="Q2193">
        <v>120</v>
      </c>
      <c r="R2193" s="9" t="s">
        <v>8331</v>
      </c>
      <c r="S2193" t="s">
        <v>8349</v>
      </c>
      <c r="T2193" s="13">
        <f t="shared" si="181"/>
        <v>42768.833645833336</v>
      </c>
      <c r="U2193" s="13">
        <f t="shared" si="182"/>
        <v>42780.833645833336</v>
      </c>
      <c r="W2193">
        <f t="shared" si="183"/>
        <v>2017</v>
      </c>
    </row>
    <row r="2194" spans="1:23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9"/>
        <v>1081</v>
      </c>
      <c r="P2194">
        <f t="shared" si="180"/>
        <v>40.07</v>
      </c>
      <c r="Q2194">
        <v>1081</v>
      </c>
      <c r="R2194" s="9" t="s">
        <v>8331</v>
      </c>
      <c r="S2194" t="s">
        <v>8349</v>
      </c>
      <c r="T2194" s="13">
        <f t="shared" si="181"/>
        <v>42691.8512037037</v>
      </c>
      <c r="U2194" s="13">
        <f t="shared" si="182"/>
        <v>42719.958333333328</v>
      </c>
      <c r="W2194">
        <f t="shared" si="183"/>
        <v>2016</v>
      </c>
    </row>
    <row r="2195" spans="1:23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9"/>
        <v>452</v>
      </c>
      <c r="P2195">
        <f t="shared" si="180"/>
        <v>75.650000000000006</v>
      </c>
      <c r="Q2195">
        <v>452</v>
      </c>
      <c r="R2195" s="9" t="s">
        <v>8331</v>
      </c>
      <c r="S2195" t="s">
        <v>8349</v>
      </c>
      <c r="T2195" s="13">
        <f t="shared" si="181"/>
        <v>42664.405925925923</v>
      </c>
      <c r="U2195" s="13">
        <f t="shared" si="182"/>
        <v>42695.207638888889</v>
      </c>
      <c r="W2195">
        <f t="shared" si="183"/>
        <v>2016</v>
      </c>
    </row>
    <row r="2196" spans="1:23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9"/>
        <v>537</v>
      </c>
      <c r="P2196">
        <f t="shared" si="180"/>
        <v>61.2</v>
      </c>
      <c r="Q2196">
        <v>537</v>
      </c>
      <c r="R2196" s="9" t="s">
        <v>8331</v>
      </c>
      <c r="S2196" t="s">
        <v>8349</v>
      </c>
      <c r="T2196" s="13">
        <f t="shared" si="181"/>
        <v>42425.757986111115</v>
      </c>
      <c r="U2196" s="13">
        <f t="shared" si="182"/>
        <v>42455.716319444444</v>
      </c>
      <c r="W2196">
        <f t="shared" si="183"/>
        <v>2016</v>
      </c>
    </row>
    <row r="2197" spans="1:23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9"/>
        <v>120</v>
      </c>
      <c r="P2197">
        <f t="shared" si="180"/>
        <v>48.13</v>
      </c>
      <c r="Q2197">
        <v>120</v>
      </c>
      <c r="R2197" s="9" t="s">
        <v>8331</v>
      </c>
      <c r="S2197" t="s">
        <v>8349</v>
      </c>
      <c r="T2197" s="13">
        <f t="shared" si="181"/>
        <v>42197.771990740745</v>
      </c>
      <c r="U2197" s="13">
        <f t="shared" si="182"/>
        <v>42227.771990740745</v>
      </c>
      <c r="W2197">
        <f t="shared" si="183"/>
        <v>2015</v>
      </c>
    </row>
    <row r="2198" spans="1:23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9"/>
        <v>114</v>
      </c>
      <c r="P2198">
        <f t="shared" si="180"/>
        <v>68.11</v>
      </c>
      <c r="Q2198">
        <v>114</v>
      </c>
      <c r="R2198" s="9" t="s">
        <v>8331</v>
      </c>
      <c r="S2198" t="s">
        <v>8349</v>
      </c>
      <c r="T2198" s="13">
        <f t="shared" si="181"/>
        <v>42675.487291666665</v>
      </c>
      <c r="U2198" s="13">
        <f t="shared" si="182"/>
        <v>42706.291666666672</v>
      </c>
      <c r="W2198">
        <f t="shared" si="183"/>
        <v>2016</v>
      </c>
    </row>
    <row r="2199" spans="1:23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9"/>
        <v>951</v>
      </c>
      <c r="P2199">
        <f t="shared" si="180"/>
        <v>65.89</v>
      </c>
      <c r="Q2199">
        <v>951</v>
      </c>
      <c r="R2199" s="9" t="s">
        <v>8331</v>
      </c>
      <c r="S2199" t="s">
        <v>8349</v>
      </c>
      <c r="T2199" s="13">
        <f t="shared" si="181"/>
        <v>42033.584016203706</v>
      </c>
      <c r="U2199" s="13">
        <f t="shared" si="182"/>
        <v>42063.584016203706</v>
      </c>
      <c r="W2199">
        <f t="shared" si="183"/>
        <v>2015</v>
      </c>
    </row>
    <row r="2200" spans="1:23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9"/>
        <v>133</v>
      </c>
      <c r="P2200">
        <f t="shared" si="180"/>
        <v>81.650000000000006</v>
      </c>
      <c r="Q2200">
        <v>133</v>
      </c>
      <c r="R2200" s="9" t="s">
        <v>8331</v>
      </c>
      <c r="S2200" t="s">
        <v>8349</v>
      </c>
      <c r="T2200" s="13">
        <f t="shared" si="181"/>
        <v>42292.513888888891</v>
      </c>
      <c r="U2200" s="13">
        <f t="shared" si="182"/>
        <v>42322.555555555555</v>
      </c>
      <c r="W2200">
        <f t="shared" si="183"/>
        <v>2015</v>
      </c>
    </row>
    <row r="2201" spans="1:23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9"/>
        <v>147</v>
      </c>
      <c r="P2201">
        <f t="shared" si="180"/>
        <v>52.7</v>
      </c>
      <c r="Q2201">
        <v>147</v>
      </c>
      <c r="R2201" s="9" t="s">
        <v>8331</v>
      </c>
      <c r="S2201" t="s">
        <v>8349</v>
      </c>
      <c r="T2201" s="13">
        <f t="shared" si="181"/>
        <v>42262.416643518518</v>
      </c>
      <c r="U2201" s="13">
        <f t="shared" si="182"/>
        <v>42292.416643518518</v>
      </c>
      <c r="W2201">
        <f t="shared" si="183"/>
        <v>2015</v>
      </c>
    </row>
    <row r="2202" spans="1:23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9"/>
        <v>542</v>
      </c>
      <c r="P2202">
        <f t="shared" si="180"/>
        <v>41.23</v>
      </c>
      <c r="Q2202">
        <v>542</v>
      </c>
      <c r="R2202" s="9" t="s">
        <v>8331</v>
      </c>
      <c r="S2202" t="s">
        <v>8349</v>
      </c>
      <c r="T2202" s="13">
        <f t="shared" si="181"/>
        <v>42163.625787037032</v>
      </c>
      <c r="U2202" s="13">
        <f t="shared" si="182"/>
        <v>42191.125</v>
      </c>
      <c r="W2202">
        <f t="shared" si="183"/>
        <v>2015</v>
      </c>
    </row>
    <row r="2203" spans="1:23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9"/>
        <v>383</v>
      </c>
      <c r="P2203">
        <f t="shared" si="180"/>
        <v>15.04</v>
      </c>
      <c r="Q2203">
        <v>383</v>
      </c>
      <c r="R2203" s="9" t="s">
        <v>8323</v>
      </c>
      <c r="S2203" t="s">
        <v>8328</v>
      </c>
      <c r="T2203" s="13">
        <f t="shared" si="181"/>
        <v>41276.846817129634</v>
      </c>
      <c r="U2203" s="13">
        <f t="shared" si="182"/>
        <v>41290.846817129634</v>
      </c>
      <c r="W2203">
        <f t="shared" si="183"/>
        <v>2013</v>
      </c>
    </row>
    <row r="2204" spans="1:23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9"/>
        <v>704</v>
      </c>
      <c r="P2204">
        <f t="shared" si="180"/>
        <v>39.07</v>
      </c>
      <c r="Q2204">
        <v>704</v>
      </c>
      <c r="R2204" s="9" t="s">
        <v>8323</v>
      </c>
      <c r="S2204" t="s">
        <v>8328</v>
      </c>
      <c r="T2204" s="13">
        <f t="shared" si="181"/>
        <v>41184.849166666667</v>
      </c>
      <c r="U2204" s="13">
        <f t="shared" si="182"/>
        <v>41214.849166666667</v>
      </c>
      <c r="W2204">
        <f t="shared" si="183"/>
        <v>2012</v>
      </c>
    </row>
    <row r="2205" spans="1:23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9"/>
        <v>110</v>
      </c>
      <c r="P2205">
        <f t="shared" si="180"/>
        <v>43.82</v>
      </c>
      <c r="Q2205">
        <v>110</v>
      </c>
      <c r="R2205" s="9" t="s">
        <v>8323</v>
      </c>
      <c r="S2205" t="s">
        <v>8328</v>
      </c>
      <c r="T2205" s="13">
        <f t="shared" si="181"/>
        <v>42241.85974537037</v>
      </c>
      <c r="U2205" s="13">
        <f t="shared" si="182"/>
        <v>42271.85974537037</v>
      </c>
      <c r="W2205">
        <f t="shared" si="183"/>
        <v>2015</v>
      </c>
    </row>
    <row r="2206" spans="1:23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9"/>
        <v>133</v>
      </c>
      <c r="P2206">
        <f t="shared" si="180"/>
        <v>27.3</v>
      </c>
      <c r="Q2206">
        <v>133</v>
      </c>
      <c r="R2206" s="9" t="s">
        <v>8323</v>
      </c>
      <c r="S2206" t="s">
        <v>8328</v>
      </c>
      <c r="T2206" s="13">
        <f t="shared" si="181"/>
        <v>41312.311562499999</v>
      </c>
      <c r="U2206" s="13">
        <f t="shared" si="182"/>
        <v>41342.311562499999</v>
      </c>
      <c r="W2206">
        <f t="shared" si="183"/>
        <v>2013</v>
      </c>
    </row>
    <row r="2207" spans="1:23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9"/>
        <v>152</v>
      </c>
      <c r="P2207">
        <f t="shared" si="180"/>
        <v>42.22</v>
      </c>
      <c r="Q2207">
        <v>152</v>
      </c>
      <c r="R2207" s="9" t="s">
        <v>8323</v>
      </c>
      <c r="S2207" t="s">
        <v>8328</v>
      </c>
      <c r="T2207" s="13">
        <f t="shared" si="181"/>
        <v>41031.82163194444</v>
      </c>
      <c r="U2207" s="13">
        <f t="shared" si="182"/>
        <v>41061.82163194444</v>
      </c>
      <c r="W2207">
        <f t="shared" si="183"/>
        <v>2012</v>
      </c>
    </row>
    <row r="2208" spans="1:23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9"/>
        <v>103</v>
      </c>
      <c r="P2208">
        <f t="shared" si="180"/>
        <v>33.24</v>
      </c>
      <c r="Q2208">
        <v>103</v>
      </c>
      <c r="R2208" s="9" t="s">
        <v>8323</v>
      </c>
      <c r="S2208" t="s">
        <v>8328</v>
      </c>
      <c r="T2208" s="13">
        <f t="shared" si="181"/>
        <v>40997.257222222222</v>
      </c>
      <c r="U2208" s="13">
        <f t="shared" si="182"/>
        <v>41015.257222222222</v>
      </c>
      <c r="W2208">
        <f t="shared" si="183"/>
        <v>2012</v>
      </c>
    </row>
    <row r="2209" spans="1:23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9"/>
        <v>100</v>
      </c>
      <c r="P2209">
        <f t="shared" si="180"/>
        <v>285.70999999999998</v>
      </c>
      <c r="Q2209">
        <v>100</v>
      </c>
      <c r="R2209" s="9" t="s">
        <v>8323</v>
      </c>
      <c r="S2209" t="s">
        <v>8328</v>
      </c>
      <c r="T2209" s="13">
        <f t="shared" si="181"/>
        <v>41564.194131944445</v>
      </c>
      <c r="U2209" s="13">
        <f t="shared" si="182"/>
        <v>41594.235798611109</v>
      </c>
      <c r="W2209">
        <f t="shared" si="183"/>
        <v>2013</v>
      </c>
    </row>
    <row r="2210" spans="1:23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9"/>
        <v>102</v>
      </c>
      <c r="P2210">
        <f t="shared" si="180"/>
        <v>42.33</v>
      </c>
      <c r="Q2210">
        <v>102</v>
      </c>
      <c r="R2210" s="9" t="s">
        <v>8323</v>
      </c>
      <c r="S2210" t="s">
        <v>8328</v>
      </c>
      <c r="T2210" s="13">
        <f t="shared" si="181"/>
        <v>40946.882245370369</v>
      </c>
      <c r="U2210" s="13">
        <f t="shared" si="182"/>
        <v>41006.166666666664</v>
      </c>
      <c r="W2210">
        <f t="shared" si="183"/>
        <v>2012</v>
      </c>
    </row>
    <row r="2211" spans="1:23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9"/>
        <v>151</v>
      </c>
      <c r="P2211">
        <f t="shared" si="180"/>
        <v>50.27</v>
      </c>
      <c r="Q2211">
        <v>151</v>
      </c>
      <c r="R2211" s="9" t="s">
        <v>8323</v>
      </c>
      <c r="S2211" t="s">
        <v>8328</v>
      </c>
      <c r="T2211" s="13">
        <f t="shared" si="181"/>
        <v>41732.479675925926</v>
      </c>
      <c r="U2211" s="13">
        <f t="shared" si="182"/>
        <v>41743.958333333336</v>
      </c>
      <c r="W2211">
        <f t="shared" si="183"/>
        <v>2014</v>
      </c>
    </row>
    <row r="2212" spans="1:23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9"/>
        <v>111</v>
      </c>
      <c r="P2212">
        <f t="shared" si="180"/>
        <v>61.9</v>
      </c>
      <c r="Q2212">
        <v>111</v>
      </c>
      <c r="R2212" s="9" t="s">
        <v>8323</v>
      </c>
      <c r="S2212" t="s">
        <v>8328</v>
      </c>
      <c r="T2212" s="13">
        <f t="shared" si="181"/>
        <v>40956.066087962965</v>
      </c>
      <c r="U2212" s="13">
        <f t="shared" si="182"/>
        <v>41013.73333333333</v>
      </c>
      <c r="W2212">
        <f t="shared" si="183"/>
        <v>2012</v>
      </c>
    </row>
    <row r="2213" spans="1:23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9"/>
        <v>196</v>
      </c>
      <c r="P2213">
        <f t="shared" si="180"/>
        <v>40.75</v>
      </c>
      <c r="Q2213">
        <v>196</v>
      </c>
      <c r="R2213" s="9" t="s">
        <v>8323</v>
      </c>
      <c r="S2213" t="s">
        <v>8328</v>
      </c>
      <c r="T2213" s="13">
        <f t="shared" si="181"/>
        <v>41716.785011574073</v>
      </c>
      <c r="U2213" s="13">
        <f t="shared" si="182"/>
        <v>41739.290972222225</v>
      </c>
      <c r="W2213">
        <f t="shared" si="183"/>
        <v>2014</v>
      </c>
    </row>
    <row r="2214" spans="1:23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9"/>
        <v>114</v>
      </c>
      <c r="P2214">
        <f t="shared" si="180"/>
        <v>55.8</v>
      </c>
      <c r="Q2214">
        <v>114</v>
      </c>
      <c r="R2214" s="9" t="s">
        <v>8323</v>
      </c>
      <c r="S2214" t="s">
        <v>8328</v>
      </c>
      <c r="T2214" s="13">
        <f t="shared" si="181"/>
        <v>41548.747418981482</v>
      </c>
      <c r="U2214" s="13">
        <f t="shared" si="182"/>
        <v>41582.041666666664</v>
      </c>
      <c r="W2214">
        <f t="shared" si="183"/>
        <v>2013</v>
      </c>
    </row>
    <row r="2215" spans="1:23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9"/>
        <v>200</v>
      </c>
      <c r="P2215">
        <f t="shared" si="180"/>
        <v>10</v>
      </c>
      <c r="Q2215">
        <v>200</v>
      </c>
      <c r="R2215" s="9" t="s">
        <v>8323</v>
      </c>
      <c r="S2215" t="s">
        <v>8328</v>
      </c>
      <c r="T2215" s="13">
        <f t="shared" si="181"/>
        <v>42109.826145833329</v>
      </c>
      <c r="U2215" s="13">
        <f t="shared" si="182"/>
        <v>42139.826145833329</v>
      </c>
      <c r="W2215">
        <f t="shared" si="183"/>
        <v>2015</v>
      </c>
    </row>
    <row r="2216" spans="1:23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9"/>
        <v>293</v>
      </c>
      <c r="P2216">
        <f t="shared" si="180"/>
        <v>73.13</v>
      </c>
      <c r="Q2216">
        <v>293</v>
      </c>
      <c r="R2216" s="9" t="s">
        <v>8323</v>
      </c>
      <c r="S2216" t="s">
        <v>8328</v>
      </c>
      <c r="T2216" s="13">
        <f t="shared" si="181"/>
        <v>41646.792222222226</v>
      </c>
      <c r="U2216" s="13">
        <f t="shared" si="182"/>
        <v>41676.792222222226</v>
      </c>
      <c r="W2216">
        <f t="shared" si="183"/>
        <v>2014</v>
      </c>
    </row>
    <row r="2217" spans="1:23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9"/>
        <v>156</v>
      </c>
      <c r="P2217">
        <f t="shared" si="180"/>
        <v>26.06</v>
      </c>
      <c r="Q2217">
        <v>156</v>
      </c>
      <c r="R2217" s="9" t="s">
        <v>8323</v>
      </c>
      <c r="S2217" t="s">
        <v>8328</v>
      </c>
      <c r="T2217" s="13">
        <f t="shared" si="181"/>
        <v>40958.717268518521</v>
      </c>
      <c r="U2217" s="13">
        <f t="shared" si="182"/>
        <v>40981.290972222225</v>
      </c>
      <c r="W2217">
        <f t="shared" si="183"/>
        <v>2012</v>
      </c>
    </row>
    <row r="2218" spans="1:23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9"/>
        <v>106</v>
      </c>
      <c r="P2218">
        <f t="shared" si="180"/>
        <v>22.64</v>
      </c>
      <c r="Q2218">
        <v>106</v>
      </c>
      <c r="R2218" s="9" t="s">
        <v>8323</v>
      </c>
      <c r="S2218" t="s">
        <v>8328</v>
      </c>
      <c r="T2218" s="13">
        <f t="shared" si="181"/>
        <v>42194.751678240747</v>
      </c>
      <c r="U2218" s="13">
        <f t="shared" si="182"/>
        <v>42208.751678240747</v>
      </c>
      <c r="W2218">
        <f t="shared" si="183"/>
        <v>2015</v>
      </c>
    </row>
    <row r="2219" spans="1:23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9"/>
        <v>101</v>
      </c>
      <c r="P2219">
        <f t="shared" si="180"/>
        <v>47.22</v>
      </c>
      <c r="Q2219">
        <v>101</v>
      </c>
      <c r="R2219" s="9" t="s">
        <v>8323</v>
      </c>
      <c r="S2219" t="s">
        <v>8328</v>
      </c>
      <c r="T2219" s="13">
        <f t="shared" si="181"/>
        <v>42299.776770833334</v>
      </c>
      <c r="U2219" s="13">
        <f t="shared" si="182"/>
        <v>42310.333333333328</v>
      </c>
      <c r="W2219">
        <f t="shared" si="183"/>
        <v>2015</v>
      </c>
    </row>
    <row r="2220" spans="1:23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9"/>
        <v>123</v>
      </c>
      <c r="P2220">
        <f t="shared" si="180"/>
        <v>32.32</v>
      </c>
      <c r="Q2220">
        <v>123</v>
      </c>
      <c r="R2220" s="9" t="s">
        <v>8323</v>
      </c>
      <c r="S2220" t="s">
        <v>8328</v>
      </c>
      <c r="T2220" s="13">
        <f t="shared" si="181"/>
        <v>41127.812303240738</v>
      </c>
      <c r="U2220" s="13">
        <f t="shared" si="182"/>
        <v>41150</v>
      </c>
      <c r="W2220">
        <f t="shared" si="183"/>
        <v>2012</v>
      </c>
    </row>
    <row r="2221" spans="1:23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9"/>
        <v>102</v>
      </c>
      <c r="P2221">
        <f t="shared" si="180"/>
        <v>53.42</v>
      </c>
      <c r="Q2221">
        <v>102</v>
      </c>
      <c r="R2221" s="9" t="s">
        <v>8323</v>
      </c>
      <c r="S2221" t="s">
        <v>8328</v>
      </c>
      <c r="T2221" s="13">
        <f t="shared" si="181"/>
        <v>42205.718888888892</v>
      </c>
      <c r="U2221" s="13">
        <f t="shared" si="182"/>
        <v>42235.718888888892</v>
      </c>
      <c r="W2221">
        <f t="shared" si="183"/>
        <v>2015</v>
      </c>
    </row>
    <row r="2222" spans="1:23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9"/>
        <v>101</v>
      </c>
      <c r="P2222">
        <f t="shared" si="180"/>
        <v>51.3</v>
      </c>
      <c r="Q2222">
        <v>101</v>
      </c>
      <c r="R2222" s="9" t="s">
        <v>8323</v>
      </c>
      <c r="S2222" t="s">
        <v>8328</v>
      </c>
      <c r="T2222" s="13">
        <f t="shared" si="181"/>
        <v>41452.060601851852</v>
      </c>
      <c r="U2222" s="13">
        <f t="shared" si="182"/>
        <v>41482.060601851852</v>
      </c>
      <c r="W2222">
        <f t="shared" si="183"/>
        <v>2013</v>
      </c>
    </row>
    <row r="2223" spans="1:23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9"/>
        <v>108</v>
      </c>
      <c r="P2223">
        <f t="shared" si="180"/>
        <v>37.200000000000003</v>
      </c>
      <c r="Q2223">
        <v>108</v>
      </c>
      <c r="R2223" s="9" t="s">
        <v>8331</v>
      </c>
      <c r="S2223" t="s">
        <v>8349</v>
      </c>
      <c r="T2223" s="13">
        <f t="shared" si="181"/>
        <v>42452.666770833333</v>
      </c>
      <c r="U2223" s="13">
        <f t="shared" si="182"/>
        <v>42483</v>
      </c>
      <c r="W2223">
        <f t="shared" si="183"/>
        <v>2016</v>
      </c>
    </row>
    <row r="2224" spans="1:23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9"/>
        <v>163</v>
      </c>
      <c r="P2224">
        <f t="shared" si="180"/>
        <v>27.1</v>
      </c>
      <c r="Q2224">
        <v>163</v>
      </c>
      <c r="R2224" s="9" t="s">
        <v>8331</v>
      </c>
      <c r="S2224" t="s">
        <v>8349</v>
      </c>
      <c r="T2224" s="13">
        <f t="shared" si="181"/>
        <v>40906.787581018521</v>
      </c>
      <c r="U2224" s="13">
        <f t="shared" si="182"/>
        <v>40936.787581018521</v>
      </c>
      <c r="W2224">
        <f t="shared" si="183"/>
        <v>2011</v>
      </c>
    </row>
    <row r="2225" spans="1:23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9"/>
        <v>106</v>
      </c>
      <c r="P2225">
        <f t="shared" si="180"/>
        <v>206.31</v>
      </c>
      <c r="Q2225">
        <v>106</v>
      </c>
      <c r="R2225" s="9" t="s">
        <v>8331</v>
      </c>
      <c r="S2225" t="s">
        <v>8349</v>
      </c>
      <c r="T2225" s="13">
        <f t="shared" si="181"/>
        <v>42152.640833333338</v>
      </c>
      <c r="U2225" s="13">
        <f t="shared" si="182"/>
        <v>42182.640833333338</v>
      </c>
      <c r="W2225">
        <f t="shared" si="183"/>
        <v>2015</v>
      </c>
    </row>
    <row r="2226" spans="1:23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9"/>
        <v>243</v>
      </c>
      <c r="P2226">
        <f t="shared" si="180"/>
        <v>82.15</v>
      </c>
      <c r="Q2226">
        <v>243</v>
      </c>
      <c r="R2226" s="9" t="s">
        <v>8331</v>
      </c>
      <c r="S2226" t="s">
        <v>8349</v>
      </c>
      <c r="T2226" s="13">
        <f t="shared" si="181"/>
        <v>42644.667534722219</v>
      </c>
      <c r="U2226" s="13">
        <f t="shared" si="182"/>
        <v>42672.791666666672</v>
      </c>
      <c r="W2226">
        <f t="shared" si="183"/>
        <v>2016</v>
      </c>
    </row>
    <row r="2227" spans="1:23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9"/>
        <v>945</v>
      </c>
      <c r="P2227">
        <f t="shared" si="180"/>
        <v>164.8</v>
      </c>
      <c r="Q2227">
        <v>945</v>
      </c>
      <c r="R2227" s="9" t="s">
        <v>8331</v>
      </c>
      <c r="S2227" t="s">
        <v>8349</v>
      </c>
      <c r="T2227" s="13">
        <f t="shared" si="181"/>
        <v>41873.79184027778</v>
      </c>
      <c r="U2227" s="13">
        <f t="shared" si="182"/>
        <v>41903.79184027778</v>
      </c>
      <c r="W2227">
        <f t="shared" si="183"/>
        <v>2014</v>
      </c>
    </row>
    <row r="2228" spans="1:23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9"/>
        <v>108</v>
      </c>
      <c r="P2228">
        <f t="shared" si="180"/>
        <v>60.82</v>
      </c>
      <c r="Q2228">
        <v>108</v>
      </c>
      <c r="R2228" s="9" t="s">
        <v>8331</v>
      </c>
      <c r="S2228" t="s">
        <v>8349</v>
      </c>
      <c r="T2228" s="13">
        <f t="shared" si="181"/>
        <v>42381.79886574074</v>
      </c>
      <c r="U2228" s="13">
        <f t="shared" si="182"/>
        <v>42412.207638888889</v>
      </c>
      <c r="W2228">
        <f t="shared" si="183"/>
        <v>2016</v>
      </c>
    </row>
    <row r="2229" spans="1:23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9"/>
        <v>157</v>
      </c>
      <c r="P2229">
        <f t="shared" si="180"/>
        <v>67.97</v>
      </c>
      <c r="Q2229">
        <v>157</v>
      </c>
      <c r="R2229" s="9" t="s">
        <v>8331</v>
      </c>
      <c r="S2229" t="s">
        <v>8349</v>
      </c>
      <c r="T2229" s="13">
        <f t="shared" si="181"/>
        <v>41561.807349537034</v>
      </c>
      <c r="U2229" s="13">
        <f t="shared" si="182"/>
        <v>41591.849016203705</v>
      </c>
      <c r="W2229">
        <f t="shared" si="183"/>
        <v>2013</v>
      </c>
    </row>
    <row r="2230" spans="1:23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9"/>
        <v>1174</v>
      </c>
      <c r="P2230">
        <f t="shared" si="180"/>
        <v>81.56</v>
      </c>
      <c r="Q2230">
        <v>1174</v>
      </c>
      <c r="R2230" s="9" t="s">
        <v>8331</v>
      </c>
      <c r="S2230" t="s">
        <v>8349</v>
      </c>
      <c r="T2230" s="13">
        <f t="shared" si="181"/>
        <v>42202.278194444443</v>
      </c>
      <c r="U2230" s="13">
        <f t="shared" si="182"/>
        <v>42232.278194444443</v>
      </c>
      <c r="W2230">
        <f t="shared" si="183"/>
        <v>2015</v>
      </c>
    </row>
    <row r="2231" spans="1:23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9"/>
        <v>171</v>
      </c>
      <c r="P2231">
        <f t="shared" si="180"/>
        <v>25.43</v>
      </c>
      <c r="Q2231">
        <v>171</v>
      </c>
      <c r="R2231" s="9" t="s">
        <v>8331</v>
      </c>
      <c r="S2231" t="s">
        <v>8349</v>
      </c>
      <c r="T2231" s="13">
        <f t="shared" si="181"/>
        <v>41484.664247685185</v>
      </c>
      <c r="U2231" s="13">
        <f t="shared" si="182"/>
        <v>41520.166666666664</v>
      </c>
      <c r="W2231">
        <f t="shared" si="183"/>
        <v>2013</v>
      </c>
    </row>
    <row r="2232" spans="1:23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9"/>
        <v>126</v>
      </c>
      <c r="P2232">
        <f t="shared" si="180"/>
        <v>21.5</v>
      </c>
      <c r="Q2232">
        <v>126</v>
      </c>
      <c r="R2232" s="9" t="s">
        <v>8331</v>
      </c>
      <c r="S2232" t="s">
        <v>8349</v>
      </c>
      <c r="T2232" s="13">
        <f t="shared" si="181"/>
        <v>41724.881099537037</v>
      </c>
      <c r="U2232" s="13">
        <f t="shared" si="182"/>
        <v>41754.881099537037</v>
      </c>
      <c r="W2232">
        <f t="shared" si="183"/>
        <v>2014</v>
      </c>
    </row>
    <row r="2233" spans="1:23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9"/>
        <v>1212</v>
      </c>
      <c r="P2233">
        <f t="shared" si="180"/>
        <v>27.23</v>
      </c>
      <c r="Q2233">
        <v>1212</v>
      </c>
      <c r="R2233" s="9" t="s">
        <v>8331</v>
      </c>
      <c r="S2233" t="s">
        <v>8349</v>
      </c>
      <c r="T2233" s="13">
        <f t="shared" si="181"/>
        <v>41423.910891203705</v>
      </c>
      <c r="U2233" s="13">
        <f t="shared" si="182"/>
        <v>41450.208333333336</v>
      </c>
      <c r="W2233">
        <f t="shared" si="183"/>
        <v>2013</v>
      </c>
    </row>
    <row r="2234" spans="1:23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9"/>
        <v>496</v>
      </c>
      <c r="P2234">
        <f t="shared" si="180"/>
        <v>25.09</v>
      </c>
      <c r="Q2234">
        <v>496</v>
      </c>
      <c r="R2234" s="9" t="s">
        <v>8331</v>
      </c>
      <c r="S2234" t="s">
        <v>8349</v>
      </c>
      <c r="T2234" s="13">
        <f t="shared" si="181"/>
        <v>41806.794074074074</v>
      </c>
      <c r="U2234" s="13">
        <f t="shared" si="182"/>
        <v>41839.125</v>
      </c>
      <c r="W2234">
        <f t="shared" si="183"/>
        <v>2014</v>
      </c>
    </row>
    <row r="2235" spans="1:23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9"/>
        <v>332</v>
      </c>
      <c r="P2235">
        <f t="shared" si="180"/>
        <v>21.23</v>
      </c>
      <c r="Q2235">
        <v>332</v>
      </c>
      <c r="R2235" s="9" t="s">
        <v>8331</v>
      </c>
      <c r="S2235" t="s">
        <v>8349</v>
      </c>
      <c r="T2235" s="13">
        <f t="shared" si="181"/>
        <v>42331.378923611104</v>
      </c>
      <c r="U2235" s="13">
        <f t="shared" si="182"/>
        <v>42352</v>
      </c>
      <c r="W2235">
        <f t="shared" si="183"/>
        <v>2015</v>
      </c>
    </row>
    <row r="2236" spans="1:23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9"/>
        <v>1165</v>
      </c>
      <c r="P2236">
        <f t="shared" si="180"/>
        <v>41.61</v>
      </c>
      <c r="Q2236">
        <v>1165</v>
      </c>
      <c r="R2236" s="9" t="s">
        <v>8331</v>
      </c>
      <c r="S2236" t="s">
        <v>8349</v>
      </c>
      <c r="T2236" s="13">
        <f t="shared" si="181"/>
        <v>42710.824618055558</v>
      </c>
      <c r="U2236" s="13">
        <f t="shared" si="182"/>
        <v>42740.824618055558</v>
      </c>
      <c r="W2236">
        <f t="shared" si="183"/>
        <v>2016</v>
      </c>
    </row>
    <row r="2237" spans="1:23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9"/>
        <v>153</v>
      </c>
      <c r="P2237">
        <f t="shared" si="180"/>
        <v>135.59</v>
      </c>
      <c r="Q2237">
        <v>153</v>
      </c>
      <c r="R2237" s="9" t="s">
        <v>8331</v>
      </c>
      <c r="S2237" t="s">
        <v>8349</v>
      </c>
      <c r="T2237" s="13">
        <f t="shared" si="181"/>
        <v>42062.022118055553</v>
      </c>
      <c r="U2237" s="13">
        <f t="shared" si="182"/>
        <v>42091.980451388896</v>
      </c>
      <c r="W2237">
        <f t="shared" si="183"/>
        <v>2015</v>
      </c>
    </row>
    <row r="2238" spans="1:23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9"/>
        <v>537</v>
      </c>
      <c r="P2238">
        <f t="shared" si="180"/>
        <v>22.12</v>
      </c>
      <c r="Q2238">
        <v>537</v>
      </c>
      <c r="R2238" s="9" t="s">
        <v>8331</v>
      </c>
      <c r="S2238" t="s">
        <v>8349</v>
      </c>
      <c r="T2238" s="13">
        <f t="shared" si="181"/>
        <v>42371.617164351846</v>
      </c>
      <c r="U2238" s="13">
        <f t="shared" si="182"/>
        <v>42401.617164351846</v>
      </c>
      <c r="W2238">
        <f t="shared" si="183"/>
        <v>2016</v>
      </c>
    </row>
    <row r="2239" spans="1:23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9"/>
        <v>353</v>
      </c>
      <c r="P2239">
        <f t="shared" si="180"/>
        <v>64.63</v>
      </c>
      <c r="Q2239">
        <v>353</v>
      </c>
      <c r="R2239" s="9" t="s">
        <v>8331</v>
      </c>
      <c r="S2239" t="s">
        <v>8349</v>
      </c>
      <c r="T2239" s="13">
        <f t="shared" si="181"/>
        <v>41915.003275462965</v>
      </c>
      <c r="U2239" s="13">
        <f t="shared" si="182"/>
        <v>41955.332638888889</v>
      </c>
      <c r="W2239">
        <f t="shared" si="183"/>
        <v>2014</v>
      </c>
    </row>
    <row r="2240" spans="1:23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9"/>
        <v>137</v>
      </c>
      <c r="P2240">
        <f t="shared" si="180"/>
        <v>69.569999999999993</v>
      </c>
      <c r="Q2240">
        <v>137</v>
      </c>
      <c r="R2240" s="9" t="s">
        <v>8331</v>
      </c>
      <c r="S2240" t="s">
        <v>8349</v>
      </c>
      <c r="T2240" s="13">
        <f t="shared" si="181"/>
        <v>42774.621712962966</v>
      </c>
      <c r="U2240" s="13">
        <f t="shared" si="182"/>
        <v>42804.621712962966</v>
      </c>
      <c r="W2240">
        <f t="shared" si="183"/>
        <v>2017</v>
      </c>
    </row>
    <row r="2241" spans="1:23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9"/>
        <v>128</v>
      </c>
      <c r="P2241">
        <f t="shared" si="180"/>
        <v>75.13</v>
      </c>
      <c r="Q2241">
        <v>128</v>
      </c>
      <c r="R2241" s="9" t="s">
        <v>8331</v>
      </c>
      <c r="S2241" t="s">
        <v>8349</v>
      </c>
      <c r="T2241" s="13">
        <f t="shared" si="181"/>
        <v>41572.958495370374</v>
      </c>
      <c r="U2241" s="13">
        <f t="shared" si="182"/>
        <v>41609.168055555558</v>
      </c>
      <c r="W2241">
        <f t="shared" si="183"/>
        <v>2013</v>
      </c>
    </row>
    <row r="2242" spans="1:23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9"/>
        <v>271</v>
      </c>
      <c r="P2242">
        <f t="shared" si="180"/>
        <v>140.97999999999999</v>
      </c>
      <c r="Q2242">
        <v>271</v>
      </c>
      <c r="R2242" s="9" t="s">
        <v>8331</v>
      </c>
      <c r="S2242" t="s">
        <v>8349</v>
      </c>
      <c r="T2242" s="13">
        <f t="shared" si="181"/>
        <v>42452.825740740736</v>
      </c>
      <c r="U2242" s="13">
        <f t="shared" si="182"/>
        <v>42482.825740740736</v>
      </c>
      <c r="W2242">
        <f t="shared" si="183"/>
        <v>2016</v>
      </c>
    </row>
    <row r="2243" spans="1:23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84">ROUND(E2243/D2243*100,0)</f>
        <v>806</v>
      </c>
      <c r="P2243">
        <f t="shared" ref="P2243:P2306" si="185">IFERROR(ROUND(E2243/L2243,2),0)</f>
        <v>49.47</v>
      </c>
      <c r="Q2243">
        <v>806</v>
      </c>
      <c r="R2243" s="9" t="s">
        <v>8331</v>
      </c>
      <c r="S2243" t="s">
        <v>8349</v>
      </c>
      <c r="T2243" s="13">
        <f t="shared" ref="T2243:T2306" si="186">(((J2243/60)/60)/24)+DATE(1970,1,1)</f>
        <v>42766.827546296292</v>
      </c>
      <c r="U2243" s="13">
        <f t="shared" ref="U2243:U2306" si="187">(((I2243/60)/60)/24)+DATE(1970,1,1)</f>
        <v>42796.827546296292</v>
      </c>
      <c r="W2243">
        <f t="shared" ref="W2243:W2306" si="188">YEAR(T2243)</f>
        <v>2017</v>
      </c>
    </row>
    <row r="2244" spans="1:23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84"/>
        <v>1360</v>
      </c>
      <c r="P2244">
        <f t="shared" si="185"/>
        <v>53.87</v>
      </c>
      <c r="Q2244">
        <v>1360</v>
      </c>
      <c r="R2244" s="9" t="s">
        <v>8331</v>
      </c>
      <c r="S2244" t="s">
        <v>8349</v>
      </c>
      <c r="T2244" s="13">
        <f t="shared" si="186"/>
        <v>41569.575613425928</v>
      </c>
      <c r="U2244" s="13">
        <f t="shared" si="187"/>
        <v>41605.126388888886</v>
      </c>
      <c r="W2244">
        <f t="shared" si="188"/>
        <v>2013</v>
      </c>
    </row>
    <row r="2245" spans="1:23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84"/>
        <v>930250</v>
      </c>
      <c r="P2245">
        <f t="shared" si="185"/>
        <v>4.57</v>
      </c>
      <c r="Q2245">
        <v>930250</v>
      </c>
      <c r="R2245" s="9" t="s">
        <v>8331</v>
      </c>
      <c r="S2245" t="s">
        <v>8349</v>
      </c>
      <c r="T2245" s="13">
        <f t="shared" si="186"/>
        <v>42800.751041666663</v>
      </c>
      <c r="U2245" s="13">
        <f t="shared" si="187"/>
        <v>42807.125</v>
      </c>
      <c r="W2245">
        <f t="shared" si="188"/>
        <v>2017</v>
      </c>
    </row>
    <row r="2246" spans="1:23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84"/>
        <v>377</v>
      </c>
      <c r="P2246">
        <f t="shared" si="185"/>
        <v>65</v>
      </c>
      <c r="Q2246">
        <v>377</v>
      </c>
      <c r="R2246" s="9" t="s">
        <v>8331</v>
      </c>
      <c r="S2246" t="s">
        <v>8349</v>
      </c>
      <c r="T2246" s="13">
        <f t="shared" si="186"/>
        <v>42647.818819444445</v>
      </c>
      <c r="U2246" s="13">
        <f t="shared" si="187"/>
        <v>42659.854166666672</v>
      </c>
      <c r="W2246">
        <f t="shared" si="188"/>
        <v>2016</v>
      </c>
    </row>
    <row r="2247" spans="1:23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84"/>
        <v>2647</v>
      </c>
      <c r="P2247">
        <f t="shared" si="185"/>
        <v>53.48</v>
      </c>
      <c r="Q2247">
        <v>2647</v>
      </c>
      <c r="R2247" s="9" t="s">
        <v>8331</v>
      </c>
      <c r="S2247" t="s">
        <v>8349</v>
      </c>
      <c r="T2247" s="13">
        <f t="shared" si="186"/>
        <v>41660.708530092597</v>
      </c>
      <c r="U2247" s="13">
        <f t="shared" si="187"/>
        <v>41691.75</v>
      </c>
      <c r="W2247">
        <f t="shared" si="188"/>
        <v>2014</v>
      </c>
    </row>
    <row r="2248" spans="1:23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84"/>
        <v>100</v>
      </c>
      <c r="P2248">
        <f t="shared" si="185"/>
        <v>43.91</v>
      </c>
      <c r="Q2248">
        <v>100</v>
      </c>
      <c r="R2248" s="9" t="s">
        <v>8331</v>
      </c>
      <c r="S2248" t="s">
        <v>8349</v>
      </c>
      <c r="T2248" s="13">
        <f t="shared" si="186"/>
        <v>42221.79178240741</v>
      </c>
      <c r="U2248" s="13">
        <f t="shared" si="187"/>
        <v>42251.79178240741</v>
      </c>
      <c r="W2248">
        <f t="shared" si="188"/>
        <v>2015</v>
      </c>
    </row>
    <row r="2249" spans="1:23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84"/>
        <v>104</v>
      </c>
      <c r="P2249">
        <f t="shared" si="185"/>
        <v>50.85</v>
      </c>
      <c r="Q2249">
        <v>104</v>
      </c>
      <c r="R2249" s="9" t="s">
        <v>8331</v>
      </c>
      <c r="S2249" t="s">
        <v>8349</v>
      </c>
      <c r="T2249" s="13">
        <f t="shared" si="186"/>
        <v>42200.666261574079</v>
      </c>
      <c r="U2249" s="13">
        <f t="shared" si="187"/>
        <v>42214.666261574079</v>
      </c>
      <c r="W2249">
        <f t="shared" si="188"/>
        <v>2015</v>
      </c>
    </row>
    <row r="2250" spans="1:23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84"/>
        <v>107</v>
      </c>
      <c r="P2250">
        <f t="shared" si="185"/>
        <v>58.63</v>
      </c>
      <c r="Q2250">
        <v>107</v>
      </c>
      <c r="R2250" s="9" t="s">
        <v>8331</v>
      </c>
      <c r="S2250" t="s">
        <v>8349</v>
      </c>
      <c r="T2250" s="13">
        <f t="shared" si="186"/>
        <v>42688.875902777778</v>
      </c>
      <c r="U2250" s="13">
        <f t="shared" si="187"/>
        <v>42718.875902777778</v>
      </c>
      <c r="W2250">
        <f t="shared" si="188"/>
        <v>2016</v>
      </c>
    </row>
    <row r="2251" spans="1:23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84"/>
        <v>169</v>
      </c>
      <c r="P2251">
        <f t="shared" si="185"/>
        <v>32.82</v>
      </c>
      <c r="Q2251">
        <v>169</v>
      </c>
      <c r="R2251" s="9" t="s">
        <v>8331</v>
      </c>
      <c r="S2251" t="s">
        <v>8349</v>
      </c>
      <c r="T2251" s="13">
        <f t="shared" si="186"/>
        <v>41336.703298611108</v>
      </c>
      <c r="U2251" s="13">
        <f t="shared" si="187"/>
        <v>41366.661631944444</v>
      </c>
      <c r="W2251">
        <f t="shared" si="188"/>
        <v>2013</v>
      </c>
    </row>
    <row r="2252" spans="1:23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84"/>
        <v>975</v>
      </c>
      <c r="P2252">
        <f t="shared" si="185"/>
        <v>426.93</v>
      </c>
      <c r="Q2252">
        <v>975</v>
      </c>
      <c r="R2252" s="9" t="s">
        <v>8331</v>
      </c>
      <c r="S2252" t="s">
        <v>8349</v>
      </c>
      <c r="T2252" s="13">
        <f t="shared" si="186"/>
        <v>42677.005474537036</v>
      </c>
      <c r="U2252" s="13">
        <f t="shared" si="187"/>
        <v>42707.0471412037</v>
      </c>
      <c r="W2252">
        <f t="shared" si="188"/>
        <v>2016</v>
      </c>
    </row>
    <row r="2253" spans="1:23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84"/>
        <v>134</v>
      </c>
      <c r="P2253">
        <f t="shared" si="185"/>
        <v>23.81</v>
      </c>
      <c r="Q2253">
        <v>134</v>
      </c>
      <c r="R2253" s="9" t="s">
        <v>8331</v>
      </c>
      <c r="S2253" t="s">
        <v>8349</v>
      </c>
      <c r="T2253" s="13">
        <f t="shared" si="186"/>
        <v>41846.34579861111</v>
      </c>
      <c r="U2253" s="13">
        <f t="shared" si="187"/>
        <v>41867.34579861111</v>
      </c>
      <c r="W2253">
        <f t="shared" si="188"/>
        <v>2014</v>
      </c>
    </row>
    <row r="2254" spans="1:23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84"/>
        <v>272</v>
      </c>
      <c r="P2254">
        <f t="shared" si="185"/>
        <v>98.41</v>
      </c>
      <c r="Q2254">
        <v>272</v>
      </c>
      <c r="R2254" s="9" t="s">
        <v>8331</v>
      </c>
      <c r="S2254" t="s">
        <v>8349</v>
      </c>
      <c r="T2254" s="13">
        <f t="shared" si="186"/>
        <v>42573.327986111108</v>
      </c>
      <c r="U2254" s="13">
        <f t="shared" si="187"/>
        <v>42588.327986111108</v>
      </c>
      <c r="W2254">
        <f t="shared" si="188"/>
        <v>2016</v>
      </c>
    </row>
    <row r="2255" spans="1:23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84"/>
        <v>113</v>
      </c>
      <c r="P2255">
        <f t="shared" si="185"/>
        <v>107.32</v>
      </c>
      <c r="Q2255">
        <v>113</v>
      </c>
      <c r="R2255" s="9" t="s">
        <v>8331</v>
      </c>
      <c r="S2255" t="s">
        <v>8349</v>
      </c>
      <c r="T2255" s="13">
        <f t="shared" si="186"/>
        <v>42296.631331018521</v>
      </c>
      <c r="U2255" s="13">
        <f t="shared" si="187"/>
        <v>42326.672997685186</v>
      </c>
      <c r="W2255">
        <f t="shared" si="188"/>
        <v>2015</v>
      </c>
    </row>
    <row r="2256" spans="1:23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84"/>
        <v>460</v>
      </c>
      <c r="P2256">
        <f t="shared" si="185"/>
        <v>11.67</v>
      </c>
      <c r="Q2256">
        <v>460</v>
      </c>
      <c r="R2256" s="9" t="s">
        <v>8331</v>
      </c>
      <c r="S2256" t="s">
        <v>8349</v>
      </c>
      <c r="T2256" s="13">
        <f t="shared" si="186"/>
        <v>42752.647777777776</v>
      </c>
      <c r="U2256" s="13">
        <f t="shared" si="187"/>
        <v>42759.647777777776</v>
      </c>
      <c r="W2256">
        <f t="shared" si="188"/>
        <v>2017</v>
      </c>
    </row>
    <row r="2257" spans="1:23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84"/>
        <v>287</v>
      </c>
      <c r="P2257">
        <f t="shared" si="185"/>
        <v>41.78</v>
      </c>
      <c r="Q2257">
        <v>287</v>
      </c>
      <c r="R2257" s="9" t="s">
        <v>8331</v>
      </c>
      <c r="S2257" t="s">
        <v>8349</v>
      </c>
      <c r="T2257" s="13">
        <f t="shared" si="186"/>
        <v>42467.951979166668</v>
      </c>
      <c r="U2257" s="13">
        <f t="shared" si="187"/>
        <v>42497.951979166668</v>
      </c>
      <c r="W2257">
        <f t="shared" si="188"/>
        <v>2016</v>
      </c>
    </row>
    <row r="2258" spans="1:23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84"/>
        <v>223</v>
      </c>
      <c r="P2258">
        <f t="shared" si="185"/>
        <v>21.38</v>
      </c>
      <c r="Q2258">
        <v>223</v>
      </c>
      <c r="R2258" s="9" t="s">
        <v>8331</v>
      </c>
      <c r="S2258" t="s">
        <v>8349</v>
      </c>
      <c r="T2258" s="13">
        <f t="shared" si="186"/>
        <v>42682.451921296291</v>
      </c>
      <c r="U2258" s="13">
        <f t="shared" si="187"/>
        <v>42696.451921296291</v>
      </c>
      <c r="W2258">
        <f t="shared" si="188"/>
        <v>2016</v>
      </c>
    </row>
    <row r="2259" spans="1:23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84"/>
        <v>636</v>
      </c>
      <c r="P2259">
        <f t="shared" si="185"/>
        <v>94.1</v>
      </c>
      <c r="Q2259">
        <v>636</v>
      </c>
      <c r="R2259" s="9" t="s">
        <v>8331</v>
      </c>
      <c r="S2259" t="s">
        <v>8349</v>
      </c>
      <c r="T2259" s="13">
        <f t="shared" si="186"/>
        <v>42505.936678240745</v>
      </c>
      <c r="U2259" s="13">
        <f t="shared" si="187"/>
        <v>42540.958333333328</v>
      </c>
      <c r="W2259">
        <f t="shared" si="188"/>
        <v>2016</v>
      </c>
    </row>
    <row r="2260" spans="1:23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84"/>
        <v>147</v>
      </c>
      <c r="P2260">
        <f t="shared" si="185"/>
        <v>15.72</v>
      </c>
      <c r="Q2260">
        <v>147</v>
      </c>
      <c r="R2260" s="9" t="s">
        <v>8331</v>
      </c>
      <c r="S2260" t="s">
        <v>8349</v>
      </c>
      <c r="T2260" s="13">
        <f t="shared" si="186"/>
        <v>42136.75100694444</v>
      </c>
      <c r="U2260" s="13">
        <f t="shared" si="187"/>
        <v>42166.75100694444</v>
      </c>
      <c r="W2260">
        <f t="shared" si="188"/>
        <v>2015</v>
      </c>
    </row>
    <row r="2261" spans="1:23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84"/>
        <v>1867</v>
      </c>
      <c r="P2261">
        <f t="shared" si="185"/>
        <v>90.64</v>
      </c>
      <c r="Q2261">
        <v>1867</v>
      </c>
      <c r="R2261" s="9" t="s">
        <v>8331</v>
      </c>
      <c r="S2261" t="s">
        <v>8349</v>
      </c>
      <c r="T2261" s="13">
        <f t="shared" si="186"/>
        <v>42702.804814814815</v>
      </c>
      <c r="U2261" s="13">
        <f t="shared" si="187"/>
        <v>42712.804814814815</v>
      </c>
      <c r="W2261">
        <f t="shared" si="188"/>
        <v>2016</v>
      </c>
    </row>
    <row r="2262" spans="1:23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84"/>
        <v>327</v>
      </c>
      <c r="P2262">
        <f t="shared" si="185"/>
        <v>97.3</v>
      </c>
      <c r="Q2262">
        <v>327</v>
      </c>
      <c r="R2262" s="9" t="s">
        <v>8331</v>
      </c>
      <c r="S2262" t="s">
        <v>8349</v>
      </c>
      <c r="T2262" s="13">
        <f t="shared" si="186"/>
        <v>41695.016782407409</v>
      </c>
      <c r="U2262" s="13">
        <f t="shared" si="187"/>
        <v>41724.975115740745</v>
      </c>
      <c r="W2262">
        <f t="shared" si="188"/>
        <v>2014</v>
      </c>
    </row>
    <row r="2263" spans="1:23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84"/>
        <v>780</v>
      </c>
      <c r="P2263">
        <f t="shared" si="185"/>
        <v>37.119999999999997</v>
      </c>
      <c r="Q2263">
        <v>780</v>
      </c>
      <c r="R2263" s="9" t="s">
        <v>8331</v>
      </c>
      <c r="S2263" t="s">
        <v>8349</v>
      </c>
      <c r="T2263" s="13">
        <f t="shared" si="186"/>
        <v>42759.724768518514</v>
      </c>
      <c r="U2263" s="13">
        <f t="shared" si="187"/>
        <v>42780.724768518514</v>
      </c>
      <c r="W2263">
        <f t="shared" si="188"/>
        <v>2017</v>
      </c>
    </row>
    <row r="2264" spans="1:23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84"/>
        <v>154</v>
      </c>
      <c r="P2264">
        <f t="shared" si="185"/>
        <v>28.1</v>
      </c>
      <c r="Q2264">
        <v>154</v>
      </c>
      <c r="R2264" s="9" t="s">
        <v>8331</v>
      </c>
      <c r="S2264" t="s">
        <v>8349</v>
      </c>
      <c r="T2264" s="13">
        <f t="shared" si="186"/>
        <v>41926.585162037038</v>
      </c>
      <c r="U2264" s="13">
        <f t="shared" si="187"/>
        <v>41961</v>
      </c>
      <c r="W2264">
        <f t="shared" si="188"/>
        <v>2014</v>
      </c>
    </row>
    <row r="2265" spans="1:23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84"/>
        <v>116</v>
      </c>
      <c r="P2265">
        <f t="shared" si="185"/>
        <v>144.43</v>
      </c>
      <c r="Q2265">
        <v>116</v>
      </c>
      <c r="R2265" s="9" t="s">
        <v>8331</v>
      </c>
      <c r="S2265" t="s">
        <v>8349</v>
      </c>
      <c r="T2265" s="13">
        <f t="shared" si="186"/>
        <v>42014.832326388889</v>
      </c>
      <c r="U2265" s="13">
        <f t="shared" si="187"/>
        <v>42035.832326388889</v>
      </c>
      <c r="W2265">
        <f t="shared" si="188"/>
        <v>2015</v>
      </c>
    </row>
    <row r="2266" spans="1:23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84"/>
        <v>180</v>
      </c>
      <c r="P2266">
        <f t="shared" si="185"/>
        <v>24.27</v>
      </c>
      <c r="Q2266">
        <v>180</v>
      </c>
      <c r="R2266" s="9" t="s">
        <v>8331</v>
      </c>
      <c r="S2266" t="s">
        <v>8349</v>
      </c>
      <c r="T2266" s="13">
        <f t="shared" si="186"/>
        <v>42496.582337962958</v>
      </c>
      <c r="U2266" s="13">
        <f t="shared" si="187"/>
        <v>42513.125</v>
      </c>
      <c r="W2266">
        <f t="shared" si="188"/>
        <v>2016</v>
      </c>
    </row>
    <row r="2267" spans="1:23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84"/>
        <v>299</v>
      </c>
      <c r="P2267">
        <f t="shared" si="185"/>
        <v>35.119999999999997</v>
      </c>
      <c r="Q2267">
        <v>299</v>
      </c>
      <c r="R2267" s="9" t="s">
        <v>8331</v>
      </c>
      <c r="S2267" t="s">
        <v>8349</v>
      </c>
      <c r="T2267" s="13">
        <f t="shared" si="186"/>
        <v>42689.853090277778</v>
      </c>
      <c r="U2267" s="13">
        <f t="shared" si="187"/>
        <v>42696.853090277778</v>
      </c>
      <c r="W2267">
        <f t="shared" si="188"/>
        <v>2016</v>
      </c>
    </row>
    <row r="2268" spans="1:23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84"/>
        <v>320</v>
      </c>
      <c r="P2268">
        <f t="shared" si="185"/>
        <v>24.76</v>
      </c>
      <c r="Q2268">
        <v>320</v>
      </c>
      <c r="R2268" s="9" t="s">
        <v>8331</v>
      </c>
      <c r="S2268" t="s">
        <v>8349</v>
      </c>
      <c r="T2268" s="13">
        <f t="shared" si="186"/>
        <v>42469.874907407408</v>
      </c>
      <c r="U2268" s="13">
        <f t="shared" si="187"/>
        <v>42487.083333333328</v>
      </c>
      <c r="W2268">
        <f t="shared" si="188"/>
        <v>2016</v>
      </c>
    </row>
    <row r="2269" spans="1:23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84"/>
        <v>381</v>
      </c>
      <c r="P2269">
        <f t="shared" si="185"/>
        <v>188.38</v>
      </c>
      <c r="Q2269">
        <v>381</v>
      </c>
      <c r="R2269" s="9" t="s">
        <v>8331</v>
      </c>
      <c r="S2269" t="s">
        <v>8349</v>
      </c>
      <c r="T2269" s="13">
        <f t="shared" si="186"/>
        <v>41968.829826388886</v>
      </c>
      <c r="U2269" s="13">
        <f t="shared" si="187"/>
        <v>41994.041666666672</v>
      </c>
      <c r="W2269">
        <f t="shared" si="188"/>
        <v>2014</v>
      </c>
    </row>
    <row r="2270" spans="1:23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84"/>
        <v>103</v>
      </c>
      <c r="P2270">
        <f t="shared" si="185"/>
        <v>148.08000000000001</v>
      </c>
      <c r="Q2270">
        <v>103</v>
      </c>
      <c r="R2270" s="9" t="s">
        <v>8331</v>
      </c>
      <c r="S2270" t="s">
        <v>8349</v>
      </c>
      <c r="T2270" s="13">
        <f t="shared" si="186"/>
        <v>42776.082349537035</v>
      </c>
      <c r="U2270" s="13">
        <f t="shared" si="187"/>
        <v>42806.082349537035</v>
      </c>
      <c r="W2270">
        <f t="shared" si="188"/>
        <v>2017</v>
      </c>
    </row>
    <row r="2271" spans="1:23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84"/>
        <v>1802</v>
      </c>
      <c r="P2271">
        <f t="shared" si="185"/>
        <v>49.93</v>
      </c>
      <c r="Q2271">
        <v>1802</v>
      </c>
      <c r="R2271" s="9" t="s">
        <v>8331</v>
      </c>
      <c r="S2271" t="s">
        <v>8349</v>
      </c>
      <c r="T2271" s="13">
        <f t="shared" si="186"/>
        <v>42776.704432870371</v>
      </c>
      <c r="U2271" s="13">
        <f t="shared" si="187"/>
        <v>42801.208333333328</v>
      </c>
      <c r="W2271">
        <f t="shared" si="188"/>
        <v>2017</v>
      </c>
    </row>
    <row r="2272" spans="1:23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84"/>
        <v>720</v>
      </c>
      <c r="P2272">
        <f t="shared" si="185"/>
        <v>107.82</v>
      </c>
      <c r="Q2272">
        <v>720</v>
      </c>
      <c r="R2272" s="9" t="s">
        <v>8331</v>
      </c>
      <c r="S2272" t="s">
        <v>8349</v>
      </c>
      <c r="T2272" s="13">
        <f t="shared" si="186"/>
        <v>42725.869363425925</v>
      </c>
      <c r="U2272" s="13">
        <f t="shared" si="187"/>
        <v>42745.915972222225</v>
      </c>
      <c r="W2272">
        <f t="shared" si="188"/>
        <v>2016</v>
      </c>
    </row>
    <row r="2273" spans="1:23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84"/>
        <v>283</v>
      </c>
      <c r="P2273">
        <f t="shared" si="185"/>
        <v>42.63</v>
      </c>
      <c r="Q2273">
        <v>283</v>
      </c>
      <c r="R2273" s="9" t="s">
        <v>8331</v>
      </c>
      <c r="S2273" t="s">
        <v>8349</v>
      </c>
      <c r="T2273" s="13">
        <f t="shared" si="186"/>
        <v>42684.000046296293</v>
      </c>
      <c r="U2273" s="13">
        <f t="shared" si="187"/>
        <v>42714.000046296293</v>
      </c>
      <c r="W2273">
        <f t="shared" si="188"/>
        <v>2016</v>
      </c>
    </row>
    <row r="2274" spans="1:23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84"/>
        <v>1357</v>
      </c>
      <c r="P2274">
        <f t="shared" si="185"/>
        <v>14.37</v>
      </c>
      <c r="Q2274">
        <v>1357</v>
      </c>
      <c r="R2274" s="9" t="s">
        <v>8331</v>
      </c>
      <c r="S2274" t="s">
        <v>8349</v>
      </c>
      <c r="T2274" s="13">
        <f t="shared" si="186"/>
        <v>42315.699490740735</v>
      </c>
      <c r="U2274" s="13">
        <f t="shared" si="187"/>
        <v>42345.699490740735</v>
      </c>
      <c r="W2274">
        <f t="shared" si="188"/>
        <v>2015</v>
      </c>
    </row>
    <row r="2275" spans="1:23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84"/>
        <v>220</v>
      </c>
      <c r="P2275">
        <f t="shared" si="185"/>
        <v>37.479999999999997</v>
      </c>
      <c r="Q2275">
        <v>220</v>
      </c>
      <c r="R2275" s="9" t="s">
        <v>8331</v>
      </c>
      <c r="S2275" t="s">
        <v>8349</v>
      </c>
      <c r="T2275" s="13">
        <f t="shared" si="186"/>
        <v>42781.549097222218</v>
      </c>
      <c r="U2275" s="13">
        <f t="shared" si="187"/>
        <v>42806.507430555561</v>
      </c>
      <c r="W2275">
        <f t="shared" si="188"/>
        <v>2017</v>
      </c>
    </row>
    <row r="2276" spans="1:23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84"/>
        <v>120</v>
      </c>
      <c r="P2276">
        <f t="shared" si="185"/>
        <v>30.2</v>
      </c>
      <c r="Q2276">
        <v>120</v>
      </c>
      <c r="R2276" s="9" t="s">
        <v>8331</v>
      </c>
      <c r="S2276" t="s">
        <v>8349</v>
      </c>
      <c r="T2276" s="13">
        <f t="shared" si="186"/>
        <v>41663.500659722224</v>
      </c>
      <c r="U2276" s="13">
        <f t="shared" si="187"/>
        <v>41693.500659722224</v>
      </c>
      <c r="W2276">
        <f t="shared" si="188"/>
        <v>2014</v>
      </c>
    </row>
    <row r="2277" spans="1:23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84"/>
        <v>408</v>
      </c>
      <c r="P2277">
        <f t="shared" si="185"/>
        <v>33.549999999999997</v>
      </c>
      <c r="Q2277">
        <v>408</v>
      </c>
      <c r="R2277" s="9" t="s">
        <v>8331</v>
      </c>
      <c r="S2277" t="s">
        <v>8349</v>
      </c>
      <c r="T2277" s="13">
        <f t="shared" si="186"/>
        <v>41965.616655092599</v>
      </c>
      <c r="U2277" s="13">
        <f t="shared" si="187"/>
        <v>41995.616655092599</v>
      </c>
      <c r="W2277">
        <f t="shared" si="188"/>
        <v>2014</v>
      </c>
    </row>
    <row r="2278" spans="1:23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84"/>
        <v>106</v>
      </c>
      <c r="P2278">
        <f t="shared" si="185"/>
        <v>64.75</v>
      </c>
      <c r="Q2278">
        <v>106</v>
      </c>
      <c r="R2278" s="9" t="s">
        <v>8331</v>
      </c>
      <c r="S2278" t="s">
        <v>8349</v>
      </c>
      <c r="T2278" s="13">
        <f t="shared" si="186"/>
        <v>41614.651493055557</v>
      </c>
      <c r="U2278" s="13">
        <f t="shared" si="187"/>
        <v>41644.651493055557</v>
      </c>
      <c r="W2278">
        <f t="shared" si="188"/>
        <v>2013</v>
      </c>
    </row>
    <row r="2279" spans="1:23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84"/>
        <v>141</v>
      </c>
      <c r="P2279">
        <f t="shared" si="185"/>
        <v>57.93</v>
      </c>
      <c r="Q2279">
        <v>141</v>
      </c>
      <c r="R2279" s="9" t="s">
        <v>8331</v>
      </c>
      <c r="S2279" t="s">
        <v>8349</v>
      </c>
      <c r="T2279" s="13">
        <f t="shared" si="186"/>
        <v>40936.678506944445</v>
      </c>
      <c r="U2279" s="13">
        <f t="shared" si="187"/>
        <v>40966.678506944445</v>
      </c>
      <c r="W2279">
        <f t="shared" si="188"/>
        <v>2012</v>
      </c>
    </row>
    <row r="2280" spans="1:23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4"/>
        <v>271</v>
      </c>
      <c r="P2280">
        <f t="shared" si="185"/>
        <v>53.08</v>
      </c>
      <c r="Q2280">
        <v>271</v>
      </c>
      <c r="R2280" s="9" t="s">
        <v>8331</v>
      </c>
      <c r="S2280" t="s">
        <v>8349</v>
      </c>
      <c r="T2280" s="13">
        <f t="shared" si="186"/>
        <v>42338.709108796291</v>
      </c>
      <c r="U2280" s="13">
        <f t="shared" si="187"/>
        <v>42372.957638888889</v>
      </c>
      <c r="W2280">
        <f t="shared" si="188"/>
        <v>2015</v>
      </c>
    </row>
    <row r="2281" spans="1:23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4"/>
        <v>154</v>
      </c>
      <c r="P2281">
        <f t="shared" si="185"/>
        <v>48.06</v>
      </c>
      <c r="Q2281">
        <v>154</v>
      </c>
      <c r="R2281" s="9" t="s">
        <v>8331</v>
      </c>
      <c r="S2281" t="s">
        <v>8349</v>
      </c>
      <c r="T2281" s="13">
        <f t="shared" si="186"/>
        <v>42020.806701388887</v>
      </c>
      <c r="U2281" s="13">
        <f t="shared" si="187"/>
        <v>42039.166666666672</v>
      </c>
      <c r="W2281">
        <f t="shared" si="188"/>
        <v>2015</v>
      </c>
    </row>
    <row r="2282" spans="1:23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4"/>
        <v>404</v>
      </c>
      <c r="P2282">
        <f t="shared" si="185"/>
        <v>82.4</v>
      </c>
      <c r="Q2282">
        <v>404</v>
      </c>
      <c r="R2282" s="9" t="s">
        <v>8331</v>
      </c>
      <c r="S2282" t="s">
        <v>8349</v>
      </c>
      <c r="T2282" s="13">
        <f t="shared" si="186"/>
        <v>42234.624895833331</v>
      </c>
      <c r="U2282" s="13">
        <f t="shared" si="187"/>
        <v>42264.624895833331</v>
      </c>
      <c r="W2282">
        <f t="shared" si="188"/>
        <v>2015</v>
      </c>
    </row>
    <row r="2283" spans="1:23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4"/>
        <v>185</v>
      </c>
      <c r="P2283">
        <f t="shared" si="185"/>
        <v>50.45</v>
      </c>
      <c r="Q2283">
        <v>185</v>
      </c>
      <c r="R2283" s="9" t="s">
        <v>8323</v>
      </c>
      <c r="S2283" t="s">
        <v>8324</v>
      </c>
      <c r="T2283" s="13">
        <f t="shared" si="186"/>
        <v>40687.285844907405</v>
      </c>
      <c r="U2283" s="13">
        <f t="shared" si="187"/>
        <v>40749.284722222219</v>
      </c>
      <c r="W2283">
        <f t="shared" si="188"/>
        <v>2011</v>
      </c>
    </row>
    <row r="2284" spans="1:23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4"/>
        <v>185</v>
      </c>
      <c r="P2284">
        <f t="shared" si="185"/>
        <v>115.83</v>
      </c>
      <c r="Q2284">
        <v>185</v>
      </c>
      <c r="R2284" s="9" t="s">
        <v>8323</v>
      </c>
      <c r="S2284" t="s">
        <v>8324</v>
      </c>
      <c r="T2284" s="13">
        <f t="shared" si="186"/>
        <v>42323.17460648148</v>
      </c>
      <c r="U2284" s="13">
        <f t="shared" si="187"/>
        <v>42383.17460648148</v>
      </c>
      <c r="W2284">
        <f t="shared" si="188"/>
        <v>2015</v>
      </c>
    </row>
    <row r="2285" spans="1:23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4"/>
        <v>101</v>
      </c>
      <c r="P2285">
        <f t="shared" si="185"/>
        <v>63.03</v>
      </c>
      <c r="Q2285">
        <v>101</v>
      </c>
      <c r="R2285" s="9" t="s">
        <v>8323</v>
      </c>
      <c r="S2285" t="s">
        <v>8324</v>
      </c>
      <c r="T2285" s="13">
        <f t="shared" si="186"/>
        <v>40978.125046296293</v>
      </c>
      <c r="U2285" s="13">
        <f t="shared" si="187"/>
        <v>41038.083379629628</v>
      </c>
      <c r="W2285">
        <f t="shared" si="188"/>
        <v>2012</v>
      </c>
    </row>
    <row r="2286" spans="1:23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4"/>
        <v>106</v>
      </c>
      <c r="P2286">
        <f t="shared" si="185"/>
        <v>108.02</v>
      </c>
      <c r="Q2286">
        <v>106</v>
      </c>
      <c r="R2286" s="9" t="s">
        <v>8323</v>
      </c>
      <c r="S2286" t="s">
        <v>8324</v>
      </c>
      <c r="T2286" s="13">
        <f t="shared" si="186"/>
        <v>40585.796817129631</v>
      </c>
      <c r="U2286" s="13">
        <f t="shared" si="187"/>
        <v>40614.166666666664</v>
      </c>
      <c r="W2286">
        <f t="shared" si="188"/>
        <v>2011</v>
      </c>
    </row>
    <row r="2287" spans="1:23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4"/>
        <v>121</v>
      </c>
      <c r="P2287">
        <f t="shared" si="185"/>
        <v>46.09</v>
      </c>
      <c r="Q2287">
        <v>121</v>
      </c>
      <c r="R2287" s="9" t="s">
        <v>8323</v>
      </c>
      <c r="S2287" t="s">
        <v>8324</v>
      </c>
      <c r="T2287" s="13">
        <f t="shared" si="186"/>
        <v>41059.185682870368</v>
      </c>
      <c r="U2287" s="13">
        <f t="shared" si="187"/>
        <v>41089.185682870368</v>
      </c>
      <c r="W2287">
        <f t="shared" si="188"/>
        <v>2012</v>
      </c>
    </row>
    <row r="2288" spans="1:23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4"/>
        <v>100</v>
      </c>
      <c r="P2288">
        <f t="shared" si="185"/>
        <v>107.21</v>
      </c>
      <c r="Q2288">
        <v>100</v>
      </c>
      <c r="R2288" s="9" t="s">
        <v>8323</v>
      </c>
      <c r="S2288" t="s">
        <v>8324</v>
      </c>
      <c r="T2288" s="13">
        <f t="shared" si="186"/>
        <v>41494.963587962964</v>
      </c>
      <c r="U2288" s="13">
        <f t="shared" si="187"/>
        <v>41523.165972222225</v>
      </c>
      <c r="W2288">
        <f t="shared" si="188"/>
        <v>2013</v>
      </c>
    </row>
    <row r="2289" spans="1:23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4"/>
        <v>120</v>
      </c>
      <c r="P2289">
        <f t="shared" si="185"/>
        <v>50.93</v>
      </c>
      <c r="Q2289">
        <v>120</v>
      </c>
      <c r="R2289" s="9" t="s">
        <v>8323</v>
      </c>
      <c r="S2289" t="s">
        <v>8324</v>
      </c>
      <c r="T2289" s="13">
        <f t="shared" si="186"/>
        <v>41792.667361111111</v>
      </c>
      <c r="U2289" s="13">
        <f t="shared" si="187"/>
        <v>41813.667361111111</v>
      </c>
      <c r="W2289">
        <f t="shared" si="188"/>
        <v>2014</v>
      </c>
    </row>
    <row r="2290" spans="1:23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4"/>
        <v>100</v>
      </c>
      <c r="P2290">
        <f t="shared" si="185"/>
        <v>40.04</v>
      </c>
      <c r="Q2290">
        <v>100</v>
      </c>
      <c r="R2290" s="9" t="s">
        <v>8323</v>
      </c>
      <c r="S2290" t="s">
        <v>8324</v>
      </c>
      <c r="T2290" s="13">
        <f t="shared" si="186"/>
        <v>41067.827418981484</v>
      </c>
      <c r="U2290" s="13">
        <f t="shared" si="187"/>
        <v>41086.75</v>
      </c>
      <c r="W2290">
        <f t="shared" si="188"/>
        <v>2012</v>
      </c>
    </row>
    <row r="2291" spans="1:23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4"/>
        <v>107</v>
      </c>
      <c r="P2291">
        <f t="shared" si="185"/>
        <v>64.44</v>
      </c>
      <c r="Q2291">
        <v>107</v>
      </c>
      <c r="R2291" s="9" t="s">
        <v>8323</v>
      </c>
      <c r="S2291" t="s">
        <v>8324</v>
      </c>
      <c r="T2291" s="13">
        <f t="shared" si="186"/>
        <v>41571.998379629629</v>
      </c>
      <c r="U2291" s="13">
        <f t="shared" si="187"/>
        <v>41614.973611111112</v>
      </c>
      <c r="W2291">
        <f t="shared" si="188"/>
        <v>2013</v>
      </c>
    </row>
    <row r="2292" spans="1:23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4"/>
        <v>104</v>
      </c>
      <c r="P2292">
        <f t="shared" si="185"/>
        <v>53.83</v>
      </c>
      <c r="Q2292">
        <v>104</v>
      </c>
      <c r="R2292" s="9" t="s">
        <v>8323</v>
      </c>
      <c r="S2292" t="s">
        <v>8324</v>
      </c>
      <c r="T2292" s="13">
        <f t="shared" si="186"/>
        <v>40070.253819444442</v>
      </c>
      <c r="U2292" s="13">
        <f t="shared" si="187"/>
        <v>40148.708333333336</v>
      </c>
      <c r="W2292">
        <f t="shared" si="188"/>
        <v>2009</v>
      </c>
    </row>
    <row r="2293" spans="1:23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4"/>
        <v>173</v>
      </c>
      <c r="P2293">
        <f t="shared" si="185"/>
        <v>100.47</v>
      </c>
      <c r="Q2293">
        <v>173</v>
      </c>
      <c r="R2293" s="9" t="s">
        <v>8323</v>
      </c>
      <c r="S2293" t="s">
        <v>8324</v>
      </c>
      <c r="T2293" s="13">
        <f t="shared" si="186"/>
        <v>40987.977060185185</v>
      </c>
      <c r="U2293" s="13">
        <f t="shared" si="187"/>
        <v>41022.166666666664</v>
      </c>
      <c r="W2293">
        <f t="shared" si="188"/>
        <v>2012</v>
      </c>
    </row>
    <row r="2294" spans="1:23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4"/>
        <v>107</v>
      </c>
      <c r="P2294">
        <f t="shared" si="185"/>
        <v>46.63</v>
      </c>
      <c r="Q2294">
        <v>107</v>
      </c>
      <c r="R2294" s="9" t="s">
        <v>8323</v>
      </c>
      <c r="S2294" t="s">
        <v>8324</v>
      </c>
      <c r="T2294" s="13">
        <f t="shared" si="186"/>
        <v>40987.697638888887</v>
      </c>
      <c r="U2294" s="13">
        <f t="shared" si="187"/>
        <v>41017.697638888887</v>
      </c>
      <c r="W2294">
        <f t="shared" si="188"/>
        <v>2012</v>
      </c>
    </row>
    <row r="2295" spans="1:23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4"/>
        <v>108</v>
      </c>
      <c r="P2295">
        <f t="shared" si="185"/>
        <v>34.07</v>
      </c>
      <c r="Q2295">
        <v>108</v>
      </c>
      <c r="R2295" s="9" t="s">
        <v>8323</v>
      </c>
      <c r="S2295" t="s">
        <v>8324</v>
      </c>
      <c r="T2295" s="13">
        <f t="shared" si="186"/>
        <v>41151.708321759259</v>
      </c>
      <c r="U2295" s="13">
        <f t="shared" si="187"/>
        <v>41177.165972222225</v>
      </c>
      <c r="W2295">
        <f t="shared" si="188"/>
        <v>2012</v>
      </c>
    </row>
    <row r="2296" spans="1:23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4"/>
        <v>146</v>
      </c>
      <c r="P2296">
        <f t="shared" si="185"/>
        <v>65.209999999999994</v>
      </c>
      <c r="Q2296">
        <v>146</v>
      </c>
      <c r="R2296" s="9" t="s">
        <v>8323</v>
      </c>
      <c r="S2296" t="s">
        <v>8324</v>
      </c>
      <c r="T2296" s="13">
        <f t="shared" si="186"/>
        <v>41264.72314814815</v>
      </c>
      <c r="U2296" s="13">
        <f t="shared" si="187"/>
        <v>41294.72314814815</v>
      </c>
      <c r="W2296">
        <f t="shared" si="188"/>
        <v>2012</v>
      </c>
    </row>
    <row r="2297" spans="1:23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4"/>
        <v>125</v>
      </c>
      <c r="P2297">
        <f t="shared" si="185"/>
        <v>44.21</v>
      </c>
      <c r="Q2297">
        <v>125</v>
      </c>
      <c r="R2297" s="9" t="s">
        <v>8323</v>
      </c>
      <c r="S2297" t="s">
        <v>8324</v>
      </c>
      <c r="T2297" s="13">
        <f t="shared" si="186"/>
        <v>41270.954351851848</v>
      </c>
      <c r="U2297" s="13">
        <f t="shared" si="187"/>
        <v>41300.954351851848</v>
      </c>
      <c r="W2297">
        <f t="shared" si="188"/>
        <v>2012</v>
      </c>
    </row>
    <row r="2298" spans="1:23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4"/>
        <v>149</v>
      </c>
      <c r="P2298">
        <f t="shared" si="185"/>
        <v>71.97</v>
      </c>
      <c r="Q2298">
        <v>149</v>
      </c>
      <c r="R2298" s="9" t="s">
        <v>8323</v>
      </c>
      <c r="S2298" t="s">
        <v>8324</v>
      </c>
      <c r="T2298" s="13">
        <f t="shared" si="186"/>
        <v>40927.731782407405</v>
      </c>
      <c r="U2298" s="13">
        <f t="shared" si="187"/>
        <v>40962.731782407405</v>
      </c>
      <c r="W2298">
        <f t="shared" si="188"/>
        <v>2012</v>
      </c>
    </row>
    <row r="2299" spans="1:23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4"/>
        <v>101</v>
      </c>
      <c r="P2299">
        <f t="shared" si="185"/>
        <v>52.95</v>
      </c>
      <c r="Q2299">
        <v>101</v>
      </c>
      <c r="R2299" s="9" t="s">
        <v>8323</v>
      </c>
      <c r="S2299" t="s">
        <v>8324</v>
      </c>
      <c r="T2299" s="13">
        <f t="shared" si="186"/>
        <v>40948.042233796295</v>
      </c>
      <c r="U2299" s="13">
        <f t="shared" si="187"/>
        <v>40982.165972222225</v>
      </c>
      <c r="W2299">
        <f t="shared" si="188"/>
        <v>2012</v>
      </c>
    </row>
    <row r="2300" spans="1:23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4"/>
        <v>105</v>
      </c>
      <c r="P2300">
        <f t="shared" si="185"/>
        <v>109.45</v>
      </c>
      <c r="Q2300">
        <v>105</v>
      </c>
      <c r="R2300" s="9" t="s">
        <v>8323</v>
      </c>
      <c r="S2300" t="s">
        <v>8324</v>
      </c>
      <c r="T2300" s="13">
        <f t="shared" si="186"/>
        <v>41694.84065972222</v>
      </c>
      <c r="U2300" s="13">
        <f t="shared" si="187"/>
        <v>41724.798993055556</v>
      </c>
      <c r="W2300">
        <f t="shared" si="188"/>
        <v>2014</v>
      </c>
    </row>
    <row r="2301" spans="1:23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4"/>
        <v>350</v>
      </c>
      <c r="P2301">
        <f t="shared" si="185"/>
        <v>75.040000000000006</v>
      </c>
      <c r="Q2301">
        <v>350</v>
      </c>
      <c r="R2301" s="9" t="s">
        <v>8323</v>
      </c>
      <c r="S2301" t="s">
        <v>8324</v>
      </c>
      <c r="T2301" s="13">
        <f t="shared" si="186"/>
        <v>40565.032511574071</v>
      </c>
      <c r="U2301" s="13">
        <f t="shared" si="187"/>
        <v>40580.032511574071</v>
      </c>
      <c r="W2301">
        <f t="shared" si="188"/>
        <v>2011</v>
      </c>
    </row>
    <row r="2302" spans="1:23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4"/>
        <v>101</v>
      </c>
      <c r="P2302">
        <f t="shared" si="185"/>
        <v>115.71</v>
      </c>
      <c r="Q2302">
        <v>101</v>
      </c>
      <c r="R2302" s="9" t="s">
        <v>8323</v>
      </c>
      <c r="S2302" t="s">
        <v>8324</v>
      </c>
      <c r="T2302" s="13">
        <f t="shared" si="186"/>
        <v>41074.727037037039</v>
      </c>
      <c r="U2302" s="13">
        <f t="shared" si="187"/>
        <v>41088.727037037039</v>
      </c>
      <c r="W2302">
        <f t="shared" si="188"/>
        <v>2012</v>
      </c>
    </row>
    <row r="2303" spans="1:23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4"/>
        <v>134</v>
      </c>
      <c r="P2303">
        <f t="shared" si="185"/>
        <v>31.66</v>
      </c>
      <c r="Q2303">
        <v>134</v>
      </c>
      <c r="R2303" s="9" t="s">
        <v>8323</v>
      </c>
      <c r="S2303" t="s">
        <v>8327</v>
      </c>
      <c r="T2303" s="13">
        <f t="shared" si="186"/>
        <v>41416.146944444445</v>
      </c>
      <c r="U2303" s="13">
        <f t="shared" si="187"/>
        <v>41446.146944444445</v>
      </c>
      <c r="W2303">
        <f t="shared" si="188"/>
        <v>2013</v>
      </c>
    </row>
    <row r="2304" spans="1:23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4"/>
        <v>171</v>
      </c>
      <c r="P2304">
        <f t="shared" si="185"/>
        <v>46.18</v>
      </c>
      <c r="Q2304">
        <v>171</v>
      </c>
      <c r="R2304" s="9" t="s">
        <v>8323</v>
      </c>
      <c r="S2304" t="s">
        <v>8327</v>
      </c>
      <c r="T2304" s="13">
        <f t="shared" si="186"/>
        <v>41605.868449074071</v>
      </c>
      <c r="U2304" s="13">
        <f t="shared" si="187"/>
        <v>41639.291666666664</v>
      </c>
      <c r="W2304">
        <f t="shared" si="188"/>
        <v>2013</v>
      </c>
    </row>
    <row r="2305" spans="1:23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4"/>
        <v>109</v>
      </c>
      <c r="P2305">
        <f t="shared" si="185"/>
        <v>68.48</v>
      </c>
      <c r="Q2305">
        <v>109</v>
      </c>
      <c r="R2305" s="9" t="s">
        <v>8323</v>
      </c>
      <c r="S2305" t="s">
        <v>8327</v>
      </c>
      <c r="T2305" s="13">
        <f t="shared" si="186"/>
        <v>40850.111064814817</v>
      </c>
      <c r="U2305" s="13">
        <f t="shared" si="187"/>
        <v>40890.152731481481</v>
      </c>
      <c r="W2305">
        <f t="shared" si="188"/>
        <v>2011</v>
      </c>
    </row>
    <row r="2306" spans="1:23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4"/>
        <v>101</v>
      </c>
      <c r="P2306">
        <f t="shared" si="185"/>
        <v>53.47</v>
      </c>
      <c r="Q2306">
        <v>101</v>
      </c>
      <c r="R2306" s="9" t="s">
        <v>8323</v>
      </c>
      <c r="S2306" t="s">
        <v>8327</v>
      </c>
      <c r="T2306" s="13">
        <f t="shared" si="186"/>
        <v>40502.815868055557</v>
      </c>
      <c r="U2306" s="13">
        <f t="shared" si="187"/>
        <v>40544.207638888889</v>
      </c>
      <c r="W2306">
        <f t="shared" si="188"/>
        <v>2010</v>
      </c>
    </row>
    <row r="2307" spans="1:23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9">ROUND(E2307/D2307*100,0)</f>
        <v>101</v>
      </c>
      <c r="P2307">
        <f t="shared" ref="P2307:P2370" si="190">IFERROR(ROUND(E2307/L2307,2),0)</f>
        <v>109.11</v>
      </c>
      <c r="Q2307">
        <v>101</v>
      </c>
      <c r="R2307" s="9" t="s">
        <v>8323</v>
      </c>
      <c r="S2307" t="s">
        <v>8327</v>
      </c>
      <c r="T2307" s="13">
        <f t="shared" ref="T2307:T2370" si="191">(((J2307/60)/60)/24)+DATE(1970,1,1)</f>
        <v>41834.695277777777</v>
      </c>
      <c r="U2307" s="13">
        <f t="shared" ref="U2307:U2370" si="192">(((I2307/60)/60)/24)+DATE(1970,1,1)</f>
        <v>41859.75</v>
      </c>
      <c r="W2307">
        <f t="shared" ref="W2307:W2370" si="193">YEAR(T2307)</f>
        <v>2014</v>
      </c>
    </row>
    <row r="2308" spans="1:23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9"/>
        <v>107</v>
      </c>
      <c r="P2308">
        <f t="shared" si="190"/>
        <v>51.19</v>
      </c>
      <c r="Q2308">
        <v>107</v>
      </c>
      <c r="R2308" s="9" t="s">
        <v>8323</v>
      </c>
      <c r="S2308" t="s">
        <v>8327</v>
      </c>
      <c r="T2308" s="13">
        <f t="shared" si="191"/>
        <v>40948.16815972222</v>
      </c>
      <c r="U2308" s="13">
        <f t="shared" si="192"/>
        <v>40978.16815972222</v>
      </c>
      <c r="W2308">
        <f t="shared" si="193"/>
        <v>2012</v>
      </c>
    </row>
    <row r="2309" spans="1:23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9"/>
        <v>107</v>
      </c>
      <c r="P2309">
        <f t="shared" si="190"/>
        <v>27.94</v>
      </c>
      <c r="Q2309">
        <v>107</v>
      </c>
      <c r="R2309" s="9" t="s">
        <v>8323</v>
      </c>
      <c r="S2309" t="s">
        <v>8327</v>
      </c>
      <c r="T2309" s="13">
        <f t="shared" si="191"/>
        <v>41004.802465277775</v>
      </c>
      <c r="U2309" s="13">
        <f t="shared" si="192"/>
        <v>41034.802407407406</v>
      </c>
      <c r="W2309">
        <f t="shared" si="193"/>
        <v>2012</v>
      </c>
    </row>
    <row r="2310" spans="1:23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9"/>
        <v>101</v>
      </c>
      <c r="P2310">
        <f t="shared" si="190"/>
        <v>82.5</v>
      </c>
      <c r="Q2310">
        <v>101</v>
      </c>
      <c r="R2310" s="9" t="s">
        <v>8323</v>
      </c>
      <c r="S2310" t="s">
        <v>8327</v>
      </c>
      <c r="T2310" s="13">
        <f t="shared" si="191"/>
        <v>41851.962916666671</v>
      </c>
      <c r="U2310" s="13">
        <f t="shared" si="192"/>
        <v>41880.041666666664</v>
      </c>
      <c r="W2310">
        <f t="shared" si="193"/>
        <v>2014</v>
      </c>
    </row>
    <row r="2311" spans="1:23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9"/>
        <v>107</v>
      </c>
      <c r="P2311">
        <f t="shared" si="190"/>
        <v>59.82</v>
      </c>
      <c r="Q2311">
        <v>107</v>
      </c>
      <c r="R2311" s="9" t="s">
        <v>8323</v>
      </c>
      <c r="S2311" t="s">
        <v>8327</v>
      </c>
      <c r="T2311" s="13">
        <f t="shared" si="191"/>
        <v>41307.987696759257</v>
      </c>
      <c r="U2311" s="13">
        <f t="shared" si="192"/>
        <v>41342.987696759257</v>
      </c>
      <c r="W2311">
        <f t="shared" si="193"/>
        <v>2013</v>
      </c>
    </row>
    <row r="2312" spans="1:23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9"/>
        <v>429</v>
      </c>
      <c r="P2312">
        <f t="shared" si="190"/>
        <v>64.819999999999993</v>
      </c>
      <c r="Q2312">
        <v>429</v>
      </c>
      <c r="R2312" s="9" t="s">
        <v>8323</v>
      </c>
      <c r="S2312" t="s">
        <v>8327</v>
      </c>
      <c r="T2312" s="13">
        <f t="shared" si="191"/>
        <v>41324.79415509259</v>
      </c>
      <c r="U2312" s="13">
        <f t="shared" si="192"/>
        <v>41354.752488425926</v>
      </c>
      <c r="W2312">
        <f t="shared" si="193"/>
        <v>2013</v>
      </c>
    </row>
    <row r="2313" spans="1:23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9"/>
        <v>104</v>
      </c>
      <c r="P2313">
        <f t="shared" si="190"/>
        <v>90.1</v>
      </c>
      <c r="Q2313">
        <v>104</v>
      </c>
      <c r="R2313" s="9" t="s">
        <v>8323</v>
      </c>
      <c r="S2313" t="s">
        <v>8327</v>
      </c>
      <c r="T2313" s="13">
        <f t="shared" si="191"/>
        <v>41736.004502314812</v>
      </c>
      <c r="U2313" s="13">
        <f t="shared" si="192"/>
        <v>41766.004502314812</v>
      </c>
      <c r="W2313">
        <f t="shared" si="193"/>
        <v>2014</v>
      </c>
    </row>
    <row r="2314" spans="1:23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9"/>
        <v>108</v>
      </c>
      <c r="P2314">
        <f t="shared" si="190"/>
        <v>40.96</v>
      </c>
      <c r="Q2314">
        <v>108</v>
      </c>
      <c r="R2314" s="9" t="s">
        <v>8323</v>
      </c>
      <c r="S2314" t="s">
        <v>8327</v>
      </c>
      <c r="T2314" s="13">
        <f t="shared" si="191"/>
        <v>41716.632847222223</v>
      </c>
      <c r="U2314" s="13">
        <f t="shared" si="192"/>
        <v>41747.958333333336</v>
      </c>
      <c r="W2314">
        <f t="shared" si="193"/>
        <v>2014</v>
      </c>
    </row>
    <row r="2315" spans="1:23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9"/>
        <v>176</v>
      </c>
      <c r="P2315">
        <f t="shared" si="190"/>
        <v>56</v>
      </c>
      <c r="Q2315">
        <v>176</v>
      </c>
      <c r="R2315" s="9" t="s">
        <v>8323</v>
      </c>
      <c r="S2315" t="s">
        <v>8327</v>
      </c>
      <c r="T2315" s="13">
        <f t="shared" si="191"/>
        <v>41002.958634259259</v>
      </c>
      <c r="U2315" s="13">
        <f t="shared" si="192"/>
        <v>41032.958634259259</v>
      </c>
      <c r="W2315">
        <f t="shared" si="193"/>
        <v>2012</v>
      </c>
    </row>
    <row r="2316" spans="1:23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9"/>
        <v>157</v>
      </c>
      <c r="P2316">
        <f t="shared" si="190"/>
        <v>37.67</v>
      </c>
      <c r="Q2316">
        <v>157</v>
      </c>
      <c r="R2316" s="9" t="s">
        <v>8323</v>
      </c>
      <c r="S2316" t="s">
        <v>8327</v>
      </c>
      <c r="T2316" s="13">
        <f t="shared" si="191"/>
        <v>41037.551585648151</v>
      </c>
      <c r="U2316" s="13">
        <f t="shared" si="192"/>
        <v>41067.551585648151</v>
      </c>
      <c r="W2316">
        <f t="shared" si="193"/>
        <v>2012</v>
      </c>
    </row>
    <row r="2317" spans="1:23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9"/>
        <v>103</v>
      </c>
      <c r="P2317">
        <f t="shared" si="190"/>
        <v>40.08</v>
      </c>
      <c r="Q2317">
        <v>103</v>
      </c>
      <c r="R2317" s="9" t="s">
        <v>8323</v>
      </c>
      <c r="S2317" t="s">
        <v>8327</v>
      </c>
      <c r="T2317" s="13">
        <f t="shared" si="191"/>
        <v>41004.72619212963</v>
      </c>
      <c r="U2317" s="13">
        <f t="shared" si="192"/>
        <v>41034.72619212963</v>
      </c>
      <c r="W2317">
        <f t="shared" si="193"/>
        <v>2012</v>
      </c>
    </row>
    <row r="2318" spans="1:23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9"/>
        <v>104</v>
      </c>
      <c r="P2318">
        <f t="shared" si="190"/>
        <v>78.03</v>
      </c>
      <c r="Q2318">
        <v>104</v>
      </c>
      <c r="R2318" s="9" t="s">
        <v>8323</v>
      </c>
      <c r="S2318" t="s">
        <v>8327</v>
      </c>
      <c r="T2318" s="13">
        <f t="shared" si="191"/>
        <v>40079.725115740745</v>
      </c>
      <c r="U2318" s="13">
        <f t="shared" si="192"/>
        <v>40156.76666666667</v>
      </c>
      <c r="W2318">
        <f t="shared" si="193"/>
        <v>2009</v>
      </c>
    </row>
    <row r="2319" spans="1:23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9"/>
        <v>104</v>
      </c>
      <c r="P2319">
        <f t="shared" si="190"/>
        <v>18.91</v>
      </c>
      <c r="Q2319">
        <v>104</v>
      </c>
      <c r="R2319" s="9" t="s">
        <v>8323</v>
      </c>
      <c r="S2319" t="s">
        <v>8327</v>
      </c>
      <c r="T2319" s="13">
        <f t="shared" si="191"/>
        <v>40192.542233796295</v>
      </c>
      <c r="U2319" s="13">
        <f t="shared" si="192"/>
        <v>40224.208333333336</v>
      </c>
      <c r="W2319">
        <f t="shared" si="193"/>
        <v>2010</v>
      </c>
    </row>
    <row r="2320" spans="1:23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9"/>
        <v>121</v>
      </c>
      <c r="P2320">
        <f t="shared" si="190"/>
        <v>37.130000000000003</v>
      </c>
      <c r="Q2320">
        <v>121</v>
      </c>
      <c r="R2320" s="9" t="s">
        <v>8323</v>
      </c>
      <c r="S2320" t="s">
        <v>8327</v>
      </c>
      <c r="T2320" s="13">
        <f t="shared" si="191"/>
        <v>40050.643680555557</v>
      </c>
      <c r="U2320" s="13">
        <f t="shared" si="192"/>
        <v>40082.165972222225</v>
      </c>
      <c r="W2320">
        <f t="shared" si="193"/>
        <v>2009</v>
      </c>
    </row>
    <row r="2321" spans="1:23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9"/>
        <v>108</v>
      </c>
      <c r="P2321">
        <f t="shared" si="190"/>
        <v>41.96</v>
      </c>
      <c r="Q2321">
        <v>108</v>
      </c>
      <c r="R2321" s="9" t="s">
        <v>8323</v>
      </c>
      <c r="S2321" t="s">
        <v>8327</v>
      </c>
      <c r="T2321" s="13">
        <f t="shared" si="191"/>
        <v>41593.082002314812</v>
      </c>
      <c r="U2321" s="13">
        <f t="shared" si="192"/>
        <v>41623.082002314812</v>
      </c>
      <c r="W2321">
        <f t="shared" si="193"/>
        <v>2013</v>
      </c>
    </row>
    <row r="2322" spans="1:23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9"/>
        <v>109</v>
      </c>
      <c r="P2322">
        <f t="shared" si="190"/>
        <v>61.04</v>
      </c>
      <c r="Q2322">
        <v>109</v>
      </c>
      <c r="R2322" s="9" t="s">
        <v>8323</v>
      </c>
      <c r="S2322" t="s">
        <v>8327</v>
      </c>
      <c r="T2322" s="13">
        <f t="shared" si="191"/>
        <v>41696.817129629628</v>
      </c>
      <c r="U2322" s="13">
        <f t="shared" si="192"/>
        <v>41731.775462962964</v>
      </c>
      <c r="W2322">
        <f t="shared" si="193"/>
        <v>2014</v>
      </c>
    </row>
    <row r="2323" spans="1:23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9"/>
        <v>39</v>
      </c>
      <c r="P2323">
        <f t="shared" si="190"/>
        <v>64.53</v>
      </c>
      <c r="Q2323">
        <v>39</v>
      </c>
      <c r="R2323" s="9" t="s">
        <v>8334</v>
      </c>
      <c r="S2323" t="s">
        <v>8350</v>
      </c>
      <c r="T2323" s="13">
        <f t="shared" si="191"/>
        <v>42799.260428240741</v>
      </c>
      <c r="U2323" s="13">
        <f t="shared" si="192"/>
        <v>42829.21876157407</v>
      </c>
      <c r="W2323">
        <f t="shared" si="193"/>
        <v>2017</v>
      </c>
    </row>
    <row r="2324" spans="1:23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9"/>
        <v>3</v>
      </c>
      <c r="P2324">
        <f t="shared" si="190"/>
        <v>21.25</v>
      </c>
      <c r="Q2324">
        <v>3</v>
      </c>
      <c r="R2324" s="9" t="s">
        <v>8334</v>
      </c>
      <c r="S2324" t="s">
        <v>8350</v>
      </c>
      <c r="T2324" s="13">
        <f t="shared" si="191"/>
        <v>42804.895474537043</v>
      </c>
      <c r="U2324" s="13">
        <f t="shared" si="192"/>
        <v>42834.853807870371</v>
      </c>
      <c r="W2324">
        <f t="shared" si="193"/>
        <v>2017</v>
      </c>
    </row>
    <row r="2325" spans="1:23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9"/>
        <v>48</v>
      </c>
      <c r="P2325">
        <f t="shared" si="190"/>
        <v>30</v>
      </c>
      <c r="Q2325">
        <v>48</v>
      </c>
      <c r="R2325" s="9" t="s">
        <v>8334</v>
      </c>
      <c r="S2325" t="s">
        <v>8350</v>
      </c>
      <c r="T2325" s="13">
        <f t="shared" si="191"/>
        <v>42807.755173611105</v>
      </c>
      <c r="U2325" s="13">
        <f t="shared" si="192"/>
        <v>42814.755173611105</v>
      </c>
      <c r="W2325">
        <f t="shared" si="193"/>
        <v>2017</v>
      </c>
    </row>
    <row r="2326" spans="1:23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9"/>
        <v>21</v>
      </c>
      <c r="P2326">
        <f t="shared" si="190"/>
        <v>25.49</v>
      </c>
      <c r="Q2326">
        <v>21</v>
      </c>
      <c r="R2326" s="9" t="s">
        <v>8334</v>
      </c>
      <c r="S2326" t="s">
        <v>8350</v>
      </c>
      <c r="T2326" s="13">
        <f t="shared" si="191"/>
        <v>42790.885243055556</v>
      </c>
      <c r="U2326" s="13">
        <f t="shared" si="192"/>
        <v>42820.843576388885</v>
      </c>
      <c r="W2326">
        <f t="shared" si="193"/>
        <v>2017</v>
      </c>
    </row>
    <row r="2327" spans="1:23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9"/>
        <v>8</v>
      </c>
      <c r="P2327">
        <f t="shared" si="190"/>
        <v>11.43</v>
      </c>
      <c r="Q2327">
        <v>8</v>
      </c>
      <c r="R2327" s="9" t="s">
        <v>8334</v>
      </c>
      <c r="S2327" t="s">
        <v>8350</v>
      </c>
      <c r="T2327" s="13">
        <f t="shared" si="191"/>
        <v>42794.022349537037</v>
      </c>
      <c r="U2327" s="13">
        <f t="shared" si="192"/>
        <v>42823.980682870373</v>
      </c>
      <c r="W2327">
        <f t="shared" si="193"/>
        <v>2017</v>
      </c>
    </row>
    <row r="2328" spans="1:23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9"/>
        <v>1</v>
      </c>
      <c r="P2328">
        <f t="shared" si="190"/>
        <v>108</v>
      </c>
      <c r="Q2328">
        <v>1</v>
      </c>
      <c r="R2328" s="9" t="s">
        <v>8334</v>
      </c>
      <c r="S2328" t="s">
        <v>8350</v>
      </c>
      <c r="T2328" s="13">
        <f t="shared" si="191"/>
        <v>42804.034120370372</v>
      </c>
      <c r="U2328" s="13">
        <f t="shared" si="192"/>
        <v>42855.708333333328</v>
      </c>
      <c r="W2328">
        <f t="shared" si="193"/>
        <v>2017</v>
      </c>
    </row>
    <row r="2329" spans="1:23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9"/>
        <v>526</v>
      </c>
      <c r="P2329">
        <f t="shared" si="190"/>
        <v>54.88</v>
      </c>
      <c r="Q2329">
        <v>526</v>
      </c>
      <c r="R2329" s="9" t="s">
        <v>8334</v>
      </c>
      <c r="S2329" t="s">
        <v>8350</v>
      </c>
      <c r="T2329" s="13">
        <f t="shared" si="191"/>
        <v>41842.917129629634</v>
      </c>
      <c r="U2329" s="13">
        <f t="shared" si="192"/>
        <v>41877.917129629634</v>
      </c>
      <c r="W2329">
        <f t="shared" si="193"/>
        <v>2014</v>
      </c>
    </row>
    <row r="2330" spans="1:23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9"/>
        <v>254</v>
      </c>
      <c r="P2330">
        <f t="shared" si="190"/>
        <v>47.38</v>
      </c>
      <c r="Q2330">
        <v>254</v>
      </c>
      <c r="R2330" s="9" t="s">
        <v>8334</v>
      </c>
      <c r="S2330" t="s">
        <v>8350</v>
      </c>
      <c r="T2330" s="13">
        <f t="shared" si="191"/>
        <v>42139.781678240746</v>
      </c>
      <c r="U2330" s="13">
        <f t="shared" si="192"/>
        <v>42169.781678240746</v>
      </c>
      <c r="W2330">
        <f t="shared" si="193"/>
        <v>2015</v>
      </c>
    </row>
    <row r="2331" spans="1:23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9"/>
        <v>106</v>
      </c>
      <c r="P2331">
        <f t="shared" si="190"/>
        <v>211.84</v>
      </c>
      <c r="Q2331">
        <v>106</v>
      </c>
      <c r="R2331" s="9" t="s">
        <v>8334</v>
      </c>
      <c r="S2331" t="s">
        <v>8350</v>
      </c>
      <c r="T2331" s="13">
        <f t="shared" si="191"/>
        <v>41807.624374999999</v>
      </c>
      <c r="U2331" s="13">
        <f t="shared" si="192"/>
        <v>41837.624374999999</v>
      </c>
      <c r="W2331">
        <f t="shared" si="193"/>
        <v>2014</v>
      </c>
    </row>
    <row r="2332" spans="1:23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9"/>
        <v>102</v>
      </c>
      <c r="P2332">
        <f t="shared" si="190"/>
        <v>219.93</v>
      </c>
      <c r="Q2332">
        <v>102</v>
      </c>
      <c r="R2332" s="9" t="s">
        <v>8334</v>
      </c>
      <c r="S2332" t="s">
        <v>8350</v>
      </c>
      <c r="T2332" s="13">
        <f t="shared" si="191"/>
        <v>42332.89980324074</v>
      </c>
      <c r="U2332" s="13">
        <f t="shared" si="192"/>
        <v>42363</v>
      </c>
      <c r="W2332">
        <f t="shared" si="193"/>
        <v>2015</v>
      </c>
    </row>
    <row r="2333" spans="1:23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9"/>
        <v>144</v>
      </c>
      <c r="P2333">
        <f t="shared" si="190"/>
        <v>40.799999999999997</v>
      </c>
      <c r="Q2333">
        <v>144</v>
      </c>
      <c r="R2333" s="9" t="s">
        <v>8334</v>
      </c>
      <c r="S2333" t="s">
        <v>8350</v>
      </c>
      <c r="T2333" s="13">
        <f t="shared" si="191"/>
        <v>41839.005671296298</v>
      </c>
      <c r="U2333" s="13">
        <f t="shared" si="192"/>
        <v>41869.005671296298</v>
      </c>
      <c r="W2333">
        <f t="shared" si="193"/>
        <v>2014</v>
      </c>
    </row>
    <row r="2334" spans="1:23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9"/>
        <v>106</v>
      </c>
      <c r="P2334">
        <f t="shared" si="190"/>
        <v>75.5</v>
      </c>
      <c r="Q2334">
        <v>106</v>
      </c>
      <c r="R2334" s="9" t="s">
        <v>8334</v>
      </c>
      <c r="S2334" t="s">
        <v>8350</v>
      </c>
      <c r="T2334" s="13">
        <f t="shared" si="191"/>
        <v>42011.628136574072</v>
      </c>
      <c r="U2334" s="13">
        <f t="shared" si="192"/>
        <v>42041.628136574072</v>
      </c>
      <c r="W2334">
        <f t="shared" si="193"/>
        <v>2015</v>
      </c>
    </row>
    <row r="2335" spans="1:23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9"/>
        <v>212</v>
      </c>
      <c r="P2335">
        <f t="shared" si="190"/>
        <v>13.54</v>
      </c>
      <c r="Q2335">
        <v>212</v>
      </c>
      <c r="R2335" s="9" t="s">
        <v>8334</v>
      </c>
      <c r="S2335" t="s">
        <v>8350</v>
      </c>
      <c r="T2335" s="13">
        <f t="shared" si="191"/>
        <v>41767.650347222225</v>
      </c>
      <c r="U2335" s="13">
        <f t="shared" si="192"/>
        <v>41788.743055555555</v>
      </c>
      <c r="W2335">
        <f t="shared" si="193"/>
        <v>2014</v>
      </c>
    </row>
    <row r="2336" spans="1:23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9"/>
        <v>102</v>
      </c>
      <c r="P2336">
        <f t="shared" si="190"/>
        <v>60.87</v>
      </c>
      <c r="Q2336">
        <v>102</v>
      </c>
      <c r="R2336" s="9" t="s">
        <v>8334</v>
      </c>
      <c r="S2336" t="s">
        <v>8350</v>
      </c>
      <c r="T2336" s="13">
        <f t="shared" si="191"/>
        <v>41918.670115740737</v>
      </c>
      <c r="U2336" s="13">
        <f t="shared" si="192"/>
        <v>41948.731944444444</v>
      </c>
      <c r="W2336">
        <f t="shared" si="193"/>
        <v>2014</v>
      </c>
    </row>
    <row r="2337" spans="1:23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9"/>
        <v>102</v>
      </c>
      <c r="P2337">
        <f t="shared" si="190"/>
        <v>115.69</v>
      </c>
      <c r="Q2337">
        <v>102</v>
      </c>
      <c r="R2337" s="9" t="s">
        <v>8334</v>
      </c>
      <c r="S2337" t="s">
        <v>8350</v>
      </c>
      <c r="T2337" s="13">
        <f t="shared" si="191"/>
        <v>41771.572256944448</v>
      </c>
      <c r="U2337" s="13">
        <f t="shared" si="192"/>
        <v>41801.572256944448</v>
      </c>
      <c r="W2337">
        <f t="shared" si="193"/>
        <v>2014</v>
      </c>
    </row>
    <row r="2338" spans="1:23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9"/>
        <v>521</v>
      </c>
      <c r="P2338">
        <f t="shared" si="190"/>
        <v>48.1</v>
      </c>
      <c r="Q2338">
        <v>521</v>
      </c>
      <c r="R2338" s="9" t="s">
        <v>8334</v>
      </c>
      <c r="S2338" t="s">
        <v>8350</v>
      </c>
      <c r="T2338" s="13">
        <f t="shared" si="191"/>
        <v>41666.924710648149</v>
      </c>
      <c r="U2338" s="13">
        <f t="shared" si="192"/>
        <v>41706.924710648149</v>
      </c>
      <c r="W2338">
        <f t="shared" si="193"/>
        <v>2014</v>
      </c>
    </row>
    <row r="2339" spans="1:23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9"/>
        <v>111</v>
      </c>
      <c r="P2339">
        <f t="shared" si="190"/>
        <v>74.180000000000007</v>
      </c>
      <c r="Q2339">
        <v>111</v>
      </c>
      <c r="R2339" s="9" t="s">
        <v>8334</v>
      </c>
      <c r="S2339" t="s">
        <v>8350</v>
      </c>
      <c r="T2339" s="13">
        <f t="shared" si="191"/>
        <v>41786.640543981484</v>
      </c>
      <c r="U2339" s="13">
        <f t="shared" si="192"/>
        <v>41816.640543981484</v>
      </c>
      <c r="W2339">
        <f t="shared" si="193"/>
        <v>2014</v>
      </c>
    </row>
    <row r="2340" spans="1:23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9"/>
        <v>101</v>
      </c>
      <c r="P2340">
        <f t="shared" si="190"/>
        <v>123.35</v>
      </c>
      <c r="Q2340">
        <v>101</v>
      </c>
      <c r="R2340" s="9" t="s">
        <v>8334</v>
      </c>
      <c r="S2340" t="s">
        <v>8350</v>
      </c>
      <c r="T2340" s="13">
        <f t="shared" si="191"/>
        <v>41789.896805555552</v>
      </c>
      <c r="U2340" s="13">
        <f t="shared" si="192"/>
        <v>41819.896805555552</v>
      </c>
      <c r="W2340">
        <f t="shared" si="193"/>
        <v>2014</v>
      </c>
    </row>
    <row r="2341" spans="1:23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9"/>
        <v>294</v>
      </c>
      <c r="P2341">
        <f t="shared" si="190"/>
        <v>66.62</v>
      </c>
      <c r="Q2341">
        <v>294</v>
      </c>
      <c r="R2341" s="9" t="s">
        <v>8334</v>
      </c>
      <c r="S2341" t="s">
        <v>8350</v>
      </c>
      <c r="T2341" s="13">
        <f t="shared" si="191"/>
        <v>42692.79987268518</v>
      </c>
      <c r="U2341" s="13">
        <f t="shared" si="192"/>
        <v>42723.332638888889</v>
      </c>
      <c r="W2341">
        <f t="shared" si="193"/>
        <v>2016</v>
      </c>
    </row>
    <row r="2342" spans="1:23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9"/>
        <v>106</v>
      </c>
      <c r="P2342">
        <f t="shared" si="190"/>
        <v>104.99</v>
      </c>
      <c r="Q2342">
        <v>106</v>
      </c>
      <c r="R2342" s="9" t="s">
        <v>8334</v>
      </c>
      <c r="S2342" t="s">
        <v>8350</v>
      </c>
      <c r="T2342" s="13">
        <f t="shared" si="191"/>
        <v>42643.642800925925</v>
      </c>
      <c r="U2342" s="13">
        <f t="shared" si="192"/>
        <v>42673.642800925925</v>
      </c>
      <c r="W2342">
        <f t="shared" si="193"/>
        <v>2016</v>
      </c>
    </row>
    <row r="2343" spans="1:23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9"/>
        <v>0</v>
      </c>
      <c r="P2343">
        <f t="shared" si="190"/>
        <v>0</v>
      </c>
      <c r="Q2343">
        <v>0</v>
      </c>
      <c r="R2343" s="9" t="s">
        <v>8317</v>
      </c>
      <c r="S2343" t="s">
        <v>8318</v>
      </c>
      <c r="T2343" s="13">
        <f t="shared" si="191"/>
        <v>42167.813703703709</v>
      </c>
      <c r="U2343" s="13">
        <f t="shared" si="192"/>
        <v>42197.813703703709</v>
      </c>
      <c r="W2343">
        <f t="shared" si="193"/>
        <v>2015</v>
      </c>
    </row>
    <row r="2344" spans="1:23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9"/>
        <v>0</v>
      </c>
      <c r="P2344">
        <f t="shared" si="190"/>
        <v>0</v>
      </c>
      <c r="Q2344">
        <v>0</v>
      </c>
      <c r="R2344" s="9" t="s">
        <v>8317</v>
      </c>
      <c r="S2344" t="s">
        <v>8318</v>
      </c>
      <c r="T2344" s="13">
        <f t="shared" si="191"/>
        <v>41897.702199074076</v>
      </c>
      <c r="U2344" s="13">
        <f t="shared" si="192"/>
        <v>41918.208333333336</v>
      </c>
      <c r="W2344">
        <f t="shared" si="193"/>
        <v>2014</v>
      </c>
    </row>
    <row r="2345" spans="1:23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9"/>
        <v>3</v>
      </c>
      <c r="P2345">
        <f t="shared" si="190"/>
        <v>300</v>
      </c>
      <c r="Q2345">
        <v>3</v>
      </c>
      <c r="R2345" s="9" t="s">
        <v>8317</v>
      </c>
      <c r="S2345" t="s">
        <v>8318</v>
      </c>
      <c r="T2345" s="13">
        <f t="shared" si="191"/>
        <v>42327.825289351851</v>
      </c>
      <c r="U2345" s="13">
        <f t="shared" si="192"/>
        <v>42377.82430555555</v>
      </c>
      <c r="W2345">
        <f t="shared" si="193"/>
        <v>2015</v>
      </c>
    </row>
    <row r="2346" spans="1:23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9"/>
        <v>0</v>
      </c>
      <c r="P2346">
        <f t="shared" si="190"/>
        <v>1</v>
      </c>
      <c r="Q2346">
        <v>0</v>
      </c>
      <c r="R2346" s="9" t="s">
        <v>8317</v>
      </c>
      <c r="S2346" t="s">
        <v>8318</v>
      </c>
      <c r="T2346" s="13">
        <f t="shared" si="191"/>
        <v>42515.727650462963</v>
      </c>
      <c r="U2346" s="13">
        <f t="shared" si="192"/>
        <v>42545.727650462963</v>
      </c>
      <c r="W2346">
        <f t="shared" si="193"/>
        <v>2016</v>
      </c>
    </row>
    <row r="2347" spans="1:23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9"/>
        <v>0</v>
      </c>
      <c r="P2347">
        <f t="shared" si="190"/>
        <v>0</v>
      </c>
      <c r="Q2347">
        <v>0</v>
      </c>
      <c r="R2347" s="9" t="s">
        <v>8317</v>
      </c>
      <c r="S2347" t="s">
        <v>8318</v>
      </c>
      <c r="T2347" s="13">
        <f t="shared" si="191"/>
        <v>42060.001805555556</v>
      </c>
      <c r="U2347" s="13">
        <f t="shared" si="192"/>
        <v>42094.985416666663</v>
      </c>
      <c r="W2347">
        <f t="shared" si="193"/>
        <v>2015</v>
      </c>
    </row>
    <row r="2348" spans="1:23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9"/>
        <v>0</v>
      </c>
      <c r="P2348">
        <f t="shared" si="190"/>
        <v>13</v>
      </c>
      <c r="Q2348">
        <v>0</v>
      </c>
      <c r="R2348" s="9" t="s">
        <v>8317</v>
      </c>
      <c r="S2348" t="s">
        <v>8318</v>
      </c>
      <c r="T2348" s="13">
        <f t="shared" si="191"/>
        <v>42615.79896990741</v>
      </c>
      <c r="U2348" s="13">
        <f t="shared" si="192"/>
        <v>42660.79896990741</v>
      </c>
      <c r="W2348">
        <f t="shared" si="193"/>
        <v>2016</v>
      </c>
    </row>
    <row r="2349" spans="1:23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9"/>
        <v>2</v>
      </c>
      <c r="P2349">
        <f t="shared" si="190"/>
        <v>15</v>
      </c>
      <c r="Q2349">
        <v>2</v>
      </c>
      <c r="R2349" s="9" t="s">
        <v>8317</v>
      </c>
      <c r="S2349" t="s">
        <v>8318</v>
      </c>
      <c r="T2349" s="13">
        <f t="shared" si="191"/>
        <v>42577.607361111113</v>
      </c>
      <c r="U2349" s="13">
        <f t="shared" si="192"/>
        <v>42607.607361111113</v>
      </c>
      <c r="W2349">
        <f t="shared" si="193"/>
        <v>2016</v>
      </c>
    </row>
    <row r="2350" spans="1:23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9"/>
        <v>0</v>
      </c>
      <c r="P2350">
        <f t="shared" si="190"/>
        <v>54</v>
      </c>
      <c r="Q2350">
        <v>0</v>
      </c>
      <c r="R2350" s="9" t="s">
        <v>8317</v>
      </c>
      <c r="S2350" t="s">
        <v>8318</v>
      </c>
      <c r="T2350" s="13">
        <f t="shared" si="191"/>
        <v>42360.932152777779</v>
      </c>
      <c r="U2350" s="13">
        <f t="shared" si="192"/>
        <v>42420.932152777779</v>
      </c>
      <c r="W2350">
        <f t="shared" si="193"/>
        <v>2015</v>
      </c>
    </row>
    <row r="2351" spans="1:23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9"/>
        <v>0</v>
      </c>
      <c r="P2351">
        <f t="shared" si="190"/>
        <v>0</v>
      </c>
      <c r="Q2351">
        <v>0</v>
      </c>
      <c r="R2351" s="9" t="s">
        <v>8317</v>
      </c>
      <c r="S2351" t="s">
        <v>8318</v>
      </c>
      <c r="T2351" s="13">
        <f t="shared" si="191"/>
        <v>42198.775787037041</v>
      </c>
      <c r="U2351" s="13">
        <f t="shared" si="192"/>
        <v>42227.775787037041</v>
      </c>
      <c r="W2351">
        <f t="shared" si="193"/>
        <v>2015</v>
      </c>
    </row>
    <row r="2352" spans="1:23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9"/>
        <v>0</v>
      </c>
      <c r="P2352">
        <f t="shared" si="190"/>
        <v>0</v>
      </c>
      <c r="Q2352">
        <v>0</v>
      </c>
      <c r="R2352" s="9" t="s">
        <v>8317</v>
      </c>
      <c r="S2352" t="s">
        <v>8318</v>
      </c>
      <c r="T2352" s="13">
        <f t="shared" si="191"/>
        <v>42708.842245370368</v>
      </c>
      <c r="U2352" s="13">
        <f t="shared" si="192"/>
        <v>42738.842245370368</v>
      </c>
      <c r="W2352">
        <f t="shared" si="193"/>
        <v>2016</v>
      </c>
    </row>
    <row r="2353" spans="1:23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9"/>
        <v>1</v>
      </c>
      <c r="P2353">
        <f t="shared" si="190"/>
        <v>15.43</v>
      </c>
      <c r="Q2353">
        <v>1</v>
      </c>
      <c r="R2353" s="9" t="s">
        <v>8317</v>
      </c>
      <c r="S2353" t="s">
        <v>8318</v>
      </c>
      <c r="T2353" s="13">
        <f t="shared" si="191"/>
        <v>42094.101145833338</v>
      </c>
      <c r="U2353" s="13">
        <f t="shared" si="192"/>
        <v>42124.101145833338</v>
      </c>
      <c r="W2353">
        <f t="shared" si="193"/>
        <v>2015</v>
      </c>
    </row>
    <row r="2354" spans="1:23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9"/>
        <v>0</v>
      </c>
      <c r="P2354">
        <f t="shared" si="190"/>
        <v>0</v>
      </c>
      <c r="Q2354">
        <v>0</v>
      </c>
      <c r="R2354" s="9" t="s">
        <v>8317</v>
      </c>
      <c r="S2354" t="s">
        <v>8318</v>
      </c>
      <c r="T2354" s="13">
        <f t="shared" si="191"/>
        <v>42101.633703703701</v>
      </c>
      <c r="U2354" s="13">
        <f t="shared" si="192"/>
        <v>42161.633703703701</v>
      </c>
      <c r="W2354">
        <f t="shared" si="193"/>
        <v>2015</v>
      </c>
    </row>
    <row r="2355" spans="1:23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9"/>
        <v>0</v>
      </c>
      <c r="P2355">
        <f t="shared" si="190"/>
        <v>0</v>
      </c>
      <c r="Q2355">
        <v>0</v>
      </c>
      <c r="R2355" s="9" t="s">
        <v>8317</v>
      </c>
      <c r="S2355" t="s">
        <v>8318</v>
      </c>
      <c r="T2355" s="13">
        <f t="shared" si="191"/>
        <v>42103.676180555558</v>
      </c>
      <c r="U2355" s="13">
        <f t="shared" si="192"/>
        <v>42115.676180555558</v>
      </c>
      <c r="W2355">
        <f t="shared" si="193"/>
        <v>2015</v>
      </c>
    </row>
    <row r="2356" spans="1:23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9"/>
        <v>0</v>
      </c>
      <c r="P2356">
        <f t="shared" si="190"/>
        <v>25</v>
      </c>
      <c r="Q2356">
        <v>0</v>
      </c>
      <c r="R2356" s="9" t="s">
        <v>8317</v>
      </c>
      <c r="S2356" t="s">
        <v>8318</v>
      </c>
      <c r="T2356" s="13">
        <f t="shared" si="191"/>
        <v>41954.722916666666</v>
      </c>
      <c r="U2356" s="13">
        <f t="shared" si="192"/>
        <v>42014.722916666666</v>
      </c>
      <c r="W2356">
        <f t="shared" si="193"/>
        <v>2014</v>
      </c>
    </row>
    <row r="2357" spans="1:23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9"/>
        <v>1</v>
      </c>
      <c r="P2357">
        <f t="shared" si="190"/>
        <v>27.5</v>
      </c>
      <c r="Q2357">
        <v>1</v>
      </c>
      <c r="R2357" s="9" t="s">
        <v>8317</v>
      </c>
      <c r="S2357" t="s">
        <v>8318</v>
      </c>
      <c r="T2357" s="13">
        <f t="shared" si="191"/>
        <v>42096.918240740735</v>
      </c>
      <c r="U2357" s="13">
        <f t="shared" si="192"/>
        <v>42126.918240740735</v>
      </c>
      <c r="W2357">
        <f t="shared" si="193"/>
        <v>2015</v>
      </c>
    </row>
    <row r="2358" spans="1:23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9"/>
        <v>0</v>
      </c>
      <c r="P2358">
        <f t="shared" si="190"/>
        <v>0</v>
      </c>
      <c r="Q2358">
        <v>0</v>
      </c>
      <c r="R2358" s="9" t="s">
        <v>8317</v>
      </c>
      <c r="S2358" t="s">
        <v>8318</v>
      </c>
      <c r="T2358" s="13">
        <f t="shared" si="191"/>
        <v>42130.78361111111</v>
      </c>
      <c r="U2358" s="13">
        <f t="shared" si="192"/>
        <v>42160.78361111111</v>
      </c>
      <c r="W2358">
        <f t="shared" si="193"/>
        <v>2015</v>
      </c>
    </row>
    <row r="2359" spans="1:23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9"/>
        <v>0</v>
      </c>
      <c r="P2359">
        <f t="shared" si="190"/>
        <v>0</v>
      </c>
      <c r="Q2359">
        <v>0</v>
      </c>
      <c r="R2359" s="9" t="s">
        <v>8317</v>
      </c>
      <c r="S2359" t="s">
        <v>8318</v>
      </c>
      <c r="T2359" s="13">
        <f t="shared" si="191"/>
        <v>42264.620115740734</v>
      </c>
      <c r="U2359" s="13">
        <f t="shared" si="192"/>
        <v>42294.620115740734</v>
      </c>
      <c r="W2359">
        <f t="shared" si="193"/>
        <v>2015</v>
      </c>
    </row>
    <row r="2360" spans="1:23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9"/>
        <v>0</v>
      </c>
      <c r="P2360">
        <f t="shared" si="190"/>
        <v>0</v>
      </c>
      <c r="Q2360">
        <v>0</v>
      </c>
      <c r="R2360" s="9" t="s">
        <v>8317</v>
      </c>
      <c r="S2360" t="s">
        <v>8318</v>
      </c>
      <c r="T2360" s="13">
        <f t="shared" si="191"/>
        <v>41978.930972222224</v>
      </c>
      <c r="U2360" s="13">
        <f t="shared" si="192"/>
        <v>42035.027083333334</v>
      </c>
      <c r="W2360">
        <f t="shared" si="193"/>
        <v>2014</v>
      </c>
    </row>
    <row r="2361" spans="1:23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9"/>
        <v>15</v>
      </c>
      <c r="P2361">
        <f t="shared" si="190"/>
        <v>367</v>
      </c>
      <c r="Q2361">
        <v>15</v>
      </c>
      <c r="R2361" s="9" t="s">
        <v>8317</v>
      </c>
      <c r="S2361" t="s">
        <v>8318</v>
      </c>
      <c r="T2361" s="13">
        <f t="shared" si="191"/>
        <v>42159.649583333332</v>
      </c>
      <c r="U2361" s="13">
        <f t="shared" si="192"/>
        <v>42219.649583333332</v>
      </c>
      <c r="W2361">
        <f t="shared" si="193"/>
        <v>2015</v>
      </c>
    </row>
    <row r="2362" spans="1:23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9"/>
        <v>0</v>
      </c>
      <c r="P2362">
        <f t="shared" si="190"/>
        <v>2</v>
      </c>
      <c r="Q2362">
        <v>0</v>
      </c>
      <c r="R2362" s="9" t="s">
        <v>8317</v>
      </c>
      <c r="S2362" t="s">
        <v>8318</v>
      </c>
      <c r="T2362" s="13">
        <f t="shared" si="191"/>
        <v>42377.70694444445</v>
      </c>
      <c r="U2362" s="13">
        <f t="shared" si="192"/>
        <v>42407.70694444445</v>
      </c>
      <c r="W2362">
        <f t="shared" si="193"/>
        <v>2016</v>
      </c>
    </row>
    <row r="2363" spans="1:23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9"/>
        <v>0</v>
      </c>
      <c r="P2363">
        <f t="shared" si="190"/>
        <v>0</v>
      </c>
      <c r="Q2363">
        <v>0</v>
      </c>
      <c r="R2363" s="9" t="s">
        <v>8317</v>
      </c>
      <c r="S2363" t="s">
        <v>8318</v>
      </c>
      <c r="T2363" s="13">
        <f t="shared" si="191"/>
        <v>42466.858888888892</v>
      </c>
      <c r="U2363" s="13">
        <f t="shared" si="192"/>
        <v>42490.916666666672</v>
      </c>
      <c r="W2363">
        <f t="shared" si="193"/>
        <v>2016</v>
      </c>
    </row>
    <row r="2364" spans="1:23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9"/>
        <v>29</v>
      </c>
      <c r="P2364">
        <f t="shared" si="190"/>
        <v>60</v>
      </c>
      <c r="Q2364">
        <v>29</v>
      </c>
      <c r="R2364" s="9" t="s">
        <v>8317</v>
      </c>
      <c r="S2364" t="s">
        <v>8318</v>
      </c>
      <c r="T2364" s="13">
        <f t="shared" si="191"/>
        <v>41954.688310185185</v>
      </c>
      <c r="U2364" s="13">
        <f t="shared" si="192"/>
        <v>41984.688310185185</v>
      </c>
      <c r="W2364">
        <f t="shared" si="193"/>
        <v>2014</v>
      </c>
    </row>
    <row r="2365" spans="1:23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9"/>
        <v>0</v>
      </c>
      <c r="P2365">
        <f t="shared" si="190"/>
        <v>0</v>
      </c>
      <c r="Q2365">
        <v>0</v>
      </c>
      <c r="R2365" s="9" t="s">
        <v>8317</v>
      </c>
      <c r="S2365" t="s">
        <v>8318</v>
      </c>
      <c r="T2365" s="13">
        <f t="shared" si="191"/>
        <v>42322.011574074073</v>
      </c>
      <c r="U2365" s="13">
        <f t="shared" si="192"/>
        <v>42367.011574074073</v>
      </c>
      <c r="W2365">
        <f t="shared" si="193"/>
        <v>2015</v>
      </c>
    </row>
    <row r="2366" spans="1:23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9"/>
        <v>0</v>
      </c>
      <c r="P2366">
        <f t="shared" si="190"/>
        <v>0</v>
      </c>
      <c r="Q2366">
        <v>0</v>
      </c>
      <c r="R2366" s="9" t="s">
        <v>8317</v>
      </c>
      <c r="S2366" t="s">
        <v>8318</v>
      </c>
      <c r="T2366" s="13">
        <f t="shared" si="191"/>
        <v>42248.934675925921</v>
      </c>
      <c r="U2366" s="13">
        <f t="shared" si="192"/>
        <v>42303.934675925921</v>
      </c>
      <c r="W2366">
        <f t="shared" si="193"/>
        <v>2015</v>
      </c>
    </row>
    <row r="2367" spans="1:23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9"/>
        <v>0</v>
      </c>
      <c r="P2367">
        <f t="shared" si="190"/>
        <v>0</v>
      </c>
      <c r="Q2367">
        <v>0</v>
      </c>
      <c r="R2367" s="9" t="s">
        <v>8317</v>
      </c>
      <c r="S2367" t="s">
        <v>8318</v>
      </c>
      <c r="T2367" s="13">
        <f t="shared" si="191"/>
        <v>42346.736400462964</v>
      </c>
      <c r="U2367" s="13">
        <f t="shared" si="192"/>
        <v>42386.958333333328</v>
      </c>
      <c r="W2367">
        <f t="shared" si="193"/>
        <v>2015</v>
      </c>
    </row>
    <row r="2368" spans="1:23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9"/>
        <v>11</v>
      </c>
      <c r="P2368">
        <f t="shared" si="190"/>
        <v>97.41</v>
      </c>
      <c r="Q2368">
        <v>11</v>
      </c>
      <c r="R2368" s="9" t="s">
        <v>8317</v>
      </c>
      <c r="S2368" t="s">
        <v>8318</v>
      </c>
      <c r="T2368" s="13">
        <f t="shared" si="191"/>
        <v>42268.531631944439</v>
      </c>
      <c r="U2368" s="13">
        <f t="shared" si="192"/>
        <v>42298.531631944439</v>
      </c>
      <c r="W2368">
        <f t="shared" si="193"/>
        <v>2015</v>
      </c>
    </row>
    <row r="2369" spans="1:23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9"/>
        <v>1</v>
      </c>
      <c r="P2369">
        <f t="shared" si="190"/>
        <v>47.86</v>
      </c>
      <c r="Q2369">
        <v>1</v>
      </c>
      <c r="R2369" s="9" t="s">
        <v>8317</v>
      </c>
      <c r="S2369" t="s">
        <v>8318</v>
      </c>
      <c r="T2369" s="13">
        <f t="shared" si="191"/>
        <v>42425.970092592594</v>
      </c>
      <c r="U2369" s="13">
        <f t="shared" si="192"/>
        <v>42485.928425925929</v>
      </c>
      <c r="W2369">
        <f t="shared" si="193"/>
        <v>2016</v>
      </c>
    </row>
    <row r="2370" spans="1:23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9"/>
        <v>0</v>
      </c>
      <c r="P2370">
        <f t="shared" si="190"/>
        <v>50</v>
      </c>
      <c r="Q2370">
        <v>0</v>
      </c>
      <c r="R2370" s="9" t="s">
        <v>8317</v>
      </c>
      <c r="S2370" t="s">
        <v>8318</v>
      </c>
      <c r="T2370" s="13">
        <f t="shared" si="191"/>
        <v>42063.721817129626</v>
      </c>
      <c r="U2370" s="13">
        <f t="shared" si="192"/>
        <v>42108.680150462969</v>
      </c>
      <c r="W2370">
        <f t="shared" si="193"/>
        <v>2015</v>
      </c>
    </row>
    <row r="2371" spans="1:23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94">ROUND(E2371/D2371*100,0)</f>
        <v>0</v>
      </c>
      <c r="P2371">
        <f t="shared" ref="P2371:P2434" si="195">IFERROR(ROUND(E2371/L2371,2),0)</f>
        <v>0</v>
      </c>
      <c r="Q2371">
        <v>0</v>
      </c>
      <c r="R2371" s="9" t="s">
        <v>8317</v>
      </c>
      <c r="S2371" t="s">
        <v>8318</v>
      </c>
      <c r="T2371" s="13">
        <f t="shared" ref="T2371:T2434" si="196">(((J2371/60)/60)/24)+DATE(1970,1,1)</f>
        <v>42380.812627314815</v>
      </c>
      <c r="U2371" s="13">
        <f t="shared" ref="U2371:U2434" si="197">(((I2371/60)/60)/24)+DATE(1970,1,1)</f>
        <v>42410.812627314815</v>
      </c>
      <c r="W2371">
        <f t="shared" ref="W2371:W2434" si="198">YEAR(T2371)</f>
        <v>2016</v>
      </c>
    </row>
    <row r="2372" spans="1:23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94"/>
        <v>0</v>
      </c>
      <c r="P2372">
        <f t="shared" si="195"/>
        <v>20.5</v>
      </c>
      <c r="Q2372">
        <v>0</v>
      </c>
      <c r="R2372" s="9" t="s">
        <v>8317</v>
      </c>
      <c r="S2372" t="s">
        <v>8318</v>
      </c>
      <c r="T2372" s="13">
        <f t="shared" si="196"/>
        <v>41961.18913194444</v>
      </c>
      <c r="U2372" s="13">
        <f t="shared" si="197"/>
        <v>41991.18913194444</v>
      </c>
      <c r="W2372">
        <f t="shared" si="198"/>
        <v>2014</v>
      </c>
    </row>
    <row r="2373" spans="1:23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94"/>
        <v>0</v>
      </c>
      <c r="P2373">
        <f t="shared" si="195"/>
        <v>0</v>
      </c>
      <c r="Q2373">
        <v>0</v>
      </c>
      <c r="R2373" s="9" t="s">
        <v>8317</v>
      </c>
      <c r="S2373" t="s">
        <v>8318</v>
      </c>
      <c r="T2373" s="13">
        <f t="shared" si="196"/>
        <v>42150.777731481481</v>
      </c>
      <c r="U2373" s="13">
        <f t="shared" si="197"/>
        <v>42180.777731481481</v>
      </c>
      <c r="W2373">
        <f t="shared" si="198"/>
        <v>2015</v>
      </c>
    </row>
    <row r="2374" spans="1:23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94"/>
        <v>3</v>
      </c>
      <c r="P2374">
        <f t="shared" si="195"/>
        <v>30</v>
      </c>
      <c r="Q2374">
        <v>3</v>
      </c>
      <c r="R2374" s="9" t="s">
        <v>8317</v>
      </c>
      <c r="S2374" t="s">
        <v>8318</v>
      </c>
      <c r="T2374" s="13">
        <f t="shared" si="196"/>
        <v>42088.069108796291</v>
      </c>
      <c r="U2374" s="13">
        <f t="shared" si="197"/>
        <v>42118.069108796291</v>
      </c>
      <c r="W2374">
        <f t="shared" si="198"/>
        <v>2015</v>
      </c>
    </row>
    <row r="2375" spans="1:23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94"/>
        <v>0</v>
      </c>
      <c r="P2375">
        <f t="shared" si="195"/>
        <v>50</v>
      </c>
      <c r="Q2375">
        <v>0</v>
      </c>
      <c r="R2375" s="9" t="s">
        <v>8317</v>
      </c>
      <c r="S2375" t="s">
        <v>8318</v>
      </c>
      <c r="T2375" s="13">
        <f t="shared" si="196"/>
        <v>42215.662314814821</v>
      </c>
      <c r="U2375" s="13">
        <f t="shared" si="197"/>
        <v>42245.662314814821</v>
      </c>
      <c r="W2375">
        <f t="shared" si="198"/>
        <v>2015</v>
      </c>
    </row>
    <row r="2376" spans="1:23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94"/>
        <v>0</v>
      </c>
      <c r="P2376">
        <f t="shared" si="195"/>
        <v>10</v>
      </c>
      <c r="Q2376">
        <v>0</v>
      </c>
      <c r="R2376" s="9" t="s">
        <v>8317</v>
      </c>
      <c r="S2376" t="s">
        <v>8318</v>
      </c>
      <c r="T2376" s="13">
        <f t="shared" si="196"/>
        <v>42017.843287037031</v>
      </c>
      <c r="U2376" s="13">
        <f t="shared" si="197"/>
        <v>42047.843287037031</v>
      </c>
      <c r="W2376">
        <f t="shared" si="198"/>
        <v>2015</v>
      </c>
    </row>
    <row r="2377" spans="1:23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94"/>
        <v>0</v>
      </c>
      <c r="P2377">
        <f t="shared" si="195"/>
        <v>0</v>
      </c>
      <c r="Q2377">
        <v>0</v>
      </c>
      <c r="R2377" s="9" t="s">
        <v>8317</v>
      </c>
      <c r="S2377" t="s">
        <v>8318</v>
      </c>
      <c r="T2377" s="13">
        <f t="shared" si="196"/>
        <v>42592.836076388892</v>
      </c>
      <c r="U2377" s="13">
        <f t="shared" si="197"/>
        <v>42622.836076388892</v>
      </c>
      <c r="W2377">
        <f t="shared" si="198"/>
        <v>2016</v>
      </c>
    </row>
    <row r="2378" spans="1:23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94"/>
        <v>11</v>
      </c>
      <c r="P2378">
        <f t="shared" si="195"/>
        <v>81.58</v>
      </c>
      <c r="Q2378">
        <v>11</v>
      </c>
      <c r="R2378" s="9" t="s">
        <v>8317</v>
      </c>
      <c r="S2378" t="s">
        <v>8318</v>
      </c>
      <c r="T2378" s="13">
        <f t="shared" si="196"/>
        <v>42318.925532407404</v>
      </c>
      <c r="U2378" s="13">
        <f t="shared" si="197"/>
        <v>42348.925532407404</v>
      </c>
      <c r="W2378">
        <f t="shared" si="198"/>
        <v>2015</v>
      </c>
    </row>
    <row r="2379" spans="1:23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94"/>
        <v>0</v>
      </c>
      <c r="P2379">
        <f t="shared" si="195"/>
        <v>0</v>
      </c>
      <c r="Q2379">
        <v>0</v>
      </c>
      <c r="R2379" s="9" t="s">
        <v>8317</v>
      </c>
      <c r="S2379" t="s">
        <v>8318</v>
      </c>
      <c r="T2379" s="13">
        <f t="shared" si="196"/>
        <v>42669.870173611111</v>
      </c>
      <c r="U2379" s="13">
        <f t="shared" si="197"/>
        <v>42699.911840277782</v>
      </c>
      <c r="W2379">
        <f t="shared" si="198"/>
        <v>2016</v>
      </c>
    </row>
    <row r="2380" spans="1:23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94"/>
        <v>0</v>
      </c>
      <c r="P2380">
        <f t="shared" si="195"/>
        <v>0</v>
      </c>
      <c r="Q2380">
        <v>0</v>
      </c>
      <c r="R2380" s="9" t="s">
        <v>8317</v>
      </c>
      <c r="S2380" t="s">
        <v>8318</v>
      </c>
      <c r="T2380" s="13">
        <f t="shared" si="196"/>
        <v>42213.013078703705</v>
      </c>
      <c r="U2380" s="13">
        <f t="shared" si="197"/>
        <v>42242.013078703705</v>
      </c>
      <c r="W2380">
        <f t="shared" si="198"/>
        <v>2015</v>
      </c>
    </row>
    <row r="2381" spans="1:23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94"/>
        <v>0</v>
      </c>
      <c r="P2381">
        <f t="shared" si="195"/>
        <v>0</v>
      </c>
      <c r="Q2381">
        <v>0</v>
      </c>
      <c r="R2381" s="9" t="s">
        <v>8317</v>
      </c>
      <c r="S2381" t="s">
        <v>8318</v>
      </c>
      <c r="T2381" s="13">
        <f t="shared" si="196"/>
        <v>42237.016388888893</v>
      </c>
      <c r="U2381" s="13">
        <f t="shared" si="197"/>
        <v>42282.016388888893</v>
      </c>
      <c r="W2381">
        <f t="shared" si="198"/>
        <v>2015</v>
      </c>
    </row>
    <row r="2382" spans="1:23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94"/>
        <v>0</v>
      </c>
      <c r="P2382">
        <f t="shared" si="195"/>
        <v>18.329999999999998</v>
      </c>
      <c r="Q2382">
        <v>0</v>
      </c>
      <c r="R2382" s="9" t="s">
        <v>8317</v>
      </c>
      <c r="S2382" t="s">
        <v>8318</v>
      </c>
      <c r="T2382" s="13">
        <f t="shared" si="196"/>
        <v>42248.793310185181</v>
      </c>
      <c r="U2382" s="13">
        <f t="shared" si="197"/>
        <v>42278.793310185181</v>
      </c>
      <c r="W2382">
        <f t="shared" si="198"/>
        <v>2015</v>
      </c>
    </row>
    <row r="2383" spans="1:23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94"/>
        <v>2</v>
      </c>
      <c r="P2383">
        <f t="shared" si="195"/>
        <v>224.43</v>
      </c>
      <c r="Q2383">
        <v>2</v>
      </c>
      <c r="R2383" s="9" t="s">
        <v>8317</v>
      </c>
      <c r="S2383" t="s">
        <v>8318</v>
      </c>
      <c r="T2383" s="13">
        <f t="shared" si="196"/>
        <v>42074.935740740737</v>
      </c>
      <c r="U2383" s="13">
        <f t="shared" si="197"/>
        <v>42104.935740740737</v>
      </c>
      <c r="W2383">
        <f t="shared" si="198"/>
        <v>2015</v>
      </c>
    </row>
    <row r="2384" spans="1:23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94"/>
        <v>3</v>
      </c>
      <c r="P2384">
        <f t="shared" si="195"/>
        <v>37.5</v>
      </c>
      <c r="Q2384">
        <v>3</v>
      </c>
      <c r="R2384" s="9" t="s">
        <v>8317</v>
      </c>
      <c r="S2384" t="s">
        <v>8318</v>
      </c>
      <c r="T2384" s="13">
        <f t="shared" si="196"/>
        <v>42195.187534722223</v>
      </c>
      <c r="U2384" s="13">
        <f t="shared" si="197"/>
        <v>42220.187534722223</v>
      </c>
      <c r="W2384">
        <f t="shared" si="198"/>
        <v>2015</v>
      </c>
    </row>
    <row r="2385" spans="1:23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94"/>
        <v>4</v>
      </c>
      <c r="P2385">
        <f t="shared" si="195"/>
        <v>145</v>
      </c>
      <c r="Q2385">
        <v>4</v>
      </c>
      <c r="R2385" s="9" t="s">
        <v>8317</v>
      </c>
      <c r="S2385" t="s">
        <v>8318</v>
      </c>
      <c r="T2385" s="13">
        <f t="shared" si="196"/>
        <v>42027.056793981479</v>
      </c>
      <c r="U2385" s="13">
        <f t="shared" si="197"/>
        <v>42057.056793981479</v>
      </c>
      <c r="W2385">
        <f t="shared" si="198"/>
        <v>2015</v>
      </c>
    </row>
    <row r="2386" spans="1:23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94"/>
        <v>1</v>
      </c>
      <c r="P2386">
        <f t="shared" si="195"/>
        <v>1</v>
      </c>
      <c r="Q2386">
        <v>1</v>
      </c>
      <c r="R2386" s="9" t="s">
        <v>8317</v>
      </c>
      <c r="S2386" t="s">
        <v>8318</v>
      </c>
      <c r="T2386" s="13">
        <f t="shared" si="196"/>
        <v>41927.067627314813</v>
      </c>
      <c r="U2386" s="13">
        <f t="shared" si="197"/>
        <v>41957.109293981484</v>
      </c>
      <c r="W2386">
        <f t="shared" si="198"/>
        <v>2014</v>
      </c>
    </row>
    <row r="2387" spans="1:23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94"/>
        <v>1</v>
      </c>
      <c r="P2387">
        <f t="shared" si="195"/>
        <v>112.57</v>
      </c>
      <c r="Q2387">
        <v>1</v>
      </c>
      <c r="R2387" s="9" t="s">
        <v>8317</v>
      </c>
      <c r="S2387" t="s">
        <v>8318</v>
      </c>
      <c r="T2387" s="13">
        <f t="shared" si="196"/>
        <v>42191.70175925926</v>
      </c>
      <c r="U2387" s="13">
        <f t="shared" si="197"/>
        <v>42221.70175925926</v>
      </c>
      <c r="W2387">
        <f t="shared" si="198"/>
        <v>2015</v>
      </c>
    </row>
    <row r="2388" spans="1:23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94"/>
        <v>0</v>
      </c>
      <c r="P2388">
        <f t="shared" si="195"/>
        <v>0</v>
      </c>
      <c r="Q2388">
        <v>0</v>
      </c>
      <c r="R2388" s="9" t="s">
        <v>8317</v>
      </c>
      <c r="S2388" t="s">
        <v>8318</v>
      </c>
      <c r="T2388" s="13">
        <f t="shared" si="196"/>
        <v>41954.838240740741</v>
      </c>
      <c r="U2388" s="13">
        <f t="shared" si="197"/>
        <v>42014.838240740741</v>
      </c>
      <c r="W2388">
        <f t="shared" si="198"/>
        <v>2014</v>
      </c>
    </row>
    <row r="2389" spans="1:23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94"/>
        <v>1</v>
      </c>
      <c r="P2389">
        <f t="shared" si="195"/>
        <v>342</v>
      </c>
      <c r="Q2389">
        <v>1</v>
      </c>
      <c r="R2389" s="9" t="s">
        <v>8317</v>
      </c>
      <c r="S2389" t="s">
        <v>8318</v>
      </c>
      <c r="T2389" s="13">
        <f t="shared" si="196"/>
        <v>42528.626620370371</v>
      </c>
      <c r="U2389" s="13">
        <f t="shared" si="197"/>
        <v>42573.626620370371</v>
      </c>
      <c r="W2389">
        <f t="shared" si="198"/>
        <v>2016</v>
      </c>
    </row>
    <row r="2390" spans="1:23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94"/>
        <v>1</v>
      </c>
      <c r="P2390">
        <f t="shared" si="195"/>
        <v>57.88</v>
      </c>
      <c r="Q2390">
        <v>1</v>
      </c>
      <c r="R2390" s="9" t="s">
        <v>8317</v>
      </c>
      <c r="S2390" t="s">
        <v>8318</v>
      </c>
      <c r="T2390" s="13">
        <f t="shared" si="196"/>
        <v>41989.853692129633</v>
      </c>
      <c r="U2390" s="13">
        <f t="shared" si="197"/>
        <v>42019.811805555553</v>
      </c>
      <c r="W2390">
        <f t="shared" si="198"/>
        <v>2014</v>
      </c>
    </row>
    <row r="2391" spans="1:23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94"/>
        <v>0</v>
      </c>
      <c r="P2391">
        <f t="shared" si="195"/>
        <v>30</v>
      </c>
      <c r="Q2391">
        <v>0</v>
      </c>
      <c r="R2391" s="9" t="s">
        <v>8317</v>
      </c>
      <c r="S2391" t="s">
        <v>8318</v>
      </c>
      <c r="T2391" s="13">
        <f t="shared" si="196"/>
        <v>42179.653379629628</v>
      </c>
      <c r="U2391" s="13">
        <f t="shared" si="197"/>
        <v>42210.915972222225</v>
      </c>
      <c r="W2391">
        <f t="shared" si="198"/>
        <v>2015</v>
      </c>
    </row>
    <row r="2392" spans="1:23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94"/>
        <v>0</v>
      </c>
      <c r="P2392">
        <f t="shared" si="195"/>
        <v>0</v>
      </c>
      <c r="Q2392">
        <v>0</v>
      </c>
      <c r="R2392" s="9" t="s">
        <v>8317</v>
      </c>
      <c r="S2392" t="s">
        <v>8318</v>
      </c>
      <c r="T2392" s="13">
        <f t="shared" si="196"/>
        <v>41968.262314814812</v>
      </c>
      <c r="U2392" s="13">
        <f t="shared" si="197"/>
        <v>42008.262314814812</v>
      </c>
      <c r="W2392">
        <f t="shared" si="198"/>
        <v>2014</v>
      </c>
    </row>
    <row r="2393" spans="1:23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94"/>
        <v>0</v>
      </c>
      <c r="P2393">
        <f t="shared" si="195"/>
        <v>25</v>
      </c>
      <c r="Q2393">
        <v>0</v>
      </c>
      <c r="R2393" s="9" t="s">
        <v>8317</v>
      </c>
      <c r="S2393" t="s">
        <v>8318</v>
      </c>
      <c r="T2393" s="13">
        <f t="shared" si="196"/>
        <v>42064.794490740736</v>
      </c>
      <c r="U2393" s="13">
        <f t="shared" si="197"/>
        <v>42094.752824074079</v>
      </c>
      <c r="W2393">
        <f t="shared" si="198"/>
        <v>2015</v>
      </c>
    </row>
    <row r="2394" spans="1:23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94"/>
        <v>0</v>
      </c>
      <c r="P2394">
        <f t="shared" si="195"/>
        <v>0</v>
      </c>
      <c r="Q2394">
        <v>0</v>
      </c>
      <c r="R2394" s="9" t="s">
        <v>8317</v>
      </c>
      <c r="S2394" t="s">
        <v>8318</v>
      </c>
      <c r="T2394" s="13">
        <f t="shared" si="196"/>
        <v>42276.120636574073</v>
      </c>
      <c r="U2394" s="13">
        <f t="shared" si="197"/>
        <v>42306.120636574073</v>
      </c>
      <c r="W2394">
        <f t="shared" si="198"/>
        <v>2015</v>
      </c>
    </row>
    <row r="2395" spans="1:23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94"/>
        <v>0</v>
      </c>
      <c r="P2395">
        <f t="shared" si="195"/>
        <v>50</v>
      </c>
      <c r="Q2395">
        <v>0</v>
      </c>
      <c r="R2395" s="9" t="s">
        <v>8317</v>
      </c>
      <c r="S2395" t="s">
        <v>8318</v>
      </c>
      <c r="T2395" s="13">
        <f t="shared" si="196"/>
        <v>42194.648344907408</v>
      </c>
      <c r="U2395" s="13">
        <f t="shared" si="197"/>
        <v>42224.648344907408</v>
      </c>
      <c r="W2395">
        <f t="shared" si="198"/>
        <v>2015</v>
      </c>
    </row>
    <row r="2396" spans="1:23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94"/>
        <v>0</v>
      </c>
      <c r="P2396">
        <f t="shared" si="195"/>
        <v>1.5</v>
      </c>
      <c r="Q2396">
        <v>0</v>
      </c>
      <c r="R2396" s="9" t="s">
        <v>8317</v>
      </c>
      <c r="S2396" t="s">
        <v>8318</v>
      </c>
      <c r="T2396" s="13">
        <f t="shared" si="196"/>
        <v>42031.362187499995</v>
      </c>
      <c r="U2396" s="13">
        <f t="shared" si="197"/>
        <v>42061.362187499995</v>
      </c>
      <c r="W2396">
        <f t="shared" si="198"/>
        <v>2015</v>
      </c>
    </row>
    <row r="2397" spans="1:23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94"/>
        <v>0</v>
      </c>
      <c r="P2397">
        <f t="shared" si="195"/>
        <v>0</v>
      </c>
      <c r="Q2397">
        <v>0</v>
      </c>
      <c r="R2397" s="9" t="s">
        <v>8317</v>
      </c>
      <c r="S2397" t="s">
        <v>8318</v>
      </c>
      <c r="T2397" s="13">
        <f t="shared" si="196"/>
        <v>42717.121377314819</v>
      </c>
      <c r="U2397" s="13">
        <f t="shared" si="197"/>
        <v>42745.372916666667</v>
      </c>
      <c r="W2397">
        <f t="shared" si="198"/>
        <v>2016</v>
      </c>
    </row>
    <row r="2398" spans="1:23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94"/>
        <v>0</v>
      </c>
      <c r="P2398">
        <f t="shared" si="195"/>
        <v>10</v>
      </c>
      <c r="Q2398">
        <v>0</v>
      </c>
      <c r="R2398" s="9" t="s">
        <v>8317</v>
      </c>
      <c r="S2398" t="s">
        <v>8318</v>
      </c>
      <c r="T2398" s="13">
        <f t="shared" si="196"/>
        <v>42262.849050925928</v>
      </c>
      <c r="U2398" s="13">
        <f t="shared" si="197"/>
        <v>42292.849050925928</v>
      </c>
      <c r="W2398">
        <f t="shared" si="198"/>
        <v>2015</v>
      </c>
    </row>
    <row r="2399" spans="1:23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94"/>
        <v>0</v>
      </c>
      <c r="P2399">
        <f t="shared" si="195"/>
        <v>0</v>
      </c>
      <c r="Q2399">
        <v>0</v>
      </c>
      <c r="R2399" s="9" t="s">
        <v>8317</v>
      </c>
      <c r="S2399" t="s">
        <v>8318</v>
      </c>
      <c r="T2399" s="13">
        <f t="shared" si="196"/>
        <v>41976.88490740741</v>
      </c>
      <c r="U2399" s="13">
        <f t="shared" si="197"/>
        <v>42006.88490740741</v>
      </c>
      <c r="W2399">
        <f t="shared" si="198"/>
        <v>2014</v>
      </c>
    </row>
    <row r="2400" spans="1:23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94"/>
        <v>0</v>
      </c>
      <c r="P2400">
        <f t="shared" si="195"/>
        <v>0</v>
      </c>
      <c r="Q2400">
        <v>0</v>
      </c>
      <c r="R2400" s="9" t="s">
        <v>8317</v>
      </c>
      <c r="S2400" t="s">
        <v>8318</v>
      </c>
      <c r="T2400" s="13">
        <f t="shared" si="196"/>
        <v>42157.916481481487</v>
      </c>
      <c r="U2400" s="13">
        <f t="shared" si="197"/>
        <v>42187.916481481487</v>
      </c>
      <c r="W2400">
        <f t="shared" si="198"/>
        <v>2015</v>
      </c>
    </row>
    <row r="2401" spans="1:23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94"/>
        <v>0</v>
      </c>
      <c r="P2401">
        <f t="shared" si="195"/>
        <v>0</v>
      </c>
      <c r="Q2401">
        <v>0</v>
      </c>
      <c r="R2401" s="9" t="s">
        <v>8317</v>
      </c>
      <c r="S2401" t="s">
        <v>8318</v>
      </c>
      <c r="T2401" s="13">
        <f t="shared" si="196"/>
        <v>41956.853078703702</v>
      </c>
      <c r="U2401" s="13">
        <f t="shared" si="197"/>
        <v>41991.853078703702</v>
      </c>
      <c r="W2401">
        <f t="shared" si="198"/>
        <v>2014</v>
      </c>
    </row>
    <row r="2402" spans="1:23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94"/>
        <v>0</v>
      </c>
      <c r="P2402">
        <f t="shared" si="195"/>
        <v>0</v>
      </c>
      <c r="Q2402">
        <v>0</v>
      </c>
      <c r="R2402" s="9" t="s">
        <v>8317</v>
      </c>
      <c r="S2402" t="s">
        <v>8318</v>
      </c>
      <c r="T2402" s="13">
        <f t="shared" si="196"/>
        <v>42444.268101851849</v>
      </c>
      <c r="U2402" s="13">
        <f t="shared" si="197"/>
        <v>42474.268101851849</v>
      </c>
      <c r="W2402">
        <f t="shared" si="198"/>
        <v>2016</v>
      </c>
    </row>
    <row r="2403" spans="1:23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94"/>
        <v>1</v>
      </c>
      <c r="P2403">
        <f t="shared" si="195"/>
        <v>22.33</v>
      </c>
      <c r="Q2403">
        <v>1</v>
      </c>
      <c r="R2403" s="9" t="s">
        <v>8334</v>
      </c>
      <c r="S2403" t="s">
        <v>8335</v>
      </c>
      <c r="T2403" s="13">
        <f t="shared" si="196"/>
        <v>42374.822870370372</v>
      </c>
      <c r="U2403" s="13">
        <f t="shared" si="197"/>
        <v>42434.822870370372</v>
      </c>
      <c r="W2403">
        <f t="shared" si="198"/>
        <v>2016</v>
      </c>
    </row>
    <row r="2404" spans="1:23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94"/>
        <v>0</v>
      </c>
      <c r="P2404">
        <f t="shared" si="195"/>
        <v>52</v>
      </c>
      <c r="Q2404">
        <v>0</v>
      </c>
      <c r="R2404" s="9" t="s">
        <v>8334</v>
      </c>
      <c r="S2404" t="s">
        <v>8335</v>
      </c>
      <c r="T2404" s="13">
        <f t="shared" si="196"/>
        <v>42107.679756944446</v>
      </c>
      <c r="U2404" s="13">
        <f t="shared" si="197"/>
        <v>42137.679756944446</v>
      </c>
      <c r="W2404">
        <f t="shared" si="198"/>
        <v>2015</v>
      </c>
    </row>
    <row r="2405" spans="1:23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94"/>
        <v>17</v>
      </c>
      <c r="P2405">
        <f t="shared" si="195"/>
        <v>16.829999999999998</v>
      </c>
      <c r="Q2405">
        <v>17</v>
      </c>
      <c r="R2405" s="9" t="s">
        <v>8334</v>
      </c>
      <c r="S2405" t="s">
        <v>8335</v>
      </c>
      <c r="T2405" s="13">
        <f t="shared" si="196"/>
        <v>42399.882615740738</v>
      </c>
      <c r="U2405" s="13">
        <f t="shared" si="197"/>
        <v>42459.840949074074</v>
      </c>
      <c r="W2405">
        <f t="shared" si="198"/>
        <v>2016</v>
      </c>
    </row>
    <row r="2406" spans="1:23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94"/>
        <v>0</v>
      </c>
      <c r="P2406">
        <f t="shared" si="195"/>
        <v>0</v>
      </c>
      <c r="Q2406">
        <v>0</v>
      </c>
      <c r="R2406" s="9" t="s">
        <v>8334</v>
      </c>
      <c r="S2406" t="s">
        <v>8335</v>
      </c>
      <c r="T2406" s="13">
        <f t="shared" si="196"/>
        <v>42342.03943287037</v>
      </c>
      <c r="U2406" s="13">
        <f t="shared" si="197"/>
        <v>42372.03943287037</v>
      </c>
      <c r="W2406">
        <f t="shared" si="198"/>
        <v>2015</v>
      </c>
    </row>
    <row r="2407" spans="1:23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94"/>
        <v>23</v>
      </c>
      <c r="P2407">
        <f t="shared" si="195"/>
        <v>56.3</v>
      </c>
      <c r="Q2407">
        <v>23</v>
      </c>
      <c r="R2407" s="9" t="s">
        <v>8334</v>
      </c>
      <c r="S2407" t="s">
        <v>8335</v>
      </c>
      <c r="T2407" s="13">
        <f t="shared" si="196"/>
        <v>42595.585358796292</v>
      </c>
      <c r="U2407" s="13">
        <f t="shared" si="197"/>
        <v>42616.585358796292</v>
      </c>
      <c r="W2407">
        <f t="shared" si="198"/>
        <v>2016</v>
      </c>
    </row>
    <row r="2408" spans="1:23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4"/>
        <v>41</v>
      </c>
      <c r="P2408">
        <f t="shared" si="195"/>
        <v>84.06</v>
      </c>
      <c r="Q2408">
        <v>41</v>
      </c>
      <c r="R2408" s="9" t="s">
        <v>8334</v>
      </c>
      <c r="S2408" t="s">
        <v>8335</v>
      </c>
      <c r="T2408" s="13">
        <f t="shared" si="196"/>
        <v>41983.110995370371</v>
      </c>
      <c r="U2408" s="13">
        <f t="shared" si="197"/>
        <v>42023.110995370371</v>
      </c>
      <c r="W2408">
        <f t="shared" si="198"/>
        <v>2014</v>
      </c>
    </row>
    <row r="2409" spans="1:23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4"/>
        <v>25</v>
      </c>
      <c r="P2409">
        <f t="shared" si="195"/>
        <v>168.39</v>
      </c>
      <c r="Q2409">
        <v>25</v>
      </c>
      <c r="R2409" s="9" t="s">
        <v>8334</v>
      </c>
      <c r="S2409" t="s">
        <v>8335</v>
      </c>
      <c r="T2409" s="13">
        <f t="shared" si="196"/>
        <v>42082.575555555552</v>
      </c>
      <c r="U2409" s="13">
        <f t="shared" si="197"/>
        <v>42105.25</v>
      </c>
      <c r="W2409">
        <f t="shared" si="198"/>
        <v>2015</v>
      </c>
    </row>
    <row r="2410" spans="1:23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4"/>
        <v>0</v>
      </c>
      <c r="P2410">
        <f t="shared" si="195"/>
        <v>15</v>
      </c>
      <c r="Q2410">
        <v>0</v>
      </c>
      <c r="R2410" s="9" t="s">
        <v>8334</v>
      </c>
      <c r="S2410" t="s">
        <v>8335</v>
      </c>
      <c r="T2410" s="13">
        <f t="shared" si="196"/>
        <v>41919.140706018516</v>
      </c>
      <c r="U2410" s="13">
        <f t="shared" si="197"/>
        <v>41949.182372685187</v>
      </c>
      <c r="W2410">
        <f t="shared" si="198"/>
        <v>2014</v>
      </c>
    </row>
    <row r="2411" spans="1:23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4"/>
        <v>2</v>
      </c>
      <c r="P2411">
        <f t="shared" si="195"/>
        <v>76.67</v>
      </c>
      <c r="Q2411">
        <v>2</v>
      </c>
      <c r="R2411" s="9" t="s">
        <v>8334</v>
      </c>
      <c r="S2411" t="s">
        <v>8335</v>
      </c>
      <c r="T2411" s="13">
        <f t="shared" si="196"/>
        <v>42204.875868055555</v>
      </c>
      <c r="U2411" s="13">
        <f t="shared" si="197"/>
        <v>42234.875868055555</v>
      </c>
      <c r="W2411">
        <f t="shared" si="198"/>
        <v>2015</v>
      </c>
    </row>
    <row r="2412" spans="1:23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4"/>
        <v>0</v>
      </c>
      <c r="P2412">
        <f t="shared" si="195"/>
        <v>0</v>
      </c>
      <c r="Q2412">
        <v>0</v>
      </c>
      <c r="R2412" s="9" t="s">
        <v>8334</v>
      </c>
      <c r="S2412" t="s">
        <v>8335</v>
      </c>
      <c r="T2412" s="13">
        <f t="shared" si="196"/>
        <v>42224.408275462964</v>
      </c>
      <c r="U2412" s="13">
        <f t="shared" si="197"/>
        <v>42254.408275462964</v>
      </c>
      <c r="W2412">
        <f t="shared" si="198"/>
        <v>2015</v>
      </c>
    </row>
    <row r="2413" spans="1:23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4"/>
        <v>1</v>
      </c>
      <c r="P2413">
        <f t="shared" si="195"/>
        <v>50.33</v>
      </c>
      <c r="Q2413">
        <v>1</v>
      </c>
      <c r="R2413" s="9" t="s">
        <v>8334</v>
      </c>
      <c r="S2413" t="s">
        <v>8335</v>
      </c>
      <c r="T2413" s="13">
        <f t="shared" si="196"/>
        <v>42211.732430555552</v>
      </c>
      <c r="U2413" s="13">
        <f t="shared" si="197"/>
        <v>42241.732430555552</v>
      </c>
      <c r="W2413">
        <f t="shared" si="198"/>
        <v>2015</v>
      </c>
    </row>
    <row r="2414" spans="1:23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4"/>
        <v>0</v>
      </c>
      <c r="P2414">
        <f t="shared" si="195"/>
        <v>0</v>
      </c>
      <c r="Q2414">
        <v>0</v>
      </c>
      <c r="R2414" s="9" t="s">
        <v>8334</v>
      </c>
      <c r="S2414" t="s">
        <v>8335</v>
      </c>
      <c r="T2414" s="13">
        <f t="shared" si="196"/>
        <v>42655.736956018518</v>
      </c>
      <c r="U2414" s="13">
        <f t="shared" si="197"/>
        <v>42700.778622685189</v>
      </c>
      <c r="W2414">
        <f t="shared" si="198"/>
        <v>2016</v>
      </c>
    </row>
    <row r="2415" spans="1:23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4"/>
        <v>1</v>
      </c>
      <c r="P2415">
        <f t="shared" si="195"/>
        <v>8.33</v>
      </c>
      <c r="Q2415">
        <v>1</v>
      </c>
      <c r="R2415" s="9" t="s">
        <v>8334</v>
      </c>
      <c r="S2415" t="s">
        <v>8335</v>
      </c>
      <c r="T2415" s="13">
        <f t="shared" si="196"/>
        <v>41760.10974537037</v>
      </c>
      <c r="U2415" s="13">
        <f t="shared" si="197"/>
        <v>41790.979166666664</v>
      </c>
      <c r="W2415">
        <f t="shared" si="198"/>
        <v>2014</v>
      </c>
    </row>
    <row r="2416" spans="1:23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4"/>
        <v>3</v>
      </c>
      <c r="P2416">
        <f t="shared" si="195"/>
        <v>35.380000000000003</v>
      </c>
      <c r="Q2416">
        <v>3</v>
      </c>
      <c r="R2416" s="9" t="s">
        <v>8334</v>
      </c>
      <c r="S2416" t="s">
        <v>8335</v>
      </c>
      <c r="T2416" s="13">
        <f t="shared" si="196"/>
        <v>42198.695138888885</v>
      </c>
      <c r="U2416" s="13">
        <f t="shared" si="197"/>
        <v>42238.165972222225</v>
      </c>
      <c r="W2416">
        <f t="shared" si="198"/>
        <v>2015</v>
      </c>
    </row>
    <row r="2417" spans="1:23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4"/>
        <v>1</v>
      </c>
      <c r="P2417">
        <f t="shared" si="195"/>
        <v>55.83</v>
      </c>
      <c r="Q2417">
        <v>1</v>
      </c>
      <c r="R2417" s="9" t="s">
        <v>8334</v>
      </c>
      <c r="S2417" t="s">
        <v>8335</v>
      </c>
      <c r="T2417" s="13">
        <f t="shared" si="196"/>
        <v>42536.862800925926</v>
      </c>
      <c r="U2417" s="13">
        <f t="shared" si="197"/>
        <v>42566.862800925926</v>
      </c>
      <c r="W2417">
        <f t="shared" si="198"/>
        <v>2016</v>
      </c>
    </row>
    <row r="2418" spans="1:23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4"/>
        <v>0</v>
      </c>
      <c r="P2418">
        <f t="shared" si="195"/>
        <v>5</v>
      </c>
      <c r="Q2418">
        <v>0</v>
      </c>
      <c r="R2418" s="9" t="s">
        <v>8334</v>
      </c>
      <c r="S2418" t="s">
        <v>8335</v>
      </c>
      <c r="T2418" s="13">
        <f t="shared" si="196"/>
        <v>42019.737766203703</v>
      </c>
      <c r="U2418" s="13">
        <f t="shared" si="197"/>
        <v>42077.625</v>
      </c>
      <c r="W2418">
        <f t="shared" si="198"/>
        <v>2015</v>
      </c>
    </row>
    <row r="2419" spans="1:23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4"/>
        <v>0</v>
      </c>
      <c r="P2419">
        <f t="shared" si="195"/>
        <v>0</v>
      </c>
      <c r="Q2419">
        <v>0</v>
      </c>
      <c r="R2419" s="9" t="s">
        <v>8334</v>
      </c>
      <c r="S2419" t="s">
        <v>8335</v>
      </c>
      <c r="T2419" s="13">
        <f t="shared" si="196"/>
        <v>41831.884108796294</v>
      </c>
      <c r="U2419" s="13">
        <f t="shared" si="197"/>
        <v>41861.884108796294</v>
      </c>
      <c r="W2419">
        <f t="shared" si="198"/>
        <v>2014</v>
      </c>
    </row>
    <row r="2420" spans="1:23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4"/>
        <v>0</v>
      </c>
      <c r="P2420">
        <f t="shared" si="195"/>
        <v>1</v>
      </c>
      <c r="Q2420">
        <v>0</v>
      </c>
      <c r="R2420" s="9" t="s">
        <v>8334</v>
      </c>
      <c r="S2420" t="s">
        <v>8335</v>
      </c>
      <c r="T2420" s="13">
        <f t="shared" si="196"/>
        <v>42027.856990740736</v>
      </c>
      <c r="U2420" s="13">
        <f t="shared" si="197"/>
        <v>42087.815324074079</v>
      </c>
      <c r="W2420">
        <f t="shared" si="198"/>
        <v>2015</v>
      </c>
    </row>
    <row r="2421" spans="1:23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4"/>
        <v>0</v>
      </c>
      <c r="P2421">
        <f t="shared" si="195"/>
        <v>0</v>
      </c>
      <c r="Q2421">
        <v>0</v>
      </c>
      <c r="R2421" s="9" t="s">
        <v>8334</v>
      </c>
      <c r="S2421" t="s">
        <v>8335</v>
      </c>
      <c r="T2421" s="13">
        <f t="shared" si="196"/>
        <v>41993.738298611104</v>
      </c>
      <c r="U2421" s="13">
        <f t="shared" si="197"/>
        <v>42053.738298611104</v>
      </c>
      <c r="W2421">
        <f t="shared" si="198"/>
        <v>2014</v>
      </c>
    </row>
    <row r="2422" spans="1:23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4"/>
        <v>15</v>
      </c>
      <c r="P2422">
        <f t="shared" si="195"/>
        <v>69.47</v>
      </c>
      <c r="Q2422">
        <v>15</v>
      </c>
      <c r="R2422" s="9" t="s">
        <v>8334</v>
      </c>
      <c r="S2422" t="s">
        <v>8335</v>
      </c>
      <c r="T2422" s="13">
        <f t="shared" si="196"/>
        <v>41893.028877314813</v>
      </c>
      <c r="U2422" s="13">
        <f t="shared" si="197"/>
        <v>41953.070543981477</v>
      </c>
      <c r="W2422">
        <f t="shared" si="198"/>
        <v>2014</v>
      </c>
    </row>
    <row r="2423" spans="1:23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4"/>
        <v>0</v>
      </c>
      <c r="P2423">
        <f t="shared" si="195"/>
        <v>1</v>
      </c>
      <c r="Q2423">
        <v>0</v>
      </c>
      <c r="R2423" s="9" t="s">
        <v>8334</v>
      </c>
      <c r="S2423" t="s">
        <v>8335</v>
      </c>
      <c r="T2423" s="13">
        <f t="shared" si="196"/>
        <v>42026.687453703707</v>
      </c>
      <c r="U2423" s="13">
        <f t="shared" si="197"/>
        <v>42056.687453703707</v>
      </c>
      <c r="W2423">
        <f t="shared" si="198"/>
        <v>2015</v>
      </c>
    </row>
    <row r="2424" spans="1:23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4"/>
        <v>0</v>
      </c>
      <c r="P2424">
        <f t="shared" si="195"/>
        <v>1</v>
      </c>
      <c r="Q2424">
        <v>0</v>
      </c>
      <c r="R2424" s="9" t="s">
        <v>8334</v>
      </c>
      <c r="S2424" t="s">
        <v>8335</v>
      </c>
      <c r="T2424" s="13">
        <f t="shared" si="196"/>
        <v>42044.724953703699</v>
      </c>
      <c r="U2424" s="13">
        <f t="shared" si="197"/>
        <v>42074.683287037042</v>
      </c>
      <c r="W2424">
        <f t="shared" si="198"/>
        <v>2015</v>
      </c>
    </row>
    <row r="2425" spans="1:23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4"/>
        <v>0</v>
      </c>
      <c r="P2425">
        <f t="shared" si="195"/>
        <v>8</v>
      </c>
      <c r="Q2425">
        <v>0</v>
      </c>
      <c r="R2425" s="9" t="s">
        <v>8334</v>
      </c>
      <c r="S2425" t="s">
        <v>8335</v>
      </c>
      <c r="T2425" s="13">
        <f t="shared" si="196"/>
        <v>41974.704745370371</v>
      </c>
      <c r="U2425" s="13">
        <f t="shared" si="197"/>
        <v>42004.704745370371</v>
      </c>
      <c r="W2425">
        <f t="shared" si="198"/>
        <v>2014</v>
      </c>
    </row>
    <row r="2426" spans="1:23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4"/>
        <v>1</v>
      </c>
      <c r="P2426">
        <f t="shared" si="195"/>
        <v>34.44</v>
      </c>
      <c r="Q2426">
        <v>1</v>
      </c>
      <c r="R2426" s="9" t="s">
        <v>8334</v>
      </c>
      <c r="S2426" t="s">
        <v>8335</v>
      </c>
      <c r="T2426" s="13">
        <f t="shared" si="196"/>
        <v>41909.892453703702</v>
      </c>
      <c r="U2426" s="13">
        <f t="shared" si="197"/>
        <v>41939.892453703702</v>
      </c>
      <c r="W2426">
        <f t="shared" si="198"/>
        <v>2014</v>
      </c>
    </row>
    <row r="2427" spans="1:23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4"/>
        <v>0</v>
      </c>
      <c r="P2427">
        <f t="shared" si="195"/>
        <v>1</v>
      </c>
      <c r="Q2427">
        <v>0</v>
      </c>
      <c r="R2427" s="9" t="s">
        <v>8334</v>
      </c>
      <c r="S2427" t="s">
        <v>8335</v>
      </c>
      <c r="T2427" s="13">
        <f t="shared" si="196"/>
        <v>42502.913761574076</v>
      </c>
      <c r="U2427" s="13">
        <f t="shared" si="197"/>
        <v>42517.919444444444</v>
      </c>
      <c r="W2427">
        <f t="shared" si="198"/>
        <v>2016</v>
      </c>
    </row>
    <row r="2428" spans="1:23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4"/>
        <v>0</v>
      </c>
      <c r="P2428">
        <f t="shared" si="195"/>
        <v>0</v>
      </c>
      <c r="Q2428">
        <v>0</v>
      </c>
      <c r="R2428" s="9" t="s">
        <v>8334</v>
      </c>
      <c r="S2428" t="s">
        <v>8335</v>
      </c>
      <c r="T2428" s="13">
        <f t="shared" si="196"/>
        <v>42164.170046296291</v>
      </c>
      <c r="U2428" s="13">
        <f t="shared" si="197"/>
        <v>42224.170046296291</v>
      </c>
      <c r="W2428">
        <f t="shared" si="198"/>
        <v>2015</v>
      </c>
    </row>
    <row r="2429" spans="1:23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4"/>
        <v>0</v>
      </c>
      <c r="P2429">
        <f t="shared" si="195"/>
        <v>1</v>
      </c>
      <c r="Q2429">
        <v>0</v>
      </c>
      <c r="R2429" s="9" t="s">
        <v>8334</v>
      </c>
      <c r="S2429" t="s">
        <v>8335</v>
      </c>
      <c r="T2429" s="13">
        <f t="shared" si="196"/>
        <v>42412.318668981476</v>
      </c>
      <c r="U2429" s="13">
        <f t="shared" si="197"/>
        <v>42452.277002314819</v>
      </c>
      <c r="W2429">
        <f t="shared" si="198"/>
        <v>2016</v>
      </c>
    </row>
    <row r="2430" spans="1:23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4"/>
        <v>0</v>
      </c>
      <c r="P2430">
        <f t="shared" si="195"/>
        <v>1</v>
      </c>
      <c r="Q2430">
        <v>0</v>
      </c>
      <c r="R2430" s="9" t="s">
        <v>8334</v>
      </c>
      <c r="S2430" t="s">
        <v>8335</v>
      </c>
      <c r="T2430" s="13">
        <f t="shared" si="196"/>
        <v>42045.784155092595</v>
      </c>
      <c r="U2430" s="13">
        <f t="shared" si="197"/>
        <v>42075.742488425924</v>
      </c>
      <c r="W2430">
        <f t="shared" si="198"/>
        <v>2015</v>
      </c>
    </row>
    <row r="2431" spans="1:23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4"/>
        <v>1</v>
      </c>
      <c r="P2431">
        <f t="shared" si="195"/>
        <v>501.25</v>
      </c>
      <c r="Q2431">
        <v>1</v>
      </c>
      <c r="R2431" s="9" t="s">
        <v>8334</v>
      </c>
      <c r="S2431" t="s">
        <v>8335</v>
      </c>
      <c r="T2431" s="13">
        <f t="shared" si="196"/>
        <v>42734.879236111112</v>
      </c>
      <c r="U2431" s="13">
        <f t="shared" si="197"/>
        <v>42771.697222222225</v>
      </c>
      <c r="W2431">
        <f t="shared" si="198"/>
        <v>2016</v>
      </c>
    </row>
    <row r="2432" spans="1:23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4"/>
        <v>1</v>
      </c>
      <c r="P2432">
        <f t="shared" si="195"/>
        <v>10.5</v>
      </c>
      <c r="Q2432">
        <v>1</v>
      </c>
      <c r="R2432" s="9" t="s">
        <v>8334</v>
      </c>
      <c r="S2432" t="s">
        <v>8335</v>
      </c>
      <c r="T2432" s="13">
        <f t="shared" si="196"/>
        <v>42382.130833333329</v>
      </c>
      <c r="U2432" s="13">
        <f t="shared" si="197"/>
        <v>42412.130833333329</v>
      </c>
      <c r="W2432">
        <f t="shared" si="198"/>
        <v>2016</v>
      </c>
    </row>
    <row r="2433" spans="1:23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4"/>
        <v>0</v>
      </c>
      <c r="P2433">
        <f t="shared" si="195"/>
        <v>1</v>
      </c>
      <c r="Q2433">
        <v>0</v>
      </c>
      <c r="R2433" s="9" t="s">
        <v>8334</v>
      </c>
      <c r="S2433" t="s">
        <v>8335</v>
      </c>
      <c r="T2433" s="13">
        <f t="shared" si="196"/>
        <v>42489.099687499998</v>
      </c>
      <c r="U2433" s="13">
        <f t="shared" si="197"/>
        <v>42549.099687499998</v>
      </c>
      <c r="W2433">
        <f t="shared" si="198"/>
        <v>2016</v>
      </c>
    </row>
    <row r="2434" spans="1:23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4"/>
        <v>0</v>
      </c>
      <c r="P2434">
        <f t="shared" si="195"/>
        <v>1</v>
      </c>
      <c r="Q2434">
        <v>0</v>
      </c>
      <c r="R2434" s="9" t="s">
        <v>8334</v>
      </c>
      <c r="S2434" t="s">
        <v>8335</v>
      </c>
      <c r="T2434" s="13">
        <f t="shared" si="196"/>
        <v>42041.218715277777</v>
      </c>
      <c r="U2434" s="13">
        <f t="shared" si="197"/>
        <v>42071.218715277777</v>
      </c>
      <c r="W2434">
        <f t="shared" si="198"/>
        <v>2015</v>
      </c>
    </row>
    <row r="2435" spans="1:23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9">ROUND(E2435/D2435*100,0)</f>
        <v>0</v>
      </c>
      <c r="P2435">
        <f t="shared" ref="P2435:P2498" si="200">IFERROR(ROUND(E2435/L2435,2),0)</f>
        <v>0</v>
      </c>
      <c r="Q2435">
        <v>0</v>
      </c>
      <c r="R2435" s="9" t="s">
        <v>8334</v>
      </c>
      <c r="S2435" t="s">
        <v>8335</v>
      </c>
      <c r="T2435" s="13">
        <f t="shared" ref="T2435:T2498" si="201">(((J2435/60)/60)/24)+DATE(1970,1,1)</f>
        <v>42397.89980324074</v>
      </c>
      <c r="U2435" s="13">
        <f t="shared" ref="U2435:U2498" si="202">(((I2435/60)/60)/24)+DATE(1970,1,1)</f>
        <v>42427.89980324074</v>
      </c>
      <c r="W2435">
        <f t="shared" ref="W2435:W2498" si="203">YEAR(T2435)</f>
        <v>2016</v>
      </c>
    </row>
    <row r="2436" spans="1:23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9"/>
        <v>0</v>
      </c>
      <c r="P2436">
        <f t="shared" si="200"/>
        <v>13</v>
      </c>
      <c r="Q2436">
        <v>0</v>
      </c>
      <c r="R2436" s="9" t="s">
        <v>8334</v>
      </c>
      <c r="S2436" t="s">
        <v>8335</v>
      </c>
      <c r="T2436" s="13">
        <f t="shared" si="201"/>
        <v>42180.18604166666</v>
      </c>
      <c r="U2436" s="13">
        <f t="shared" si="202"/>
        <v>42220.18604166666</v>
      </c>
      <c r="W2436">
        <f t="shared" si="203"/>
        <v>2015</v>
      </c>
    </row>
    <row r="2437" spans="1:23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9"/>
        <v>0</v>
      </c>
      <c r="P2437">
        <f t="shared" si="200"/>
        <v>306</v>
      </c>
      <c r="Q2437">
        <v>0</v>
      </c>
      <c r="R2437" s="9" t="s">
        <v>8334</v>
      </c>
      <c r="S2437" t="s">
        <v>8335</v>
      </c>
      <c r="T2437" s="13">
        <f t="shared" si="201"/>
        <v>42252.277615740735</v>
      </c>
      <c r="U2437" s="13">
        <f t="shared" si="202"/>
        <v>42282.277615740735</v>
      </c>
      <c r="W2437">
        <f t="shared" si="203"/>
        <v>2015</v>
      </c>
    </row>
    <row r="2438" spans="1:23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9"/>
        <v>0</v>
      </c>
      <c r="P2438">
        <f t="shared" si="200"/>
        <v>22.5</v>
      </c>
      <c r="Q2438">
        <v>0</v>
      </c>
      <c r="R2438" s="9" t="s">
        <v>8334</v>
      </c>
      <c r="S2438" t="s">
        <v>8335</v>
      </c>
      <c r="T2438" s="13">
        <f t="shared" si="201"/>
        <v>42338.615393518514</v>
      </c>
      <c r="U2438" s="13">
        <f t="shared" si="202"/>
        <v>42398.615393518514</v>
      </c>
      <c r="W2438">
        <f t="shared" si="203"/>
        <v>2015</v>
      </c>
    </row>
    <row r="2439" spans="1:23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9"/>
        <v>0</v>
      </c>
      <c r="P2439">
        <f t="shared" si="200"/>
        <v>0</v>
      </c>
      <c r="Q2439">
        <v>0</v>
      </c>
      <c r="R2439" s="9" t="s">
        <v>8334</v>
      </c>
      <c r="S2439" t="s">
        <v>8335</v>
      </c>
      <c r="T2439" s="13">
        <f t="shared" si="201"/>
        <v>42031.965138888889</v>
      </c>
      <c r="U2439" s="13">
        <f t="shared" si="202"/>
        <v>42080.75</v>
      </c>
      <c r="W2439">
        <f t="shared" si="203"/>
        <v>2015</v>
      </c>
    </row>
    <row r="2440" spans="1:23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9"/>
        <v>0</v>
      </c>
      <c r="P2440">
        <f t="shared" si="200"/>
        <v>50</v>
      </c>
      <c r="Q2440">
        <v>0</v>
      </c>
      <c r="R2440" s="9" t="s">
        <v>8334</v>
      </c>
      <c r="S2440" t="s">
        <v>8335</v>
      </c>
      <c r="T2440" s="13">
        <f t="shared" si="201"/>
        <v>42285.91506944444</v>
      </c>
      <c r="U2440" s="13">
        <f t="shared" si="202"/>
        <v>42345.956736111111</v>
      </c>
      <c r="W2440">
        <f t="shared" si="203"/>
        <v>2015</v>
      </c>
    </row>
    <row r="2441" spans="1:23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9"/>
        <v>0</v>
      </c>
      <c r="P2441">
        <f t="shared" si="200"/>
        <v>0</v>
      </c>
      <c r="Q2441">
        <v>0</v>
      </c>
      <c r="R2441" s="9" t="s">
        <v>8334</v>
      </c>
      <c r="S2441" t="s">
        <v>8335</v>
      </c>
      <c r="T2441" s="13">
        <f t="shared" si="201"/>
        <v>42265.818622685183</v>
      </c>
      <c r="U2441" s="13">
        <f t="shared" si="202"/>
        <v>42295.818622685183</v>
      </c>
      <c r="W2441">
        <f t="shared" si="203"/>
        <v>2015</v>
      </c>
    </row>
    <row r="2442" spans="1:23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9"/>
        <v>0</v>
      </c>
      <c r="P2442">
        <f t="shared" si="200"/>
        <v>5</v>
      </c>
      <c r="Q2442">
        <v>0</v>
      </c>
      <c r="R2442" s="9" t="s">
        <v>8334</v>
      </c>
      <c r="S2442" t="s">
        <v>8335</v>
      </c>
      <c r="T2442" s="13">
        <f t="shared" si="201"/>
        <v>42383.899456018517</v>
      </c>
      <c r="U2442" s="13">
        <f t="shared" si="202"/>
        <v>42413.899456018517</v>
      </c>
      <c r="W2442">
        <f t="shared" si="203"/>
        <v>2016</v>
      </c>
    </row>
    <row r="2443" spans="1:23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9"/>
        <v>108</v>
      </c>
      <c r="P2443">
        <f t="shared" si="200"/>
        <v>74.23</v>
      </c>
      <c r="Q2443">
        <v>108</v>
      </c>
      <c r="R2443" s="9" t="s">
        <v>8334</v>
      </c>
      <c r="S2443" t="s">
        <v>8350</v>
      </c>
      <c r="T2443" s="13">
        <f t="shared" si="201"/>
        <v>42187.125625000001</v>
      </c>
      <c r="U2443" s="13">
        <f t="shared" si="202"/>
        <v>42208.207638888889</v>
      </c>
      <c r="W2443">
        <f t="shared" si="203"/>
        <v>2015</v>
      </c>
    </row>
    <row r="2444" spans="1:23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9"/>
        <v>126</v>
      </c>
      <c r="P2444">
        <f t="shared" si="200"/>
        <v>81.25</v>
      </c>
      <c r="Q2444">
        <v>126</v>
      </c>
      <c r="R2444" s="9" t="s">
        <v>8334</v>
      </c>
      <c r="S2444" t="s">
        <v>8350</v>
      </c>
      <c r="T2444" s="13">
        <f t="shared" si="201"/>
        <v>42052.666990740734</v>
      </c>
      <c r="U2444" s="13">
        <f t="shared" si="202"/>
        <v>42082.625324074077</v>
      </c>
      <c r="W2444">
        <f t="shared" si="203"/>
        <v>2015</v>
      </c>
    </row>
    <row r="2445" spans="1:23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9"/>
        <v>203</v>
      </c>
      <c r="P2445">
        <f t="shared" si="200"/>
        <v>130.22999999999999</v>
      </c>
      <c r="Q2445">
        <v>203</v>
      </c>
      <c r="R2445" s="9" t="s">
        <v>8334</v>
      </c>
      <c r="S2445" t="s">
        <v>8350</v>
      </c>
      <c r="T2445" s="13">
        <f t="shared" si="201"/>
        <v>41836.625254629631</v>
      </c>
      <c r="U2445" s="13">
        <f t="shared" si="202"/>
        <v>41866.625254629631</v>
      </c>
      <c r="W2445">
        <f t="shared" si="203"/>
        <v>2014</v>
      </c>
    </row>
    <row r="2446" spans="1:23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9"/>
        <v>109</v>
      </c>
      <c r="P2446">
        <f t="shared" si="200"/>
        <v>53.41</v>
      </c>
      <c r="Q2446">
        <v>109</v>
      </c>
      <c r="R2446" s="9" t="s">
        <v>8334</v>
      </c>
      <c r="S2446" t="s">
        <v>8350</v>
      </c>
      <c r="T2446" s="13">
        <f t="shared" si="201"/>
        <v>42485.754525462966</v>
      </c>
      <c r="U2446" s="13">
        <f t="shared" si="202"/>
        <v>42515.754525462966</v>
      </c>
      <c r="W2446">
        <f t="shared" si="203"/>
        <v>2016</v>
      </c>
    </row>
    <row r="2447" spans="1:23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9"/>
        <v>173</v>
      </c>
      <c r="P2447">
        <f t="shared" si="200"/>
        <v>75.13</v>
      </c>
      <c r="Q2447">
        <v>173</v>
      </c>
      <c r="R2447" s="9" t="s">
        <v>8334</v>
      </c>
      <c r="S2447" t="s">
        <v>8350</v>
      </c>
      <c r="T2447" s="13">
        <f t="shared" si="201"/>
        <v>42243.190057870372</v>
      </c>
      <c r="U2447" s="13">
        <f t="shared" si="202"/>
        <v>42273.190057870372</v>
      </c>
      <c r="W2447">
        <f t="shared" si="203"/>
        <v>2015</v>
      </c>
    </row>
    <row r="2448" spans="1:23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9"/>
        <v>168</v>
      </c>
      <c r="P2448">
        <f t="shared" si="200"/>
        <v>75.67</v>
      </c>
      <c r="Q2448">
        <v>168</v>
      </c>
      <c r="R2448" s="9" t="s">
        <v>8334</v>
      </c>
      <c r="S2448" t="s">
        <v>8350</v>
      </c>
      <c r="T2448" s="13">
        <f t="shared" si="201"/>
        <v>42670.602673611109</v>
      </c>
      <c r="U2448" s="13">
        <f t="shared" si="202"/>
        <v>42700.64434027778</v>
      </c>
      <c r="W2448">
        <f t="shared" si="203"/>
        <v>2016</v>
      </c>
    </row>
    <row r="2449" spans="1:23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9"/>
        <v>427</v>
      </c>
      <c r="P2449">
        <f t="shared" si="200"/>
        <v>31.69</v>
      </c>
      <c r="Q2449">
        <v>427</v>
      </c>
      <c r="R2449" s="9" t="s">
        <v>8334</v>
      </c>
      <c r="S2449" t="s">
        <v>8350</v>
      </c>
      <c r="T2449" s="13">
        <f t="shared" si="201"/>
        <v>42654.469826388886</v>
      </c>
      <c r="U2449" s="13">
        <f t="shared" si="202"/>
        <v>42686.166666666672</v>
      </c>
      <c r="W2449">
        <f t="shared" si="203"/>
        <v>2016</v>
      </c>
    </row>
    <row r="2450" spans="1:23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9"/>
        <v>108</v>
      </c>
      <c r="P2450">
        <f t="shared" si="200"/>
        <v>47.78</v>
      </c>
      <c r="Q2450">
        <v>108</v>
      </c>
      <c r="R2450" s="9" t="s">
        <v>8334</v>
      </c>
      <c r="S2450" t="s">
        <v>8350</v>
      </c>
      <c r="T2450" s="13">
        <f t="shared" si="201"/>
        <v>42607.316122685181</v>
      </c>
      <c r="U2450" s="13">
        <f t="shared" si="202"/>
        <v>42613.233333333337</v>
      </c>
      <c r="W2450">
        <f t="shared" si="203"/>
        <v>2016</v>
      </c>
    </row>
    <row r="2451" spans="1:23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9"/>
        <v>108</v>
      </c>
      <c r="P2451">
        <f t="shared" si="200"/>
        <v>90</v>
      </c>
      <c r="Q2451">
        <v>108</v>
      </c>
      <c r="R2451" s="9" t="s">
        <v>8334</v>
      </c>
      <c r="S2451" t="s">
        <v>8350</v>
      </c>
      <c r="T2451" s="13">
        <f t="shared" si="201"/>
        <v>41943.142534722225</v>
      </c>
      <c r="U2451" s="13">
        <f t="shared" si="202"/>
        <v>41973.184201388889</v>
      </c>
      <c r="W2451">
        <f t="shared" si="203"/>
        <v>2014</v>
      </c>
    </row>
    <row r="2452" spans="1:23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9"/>
        <v>102</v>
      </c>
      <c r="P2452">
        <f t="shared" si="200"/>
        <v>149.31</v>
      </c>
      <c r="Q2452">
        <v>102</v>
      </c>
      <c r="R2452" s="9" t="s">
        <v>8334</v>
      </c>
      <c r="S2452" t="s">
        <v>8350</v>
      </c>
      <c r="T2452" s="13">
        <f t="shared" si="201"/>
        <v>41902.07240740741</v>
      </c>
      <c r="U2452" s="13">
        <f t="shared" si="202"/>
        <v>41940.132638888892</v>
      </c>
      <c r="W2452">
        <f t="shared" si="203"/>
        <v>2014</v>
      </c>
    </row>
    <row r="2453" spans="1:23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9"/>
        <v>115</v>
      </c>
      <c r="P2453">
        <f t="shared" si="200"/>
        <v>62.07</v>
      </c>
      <c r="Q2453">
        <v>115</v>
      </c>
      <c r="R2453" s="9" t="s">
        <v>8334</v>
      </c>
      <c r="S2453" t="s">
        <v>8350</v>
      </c>
      <c r="T2453" s="13">
        <f t="shared" si="201"/>
        <v>42779.908449074079</v>
      </c>
      <c r="U2453" s="13">
        <f t="shared" si="202"/>
        <v>42799.908449074079</v>
      </c>
      <c r="W2453">
        <f t="shared" si="203"/>
        <v>2017</v>
      </c>
    </row>
    <row r="2454" spans="1:23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9"/>
        <v>134</v>
      </c>
      <c r="P2454">
        <f t="shared" si="200"/>
        <v>53.4</v>
      </c>
      <c r="Q2454">
        <v>134</v>
      </c>
      <c r="R2454" s="9" t="s">
        <v>8334</v>
      </c>
      <c r="S2454" t="s">
        <v>8350</v>
      </c>
      <c r="T2454" s="13">
        <f t="shared" si="201"/>
        <v>42338.84375</v>
      </c>
      <c r="U2454" s="13">
        <f t="shared" si="202"/>
        <v>42367.958333333328</v>
      </c>
      <c r="W2454">
        <f t="shared" si="203"/>
        <v>2015</v>
      </c>
    </row>
    <row r="2455" spans="1:23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9"/>
        <v>155</v>
      </c>
      <c r="P2455">
        <f t="shared" si="200"/>
        <v>69.27</v>
      </c>
      <c r="Q2455">
        <v>155</v>
      </c>
      <c r="R2455" s="9" t="s">
        <v>8334</v>
      </c>
      <c r="S2455" t="s">
        <v>8350</v>
      </c>
      <c r="T2455" s="13">
        <f t="shared" si="201"/>
        <v>42738.692233796297</v>
      </c>
      <c r="U2455" s="13">
        <f t="shared" si="202"/>
        <v>42768.692233796297</v>
      </c>
      <c r="W2455">
        <f t="shared" si="203"/>
        <v>2017</v>
      </c>
    </row>
    <row r="2456" spans="1:23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9"/>
        <v>101</v>
      </c>
      <c r="P2456">
        <f t="shared" si="200"/>
        <v>271.51</v>
      </c>
      <c r="Q2456">
        <v>101</v>
      </c>
      <c r="R2456" s="9" t="s">
        <v>8334</v>
      </c>
      <c r="S2456" t="s">
        <v>8350</v>
      </c>
      <c r="T2456" s="13">
        <f t="shared" si="201"/>
        <v>42770.201481481476</v>
      </c>
      <c r="U2456" s="13">
        <f t="shared" si="202"/>
        <v>42805.201481481476</v>
      </c>
      <c r="W2456">
        <f t="shared" si="203"/>
        <v>2017</v>
      </c>
    </row>
    <row r="2457" spans="1:23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9"/>
        <v>182</v>
      </c>
      <c r="P2457">
        <f t="shared" si="200"/>
        <v>34.130000000000003</v>
      </c>
      <c r="Q2457">
        <v>182</v>
      </c>
      <c r="R2457" s="9" t="s">
        <v>8334</v>
      </c>
      <c r="S2457" t="s">
        <v>8350</v>
      </c>
      <c r="T2457" s="13">
        <f t="shared" si="201"/>
        <v>42452.781828703708</v>
      </c>
      <c r="U2457" s="13">
        <f t="shared" si="202"/>
        <v>42480.781828703708</v>
      </c>
      <c r="W2457">
        <f t="shared" si="203"/>
        <v>2016</v>
      </c>
    </row>
    <row r="2458" spans="1:23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9"/>
        <v>181</v>
      </c>
      <c r="P2458">
        <f t="shared" si="200"/>
        <v>40.49</v>
      </c>
      <c r="Q2458">
        <v>181</v>
      </c>
      <c r="R2458" s="9" t="s">
        <v>8334</v>
      </c>
      <c r="S2458" t="s">
        <v>8350</v>
      </c>
      <c r="T2458" s="13">
        <f t="shared" si="201"/>
        <v>42761.961099537039</v>
      </c>
      <c r="U2458" s="13">
        <f t="shared" si="202"/>
        <v>42791.961099537039</v>
      </c>
      <c r="W2458">
        <f t="shared" si="203"/>
        <v>2017</v>
      </c>
    </row>
    <row r="2459" spans="1:23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9"/>
        <v>102</v>
      </c>
      <c r="P2459">
        <f t="shared" si="200"/>
        <v>189.76</v>
      </c>
      <c r="Q2459">
        <v>102</v>
      </c>
      <c r="R2459" s="9" t="s">
        <v>8334</v>
      </c>
      <c r="S2459" t="s">
        <v>8350</v>
      </c>
      <c r="T2459" s="13">
        <f t="shared" si="201"/>
        <v>42423.602500000001</v>
      </c>
      <c r="U2459" s="13">
        <f t="shared" si="202"/>
        <v>42453.560833333337</v>
      </c>
      <c r="W2459">
        <f t="shared" si="203"/>
        <v>2016</v>
      </c>
    </row>
    <row r="2460" spans="1:23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9"/>
        <v>110</v>
      </c>
      <c r="P2460">
        <f t="shared" si="200"/>
        <v>68.86</v>
      </c>
      <c r="Q2460">
        <v>110</v>
      </c>
      <c r="R2460" s="9" t="s">
        <v>8334</v>
      </c>
      <c r="S2460" t="s">
        <v>8350</v>
      </c>
      <c r="T2460" s="13">
        <f t="shared" si="201"/>
        <v>42495.871736111112</v>
      </c>
      <c r="U2460" s="13">
        <f t="shared" si="202"/>
        <v>42530.791666666672</v>
      </c>
      <c r="W2460">
        <f t="shared" si="203"/>
        <v>2016</v>
      </c>
    </row>
    <row r="2461" spans="1:23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9"/>
        <v>102</v>
      </c>
      <c r="P2461">
        <f t="shared" si="200"/>
        <v>108.78</v>
      </c>
      <c r="Q2461">
        <v>102</v>
      </c>
      <c r="R2461" s="9" t="s">
        <v>8334</v>
      </c>
      <c r="S2461" t="s">
        <v>8350</v>
      </c>
      <c r="T2461" s="13">
        <f t="shared" si="201"/>
        <v>42407.637557870374</v>
      </c>
      <c r="U2461" s="13">
        <f t="shared" si="202"/>
        <v>42452.595891203702</v>
      </c>
      <c r="W2461">
        <f t="shared" si="203"/>
        <v>2016</v>
      </c>
    </row>
    <row r="2462" spans="1:23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9"/>
        <v>101</v>
      </c>
      <c r="P2462">
        <f t="shared" si="200"/>
        <v>125.99</v>
      </c>
      <c r="Q2462">
        <v>101</v>
      </c>
      <c r="R2462" s="9" t="s">
        <v>8334</v>
      </c>
      <c r="S2462" t="s">
        <v>8350</v>
      </c>
      <c r="T2462" s="13">
        <f t="shared" si="201"/>
        <v>42704.187118055561</v>
      </c>
      <c r="U2462" s="13">
        <f t="shared" si="202"/>
        <v>42738.178472222222</v>
      </c>
      <c r="W2462">
        <f t="shared" si="203"/>
        <v>2016</v>
      </c>
    </row>
    <row r="2463" spans="1:23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9"/>
        <v>104</v>
      </c>
      <c r="P2463">
        <f t="shared" si="200"/>
        <v>90.52</v>
      </c>
      <c r="Q2463">
        <v>104</v>
      </c>
      <c r="R2463" s="9" t="s">
        <v>8323</v>
      </c>
      <c r="S2463" t="s">
        <v>8327</v>
      </c>
      <c r="T2463" s="13">
        <f t="shared" si="201"/>
        <v>40784.012696759259</v>
      </c>
      <c r="U2463" s="13">
        <f t="shared" si="202"/>
        <v>40817.125</v>
      </c>
      <c r="W2463">
        <f t="shared" si="203"/>
        <v>2011</v>
      </c>
    </row>
    <row r="2464" spans="1:23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9"/>
        <v>111</v>
      </c>
      <c r="P2464">
        <f t="shared" si="200"/>
        <v>28.88</v>
      </c>
      <c r="Q2464">
        <v>111</v>
      </c>
      <c r="R2464" s="9" t="s">
        <v>8323</v>
      </c>
      <c r="S2464" t="s">
        <v>8327</v>
      </c>
      <c r="T2464" s="13">
        <f t="shared" si="201"/>
        <v>41089.186296296299</v>
      </c>
      <c r="U2464" s="13">
        <f t="shared" si="202"/>
        <v>41109.186296296299</v>
      </c>
      <c r="W2464">
        <f t="shared" si="203"/>
        <v>2012</v>
      </c>
    </row>
    <row r="2465" spans="1:23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9"/>
        <v>116</v>
      </c>
      <c r="P2465">
        <f t="shared" si="200"/>
        <v>31</v>
      </c>
      <c r="Q2465">
        <v>116</v>
      </c>
      <c r="R2465" s="9" t="s">
        <v>8323</v>
      </c>
      <c r="S2465" t="s">
        <v>8327</v>
      </c>
      <c r="T2465" s="13">
        <f t="shared" si="201"/>
        <v>41341.111400462964</v>
      </c>
      <c r="U2465" s="13">
        <f t="shared" si="202"/>
        <v>41380.791666666664</v>
      </c>
      <c r="W2465">
        <f t="shared" si="203"/>
        <v>2013</v>
      </c>
    </row>
    <row r="2466" spans="1:23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9"/>
        <v>111</v>
      </c>
      <c r="P2466">
        <f t="shared" si="200"/>
        <v>51.67</v>
      </c>
      <c r="Q2466">
        <v>111</v>
      </c>
      <c r="R2466" s="9" t="s">
        <v>8323</v>
      </c>
      <c r="S2466" t="s">
        <v>8327</v>
      </c>
      <c r="T2466" s="13">
        <f t="shared" si="201"/>
        <v>42248.90042824074</v>
      </c>
      <c r="U2466" s="13">
        <f t="shared" si="202"/>
        <v>42277.811805555553</v>
      </c>
      <c r="W2466">
        <f t="shared" si="203"/>
        <v>2015</v>
      </c>
    </row>
    <row r="2467" spans="1:23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9"/>
        <v>180</v>
      </c>
      <c r="P2467">
        <f t="shared" si="200"/>
        <v>26.27</v>
      </c>
      <c r="Q2467">
        <v>180</v>
      </c>
      <c r="R2467" s="9" t="s">
        <v>8323</v>
      </c>
      <c r="S2467" t="s">
        <v>8327</v>
      </c>
      <c r="T2467" s="13">
        <f t="shared" si="201"/>
        <v>41145.719305555554</v>
      </c>
      <c r="U2467" s="13">
        <f t="shared" si="202"/>
        <v>41175.719305555554</v>
      </c>
      <c r="W2467">
        <f t="shared" si="203"/>
        <v>2012</v>
      </c>
    </row>
    <row r="2468" spans="1:23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9"/>
        <v>100</v>
      </c>
      <c r="P2468">
        <f t="shared" si="200"/>
        <v>48.08</v>
      </c>
      <c r="Q2468">
        <v>100</v>
      </c>
      <c r="R2468" s="9" t="s">
        <v>8323</v>
      </c>
      <c r="S2468" t="s">
        <v>8327</v>
      </c>
      <c r="T2468" s="13">
        <f t="shared" si="201"/>
        <v>41373.102465277778</v>
      </c>
      <c r="U2468" s="13">
        <f t="shared" si="202"/>
        <v>41403.102465277778</v>
      </c>
      <c r="W2468">
        <f t="shared" si="203"/>
        <v>2013</v>
      </c>
    </row>
    <row r="2469" spans="1:23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9"/>
        <v>119</v>
      </c>
      <c r="P2469">
        <f t="shared" si="200"/>
        <v>27.56</v>
      </c>
      <c r="Q2469">
        <v>119</v>
      </c>
      <c r="R2469" s="9" t="s">
        <v>8323</v>
      </c>
      <c r="S2469" t="s">
        <v>8327</v>
      </c>
      <c r="T2469" s="13">
        <f t="shared" si="201"/>
        <v>41025.874201388891</v>
      </c>
      <c r="U2469" s="13">
        <f t="shared" si="202"/>
        <v>41039.708333333336</v>
      </c>
      <c r="W2469">
        <f t="shared" si="203"/>
        <v>2012</v>
      </c>
    </row>
    <row r="2470" spans="1:23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9"/>
        <v>107</v>
      </c>
      <c r="P2470">
        <f t="shared" si="200"/>
        <v>36.97</v>
      </c>
      <c r="Q2470">
        <v>107</v>
      </c>
      <c r="R2470" s="9" t="s">
        <v>8323</v>
      </c>
      <c r="S2470" t="s">
        <v>8327</v>
      </c>
      <c r="T2470" s="13">
        <f t="shared" si="201"/>
        <v>41174.154178240737</v>
      </c>
      <c r="U2470" s="13">
        <f t="shared" si="202"/>
        <v>41210.208333333336</v>
      </c>
      <c r="W2470">
        <f t="shared" si="203"/>
        <v>2012</v>
      </c>
    </row>
    <row r="2471" spans="1:23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9"/>
        <v>114</v>
      </c>
      <c r="P2471">
        <f t="shared" si="200"/>
        <v>29.02</v>
      </c>
      <c r="Q2471">
        <v>114</v>
      </c>
      <c r="R2471" s="9" t="s">
        <v>8323</v>
      </c>
      <c r="S2471" t="s">
        <v>8327</v>
      </c>
      <c r="T2471" s="13">
        <f t="shared" si="201"/>
        <v>40557.429733796293</v>
      </c>
      <c r="U2471" s="13">
        <f t="shared" si="202"/>
        <v>40582.429733796293</v>
      </c>
      <c r="W2471">
        <f t="shared" si="203"/>
        <v>2011</v>
      </c>
    </row>
    <row r="2472" spans="1:23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9"/>
        <v>103</v>
      </c>
      <c r="P2472">
        <f t="shared" si="200"/>
        <v>28.66</v>
      </c>
      <c r="Q2472">
        <v>103</v>
      </c>
      <c r="R2472" s="9" t="s">
        <v>8323</v>
      </c>
      <c r="S2472" t="s">
        <v>8327</v>
      </c>
      <c r="T2472" s="13">
        <f t="shared" si="201"/>
        <v>41023.07471064815</v>
      </c>
      <c r="U2472" s="13">
        <f t="shared" si="202"/>
        <v>41053.07471064815</v>
      </c>
      <c r="W2472">
        <f t="shared" si="203"/>
        <v>2012</v>
      </c>
    </row>
    <row r="2473" spans="1:23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9"/>
        <v>128</v>
      </c>
      <c r="P2473">
        <f t="shared" si="200"/>
        <v>37.65</v>
      </c>
      <c r="Q2473">
        <v>128</v>
      </c>
      <c r="R2473" s="9" t="s">
        <v>8323</v>
      </c>
      <c r="S2473" t="s">
        <v>8327</v>
      </c>
      <c r="T2473" s="13">
        <f t="shared" si="201"/>
        <v>40893.992962962962</v>
      </c>
      <c r="U2473" s="13">
        <f t="shared" si="202"/>
        <v>40933.992962962962</v>
      </c>
      <c r="W2473">
        <f t="shared" si="203"/>
        <v>2011</v>
      </c>
    </row>
    <row r="2474" spans="1:23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9"/>
        <v>136</v>
      </c>
      <c r="P2474">
        <f t="shared" si="200"/>
        <v>97.9</v>
      </c>
      <c r="Q2474">
        <v>136</v>
      </c>
      <c r="R2474" s="9" t="s">
        <v>8323</v>
      </c>
      <c r="S2474" t="s">
        <v>8327</v>
      </c>
      <c r="T2474" s="13">
        <f t="shared" si="201"/>
        <v>40354.11550925926</v>
      </c>
      <c r="U2474" s="13">
        <f t="shared" si="202"/>
        <v>40425.043749999997</v>
      </c>
      <c r="W2474">
        <f t="shared" si="203"/>
        <v>2010</v>
      </c>
    </row>
    <row r="2475" spans="1:23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9"/>
        <v>100</v>
      </c>
      <c r="P2475">
        <f t="shared" si="200"/>
        <v>42.55</v>
      </c>
      <c r="Q2475">
        <v>100</v>
      </c>
      <c r="R2475" s="9" t="s">
        <v>8323</v>
      </c>
      <c r="S2475" t="s">
        <v>8327</v>
      </c>
      <c r="T2475" s="13">
        <f t="shared" si="201"/>
        <v>41193.748483796298</v>
      </c>
      <c r="U2475" s="13">
        <f t="shared" si="202"/>
        <v>41223.790150462963</v>
      </c>
      <c r="W2475">
        <f t="shared" si="203"/>
        <v>2012</v>
      </c>
    </row>
    <row r="2476" spans="1:23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9"/>
        <v>100</v>
      </c>
      <c r="P2476">
        <f t="shared" si="200"/>
        <v>131.58000000000001</v>
      </c>
      <c r="Q2476">
        <v>100</v>
      </c>
      <c r="R2476" s="9" t="s">
        <v>8323</v>
      </c>
      <c r="S2476" t="s">
        <v>8327</v>
      </c>
      <c r="T2476" s="13">
        <f t="shared" si="201"/>
        <v>40417.011296296296</v>
      </c>
      <c r="U2476" s="13">
        <f t="shared" si="202"/>
        <v>40462.011296296296</v>
      </c>
      <c r="W2476">
        <f t="shared" si="203"/>
        <v>2010</v>
      </c>
    </row>
    <row r="2477" spans="1:23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9"/>
        <v>105</v>
      </c>
      <c r="P2477">
        <f t="shared" si="200"/>
        <v>32.32</v>
      </c>
      <c r="Q2477">
        <v>105</v>
      </c>
      <c r="R2477" s="9" t="s">
        <v>8323</v>
      </c>
      <c r="S2477" t="s">
        <v>8327</v>
      </c>
      <c r="T2477" s="13">
        <f t="shared" si="201"/>
        <v>40310.287673611114</v>
      </c>
      <c r="U2477" s="13">
        <f t="shared" si="202"/>
        <v>40369.916666666664</v>
      </c>
      <c r="W2477">
        <f t="shared" si="203"/>
        <v>2010</v>
      </c>
    </row>
    <row r="2478" spans="1:23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9"/>
        <v>105</v>
      </c>
      <c r="P2478">
        <f t="shared" si="200"/>
        <v>61.1</v>
      </c>
      <c r="Q2478">
        <v>105</v>
      </c>
      <c r="R2478" s="9" t="s">
        <v>8323</v>
      </c>
      <c r="S2478" t="s">
        <v>8327</v>
      </c>
      <c r="T2478" s="13">
        <f t="shared" si="201"/>
        <v>41913.328356481477</v>
      </c>
      <c r="U2478" s="13">
        <f t="shared" si="202"/>
        <v>41946.370023148149</v>
      </c>
      <c r="W2478">
        <f t="shared" si="203"/>
        <v>2014</v>
      </c>
    </row>
    <row r="2479" spans="1:23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9"/>
        <v>171</v>
      </c>
      <c r="P2479">
        <f t="shared" si="200"/>
        <v>31.34</v>
      </c>
      <c r="Q2479">
        <v>171</v>
      </c>
      <c r="R2479" s="9" t="s">
        <v>8323</v>
      </c>
      <c r="S2479" t="s">
        <v>8327</v>
      </c>
      <c r="T2479" s="13">
        <f t="shared" si="201"/>
        <v>41088.691493055558</v>
      </c>
      <c r="U2479" s="13">
        <f t="shared" si="202"/>
        <v>41133.691493055558</v>
      </c>
      <c r="W2479">
        <f t="shared" si="203"/>
        <v>2012</v>
      </c>
    </row>
    <row r="2480" spans="1:23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9"/>
        <v>128</v>
      </c>
      <c r="P2480">
        <f t="shared" si="200"/>
        <v>129.11000000000001</v>
      </c>
      <c r="Q2480">
        <v>128</v>
      </c>
      <c r="R2480" s="9" t="s">
        <v>8323</v>
      </c>
      <c r="S2480" t="s">
        <v>8327</v>
      </c>
      <c r="T2480" s="13">
        <f t="shared" si="201"/>
        <v>41257.950381944444</v>
      </c>
      <c r="U2480" s="13">
        <f t="shared" si="202"/>
        <v>41287.950381944444</v>
      </c>
      <c r="W2480">
        <f t="shared" si="203"/>
        <v>2012</v>
      </c>
    </row>
    <row r="2481" spans="1:23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9"/>
        <v>133</v>
      </c>
      <c r="P2481">
        <f t="shared" si="200"/>
        <v>25.02</v>
      </c>
      <c r="Q2481">
        <v>133</v>
      </c>
      <c r="R2481" s="9" t="s">
        <v>8323</v>
      </c>
      <c r="S2481" t="s">
        <v>8327</v>
      </c>
      <c r="T2481" s="13">
        <f t="shared" si="201"/>
        <v>41107.726782407408</v>
      </c>
      <c r="U2481" s="13">
        <f t="shared" si="202"/>
        <v>41118.083333333336</v>
      </c>
      <c r="W2481">
        <f t="shared" si="203"/>
        <v>2012</v>
      </c>
    </row>
    <row r="2482" spans="1:23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9"/>
        <v>100</v>
      </c>
      <c r="P2482">
        <f t="shared" si="200"/>
        <v>250</v>
      </c>
      <c r="Q2482">
        <v>100</v>
      </c>
      <c r="R2482" s="9" t="s">
        <v>8323</v>
      </c>
      <c r="S2482" t="s">
        <v>8327</v>
      </c>
      <c r="T2482" s="13">
        <f t="shared" si="201"/>
        <v>42227.936157407406</v>
      </c>
      <c r="U2482" s="13">
        <f t="shared" si="202"/>
        <v>42287.936157407406</v>
      </c>
      <c r="W2482">
        <f t="shared" si="203"/>
        <v>2015</v>
      </c>
    </row>
    <row r="2483" spans="1:23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9"/>
        <v>113</v>
      </c>
      <c r="P2483">
        <f t="shared" si="200"/>
        <v>47.54</v>
      </c>
      <c r="Q2483">
        <v>113</v>
      </c>
      <c r="R2483" s="9" t="s">
        <v>8323</v>
      </c>
      <c r="S2483" t="s">
        <v>8327</v>
      </c>
      <c r="T2483" s="13">
        <f t="shared" si="201"/>
        <v>40999.645925925928</v>
      </c>
      <c r="U2483" s="13">
        <f t="shared" si="202"/>
        <v>41029.645925925928</v>
      </c>
      <c r="W2483">
        <f t="shared" si="203"/>
        <v>2012</v>
      </c>
    </row>
    <row r="2484" spans="1:23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9"/>
        <v>100</v>
      </c>
      <c r="P2484">
        <f t="shared" si="200"/>
        <v>40.04</v>
      </c>
      <c r="Q2484">
        <v>100</v>
      </c>
      <c r="R2484" s="9" t="s">
        <v>8323</v>
      </c>
      <c r="S2484" t="s">
        <v>8327</v>
      </c>
      <c r="T2484" s="13">
        <f t="shared" si="201"/>
        <v>40711.782210648147</v>
      </c>
      <c r="U2484" s="13">
        <f t="shared" si="202"/>
        <v>40756.782210648147</v>
      </c>
      <c r="W2484">
        <f t="shared" si="203"/>
        <v>2011</v>
      </c>
    </row>
    <row r="2485" spans="1:23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9"/>
        <v>114</v>
      </c>
      <c r="P2485">
        <f t="shared" si="200"/>
        <v>65.84</v>
      </c>
      <c r="Q2485">
        <v>114</v>
      </c>
      <c r="R2485" s="9" t="s">
        <v>8323</v>
      </c>
      <c r="S2485" t="s">
        <v>8327</v>
      </c>
      <c r="T2485" s="13">
        <f t="shared" si="201"/>
        <v>40970.750034722223</v>
      </c>
      <c r="U2485" s="13">
        <f t="shared" si="202"/>
        <v>41030.708368055559</v>
      </c>
      <c r="W2485">
        <f t="shared" si="203"/>
        <v>2012</v>
      </c>
    </row>
    <row r="2486" spans="1:23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9"/>
        <v>119</v>
      </c>
      <c r="P2486">
        <f t="shared" si="200"/>
        <v>46.4</v>
      </c>
      <c r="Q2486">
        <v>119</v>
      </c>
      <c r="R2486" s="9" t="s">
        <v>8323</v>
      </c>
      <c r="S2486" t="s">
        <v>8327</v>
      </c>
      <c r="T2486" s="13">
        <f t="shared" si="201"/>
        <v>40771.916701388887</v>
      </c>
      <c r="U2486" s="13">
        <f t="shared" si="202"/>
        <v>40801.916701388887</v>
      </c>
      <c r="W2486">
        <f t="shared" si="203"/>
        <v>2011</v>
      </c>
    </row>
    <row r="2487" spans="1:23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9"/>
        <v>103</v>
      </c>
      <c r="P2487">
        <f t="shared" si="200"/>
        <v>50.37</v>
      </c>
      <c r="Q2487">
        <v>103</v>
      </c>
      <c r="R2487" s="9" t="s">
        <v>8323</v>
      </c>
      <c r="S2487" t="s">
        <v>8327</v>
      </c>
      <c r="T2487" s="13">
        <f t="shared" si="201"/>
        <v>40793.998599537037</v>
      </c>
      <c r="U2487" s="13">
        <f t="shared" si="202"/>
        <v>40828.998599537037</v>
      </c>
      <c r="W2487">
        <f t="shared" si="203"/>
        <v>2011</v>
      </c>
    </row>
    <row r="2488" spans="1:23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9"/>
        <v>266</v>
      </c>
      <c r="P2488">
        <f t="shared" si="200"/>
        <v>26.57</v>
      </c>
      <c r="Q2488">
        <v>266</v>
      </c>
      <c r="R2488" s="9" t="s">
        <v>8323</v>
      </c>
      <c r="S2488" t="s">
        <v>8327</v>
      </c>
      <c r="T2488" s="13">
        <f t="shared" si="201"/>
        <v>40991.708055555559</v>
      </c>
      <c r="U2488" s="13">
        <f t="shared" si="202"/>
        <v>41021.708055555559</v>
      </c>
      <c r="W2488">
        <f t="shared" si="203"/>
        <v>2012</v>
      </c>
    </row>
    <row r="2489" spans="1:23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9"/>
        <v>100</v>
      </c>
      <c r="P2489">
        <f t="shared" si="200"/>
        <v>39.49</v>
      </c>
      <c r="Q2489">
        <v>100</v>
      </c>
      <c r="R2489" s="9" t="s">
        <v>8323</v>
      </c>
      <c r="S2489" t="s">
        <v>8327</v>
      </c>
      <c r="T2489" s="13">
        <f t="shared" si="201"/>
        <v>41026.083298611113</v>
      </c>
      <c r="U2489" s="13">
        <f t="shared" si="202"/>
        <v>41056.083298611113</v>
      </c>
      <c r="W2489">
        <f t="shared" si="203"/>
        <v>2012</v>
      </c>
    </row>
    <row r="2490" spans="1:23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9"/>
        <v>107</v>
      </c>
      <c r="P2490">
        <f t="shared" si="200"/>
        <v>49.25</v>
      </c>
      <c r="Q2490">
        <v>107</v>
      </c>
      <c r="R2490" s="9" t="s">
        <v>8323</v>
      </c>
      <c r="S2490" t="s">
        <v>8327</v>
      </c>
      <c r="T2490" s="13">
        <f t="shared" si="201"/>
        <v>40833.633194444446</v>
      </c>
      <c r="U2490" s="13">
        <f t="shared" si="202"/>
        <v>40863.674861111111</v>
      </c>
      <c r="W2490">
        <f t="shared" si="203"/>
        <v>2011</v>
      </c>
    </row>
    <row r="2491" spans="1:23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9"/>
        <v>134</v>
      </c>
      <c r="P2491">
        <f t="shared" si="200"/>
        <v>62.38</v>
      </c>
      <c r="Q2491">
        <v>134</v>
      </c>
      <c r="R2491" s="9" t="s">
        <v>8323</v>
      </c>
      <c r="S2491" t="s">
        <v>8327</v>
      </c>
      <c r="T2491" s="13">
        <f t="shared" si="201"/>
        <v>41373.690266203703</v>
      </c>
      <c r="U2491" s="13">
        <f t="shared" si="202"/>
        <v>41403.690266203703</v>
      </c>
      <c r="W2491">
        <f t="shared" si="203"/>
        <v>2013</v>
      </c>
    </row>
    <row r="2492" spans="1:23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9"/>
        <v>121</v>
      </c>
      <c r="P2492">
        <f t="shared" si="200"/>
        <v>37.94</v>
      </c>
      <c r="Q2492">
        <v>121</v>
      </c>
      <c r="R2492" s="9" t="s">
        <v>8323</v>
      </c>
      <c r="S2492" t="s">
        <v>8327</v>
      </c>
      <c r="T2492" s="13">
        <f t="shared" si="201"/>
        <v>41023.227731481478</v>
      </c>
      <c r="U2492" s="13">
        <f t="shared" si="202"/>
        <v>41083.227731481478</v>
      </c>
      <c r="W2492">
        <f t="shared" si="203"/>
        <v>2012</v>
      </c>
    </row>
    <row r="2493" spans="1:23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9"/>
        <v>103</v>
      </c>
      <c r="P2493">
        <f t="shared" si="200"/>
        <v>51.6</v>
      </c>
      <c r="Q2493">
        <v>103</v>
      </c>
      <c r="R2493" s="9" t="s">
        <v>8323</v>
      </c>
      <c r="S2493" t="s">
        <v>8327</v>
      </c>
      <c r="T2493" s="13">
        <f t="shared" si="201"/>
        <v>40542.839282407411</v>
      </c>
      <c r="U2493" s="13">
        <f t="shared" si="202"/>
        <v>40559.07708333333</v>
      </c>
      <c r="W2493">
        <f t="shared" si="203"/>
        <v>2010</v>
      </c>
    </row>
    <row r="2494" spans="1:23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9"/>
        <v>125</v>
      </c>
      <c r="P2494">
        <f t="shared" si="200"/>
        <v>27.78</v>
      </c>
      <c r="Q2494">
        <v>125</v>
      </c>
      <c r="R2494" s="9" t="s">
        <v>8323</v>
      </c>
      <c r="S2494" t="s">
        <v>8327</v>
      </c>
      <c r="T2494" s="13">
        <f t="shared" si="201"/>
        <v>41024.985972222225</v>
      </c>
      <c r="U2494" s="13">
        <f t="shared" si="202"/>
        <v>41076.415972222225</v>
      </c>
      <c r="W2494">
        <f t="shared" si="203"/>
        <v>2012</v>
      </c>
    </row>
    <row r="2495" spans="1:23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9"/>
        <v>129</v>
      </c>
      <c r="P2495">
        <f t="shared" si="200"/>
        <v>99.38</v>
      </c>
      <c r="Q2495">
        <v>129</v>
      </c>
      <c r="R2495" s="9" t="s">
        <v>8323</v>
      </c>
      <c r="S2495" t="s">
        <v>8327</v>
      </c>
      <c r="T2495" s="13">
        <f t="shared" si="201"/>
        <v>41348.168287037035</v>
      </c>
      <c r="U2495" s="13">
        <f t="shared" si="202"/>
        <v>41393.168287037035</v>
      </c>
      <c r="W2495">
        <f t="shared" si="203"/>
        <v>2013</v>
      </c>
    </row>
    <row r="2496" spans="1:23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9"/>
        <v>101</v>
      </c>
      <c r="P2496">
        <f t="shared" si="200"/>
        <v>38.85</v>
      </c>
      <c r="Q2496">
        <v>101</v>
      </c>
      <c r="R2496" s="9" t="s">
        <v>8323</v>
      </c>
      <c r="S2496" t="s">
        <v>8327</v>
      </c>
      <c r="T2496" s="13">
        <f t="shared" si="201"/>
        <v>41022.645185185182</v>
      </c>
      <c r="U2496" s="13">
        <f t="shared" si="202"/>
        <v>41052.645185185182</v>
      </c>
      <c r="W2496">
        <f t="shared" si="203"/>
        <v>2012</v>
      </c>
    </row>
    <row r="2497" spans="1:23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9"/>
        <v>128</v>
      </c>
      <c r="P2497">
        <f t="shared" si="200"/>
        <v>45.55</v>
      </c>
      <c r="Q2497">
        <v>128</v>
      </c>
      <c r="R2497" s="9" t="s">
        <v>8323</v>
      </c>
      <c r="S2497" t="s">
        <v>8327</v>
      </c>
      <c r="T2497" s="13">
        <f t="shared" si="201"/>
        <v>41036.946469907409</v>
      </c>
      <c r="U2497" s="13">
        <f t="shared" si="202"/>
        <v>41066.946469907409</v>
      </c>
      <c r="W2497">
        <f t="shared" si="203"/>
        <v>2012</v>
      </c>
    </row>
    <row r="2498" spans="1:23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9"/>
        <v>100</v>
      </c>
      <c r="P2498">
        <f t="shared" si="200"/>
        <v>600</v>
      </c>
      <c r="Q2498">
        <v>100</v>
      </c>
      <c r="R2498" s="9" t="s">
        <v>8323</v>
      </c>
      <c r="S2498" t="s">
        <v>8327</v>
      </c>
      <c r="T2498" s="13">
        <f t="shared" si="201"/>
        <v>41327.996435185189</v>
      </c>
      <c r="U2498" s="13">
        <f t="shared" si="202"/>
        <v>41362.954768518517</v>
      </c>
      <c r="W2498">
        <f t="shared" si="203"/>
        <v>2013</v>
      </c>
    </row>
    <row r="2499" spans="1:23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204">ROUND(E2499/D2499*100,0)</f>
        <v>113</v>
      </c>
      <c r="P2499">
        <f t="shared" ref="P2499:P2562" si="205">IFERROR(ROUND(E2499/L2499,2),0)</f>
        <v>80.55</v>
      </c>
      <c r="Q2499">
        <v>113</v>
      </c>
      <c r="R2499" s="9" t="s">
        <v>8323</v>
      </c>
      <c r="S2499" t="s">
        <v>8327</v>
      </c>
      <c r="T2499" s="13">
        <f t="shared" ref="T2499:T2562" si="206">(((J2499/60)/60)/24)+DATE(1970,1,1)</f>
        <v>40730.878912037035</v>
      </c>
      <c r="U2499" s="13">
        <f t="shared" ref="U2499:U2562" si="207">(((I2499/60)/60)/24)+DATE(1970,1,1)</f>
        <v>40760.878912037035</v>
      </c>
      <c r="W2499">
        <f t="shared" ref="W2499:W2562" si="208">YEAR(T2499)</f>
        <v>2011</v>
      </c>
    </row>
    <row r="2500" spans="1:23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204"/>
        <v>106</v>
      </c>
      <c r="P2500">
        <f t="shared" si="205"/>
        <v>52.8</v>
      </c>
      <c r="Q2500">
        <v>106</v>
      </c>
      <c r="R2500" s="9" t="s">
        <v>8323</v>
      </c>
      <c r="S2500" t="s">
        <v>8327</v>
      </c>
      <c r="T2500" s="13">
        <f t="shared" si="206"/>
        <v>42017.967442129629</v>
      </c>
      <c r="U2500" s="13">
        <f t="shared" si="207"/>
        <v>42031.967442129629</v>
      </c>
      <c r="W2500">
        <f t="shared" si="208"/>
        <v>2015</v>
      </c>
    </row>
    <row r="2501" spans="1:23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204"/>
        <v>203</v>
      </c>
      <c r="P2501">
        <f t="shared" si="205"/>
        <v>47.68</v>
      </c>
      <c r="Q2501">
        <v>203</v>
      </c>
      <c r="R2501" s="9" t="s">
        <v>8323</v>
      </c>
      <c r="S2501" t="s">
        <v>8327</v>
      </c>
      <c r="T2501" s="13">
        <f t="shared" si="206"/>
        <v>41226.648576388885</v>
      </c>
      <c r="U2501" s="13">
        <f t="shared" si="207"/>
        <v>41274.75</v>
      </c>
      <c r="W2501">
        <f t="shared" si="208"/>
        <v>2012</v>
      </c>
    </row>
    <row r="2502" spans="1:23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204"/>
        <v>113</v>
      </c>
      <c r="P2502">
        <f t="shared" si="205"/>
        <v>23.45</v>
      </c>
      <c r="Q2502">
        <v>113</v>
      </c>
      <c r="R2502" s="9" t="s">
        <v>8323</v>
      </c>
      <c r="S2502" t="s">
        <v>8327</v>
      </c>
      <c r="T2502" s="13">
        <f t="shared" si="206"/>
        <v>41053.772858796299</v>
      </c>
      <c r="U2502" s="13">
        <f t="shared" si="207"/>
        <v>41083.772858796299</v>
      </c>
      <c r="W2502">
        <f t="shared" si="208"/>
        <v>2012</v>
      </c>
    </row>
    <row r="2503" spans="1:23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204"/>
        <v>3</v>
      </c>
      <c r="P2503">
        <f t="shared" si="205"/>
        <v>40.14</v>
      </c>
      <c r="Q2503">
        <v>3</v>
      </c>
      <c r="R2503" s="9" t="s">
        <v>8334</v>
      </c>
      <c r="S2503" t="s">
        <v>8351</v>
      </c>
      <c r="T2503" s="13">
        <f t="shared" si="206"/>
        <v>42244.776666666665</v>
      </c>
      <c r="U2503" s="13">
        <f t="shared" si="207"/>
        <v>42274.776666666665</v>
      </c>
      <c r="W2503">
        <f t="shared" si="208"/>
        <v>2015</v>
      </c>
    </row>
    <row r="2504" spans="1:23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204"/>
        <v>0</v>
      </c>
      <c r="P2504">
        <f t="shared" si="205"/>
        <v>17.2</v>
      </c>
      <c r="Q2504">
        <v>0</v>
      </c>
      <c r="R2504" s="9" t="s">
        <v>8334</v>
      </c>
      <c r="S2504" t="s">
        <v>8351</v>
      </c>
      <c r="T2504" s="13">
        <f t="shared" si="206"/>
        <v>41858.825439814813</v>
      </c>
      <c r="U2504" s="13">
        <f t="shared" si="207"/>
        <v>41903.825439814813</v>
      </c>
      <c r="W2504">
        <f t="shared" si="208"/>
        <v>2014</v>
      </c>
    </row>
    <row r="2505" spans="1:23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204"/>
        <v>0</v>
      </c>
      <c r="P2505">
        <f t="shared" si="205"/>
        <v>0</v>
      </c>
      <c r="Q2505">
        <v>0</v>
      </c>
      <c r="R2505" s="9" t="s">
        <v>8334</v>
      </c>
      <c r="S2505" t="s">
        <v>8351</v>
      </c>
      <c r="T2505" s="13">
        <f t="shared" si="206"/>
        <v>42498.899398148147</v>
      </c>
      <c r="U2505" s="13">
        <f t="shared" si="207"/>
        <v>42528.879166666666</v>
      </c>
      <c r="W2505">
        <f t="shared" si="208"/>
        <v>2016</v>
      </c>
    </row>
    <row r="2506" spans="1:23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204"/>
        <v>0</v>
      </c>
      <c r="P2506">
        <f t="shared" si="205"/>
        <v>0</v>
      </c>
      <c r="Q2506">
        <v>0</v>
      </c>
      <c r="R2506" s="9" t="s">
        <v>8334</v>
      </c>
      <c r="S2506" t="s">
        <v>8351</v>
      </c>
      <c r="T2506" s="13">
        <f t="shared" si="206"/>
        <v>41928.015439814815</v>
      </c>
      <c r="U2506" s="13">
        <f t="shared" si="207"/>
        <v>41958.057106481487</v>
      </c>
      <c r="W2506">
        <f t="shared" si="208"/>
        <v>2014</v>
      </c>
    </row>
    <row r="2507" spans="1:23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04"/>
        <v>0</v>
      </c>
      <c r="P2507">
        <f t="shared" si="205"/>
        <v>0</v>
      </c>
      <c r="Q2507">
        <v>0</v>
      </c>
      <c r="R2507" s="9" t="s">
        <v>8334</v>
      </c>
      <c r="S2507" t="s">
        <v>8351</v>
      </c>
      <c r="T2507" s="13">
        <f t="shared" si="206"/>
        <v>42047.05574074074</v>
      </c>
      <c r="U2507" s="13">
        <f t="shared" si="207"/>
        <v>42077.014074074075</v>
      </c>
      <c r="W2507">
        <f t="shared" si="208"/>
        <v>2015</v>
      </c>
    </row>
    <row r="2508" spans="1:23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04"/>
        <v>1</v>
      </c>
      <c r="P2508">
        <f t="shared" si="205"/>
        <v>15</v>
      </c>
      <c r="Q2508">
        <v>1</v>
      </c>
      <c r="R2508" s="9" t="s">
        <v>8334</v>
      </c>
      <c r="S2508" t="s">
        <v>8351</v>
      </c>
      <c r="T2508" s="13">
        <f t="shared" si="206"/>
        <v>42258.297094907408</v>
      </c>
      <c r="U2508" s="13">
        <f t="shared" si="207"/>
        <v>42280.875</v>
      </c>
      <c r="W2508">
        <f t="shared" si="208"/>
        <v>2015</v>
      </c>
    </row>
    <row r="2509" spans="1:23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04"/>
        <v>0</v>
      </c>
      <c r="P2509">
        <f t="shared" si="205"/>
        <v>0</v>
      </c>
      <c r="Q2509">
        <v>0</v>
      </c>
      <c r="R2509" s="9" t="s">
        <v>8334</v>
      </c>
      <c r="S2509" t="s">
        <v>8351</v>
      </c>
      <c r="T2509" s="13">
        <f t="shared" si="206"/>
        <v>42105.072962962964</v>
      </c>
      <c r="U2509" s="13">
        <f t="shared" si="207"/>
        <v>42135.072962962964</v>
      </c>
      <c r="W2509">
        <f t="shared" si="208"/>
        <v>2015</v>
      </c>
    </row>
    <row r="2510" spans="1:23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04"/>
        <v>0</v>
      </c>
      <c r="P2510">
        <f t="shared" si="205"/>
        <v>0</v>
      </c>
      <c r="Q2510">
        <v>0</v>
      </c>
      <c r="R2510" s="9" t="s">
        <v>8334</v>
      </c>
      <c r="S2510" t="s">
        <v>8351</v>
      </c>
      <c r="T2510" s="13">
        <f t="shared" si="206"/>
        <v>41835.951782407406</v>
      </c>
      <c r="U2510" s="13">
        <f t="shared" si="207"/>
        <v>41865.951782407406</v>
      </c>
      <c r="W2510">
        <f t="shared" si="208"/>
        <v>2014</v>
      </c>
    </row>
    <row r="2511" spans="1:23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04"/>
        <v>1</v>
      </c>
      <c r="P2511">
        <f t="shared" si="205"/>
        <v>35.71</v>
      </c>
      <c r="Q2511">
        <v>1</v>
      </c>
      <c r="R2511" s="9" t="s">
        <v>8334</v>
      </c>
      <c r="S2511" t="s">
        <v>8351</v>
      </c>
      <c r="T2511" s="13">
        <f t="shared" si="206"/>
        <v>42058.809594907405</v>
      </c>
      <c r="U2511" s="13">
        <f t="shared" si="207"/>
        <v>42114.767928240741</v>
      </c>
      <c r="W2511">
        <f t="shared" si="208"/>
        <v>2015</v>
      </c>
    </row>
    <row r="2512" spans="1:23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04"/>
        <v>0</v>
      </c>
      <c r="P2512">
        <f t="shared" si="205"/>
        <v>37.5</v>
      </c>
      <c r="Q2512">
        <v>0</v>
      </c>
      <c r="R2512" s="9" t="s">
        <v>8334</v>
      </c>
      <c r="S2512" t="s">
        <v>8351</v>
      </c>
      <c r="T2512" s="13">
        <f t="shared" si="206"/>
        <v>42078.997361111105</v>
      </c>
      <c r="U2512" s="13">
        <f t="shared" si="207"/>
        <v>42138.997361111105</v>
      </c>
      <c r="W2512">
        <f t="shared" si="208"/>
        <v>2015</v>
      </c>
    </row>
    <row r="2513" spans="1:23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04"/>
        <v>0</v>
      </c>
      <c r="P2513">
        <f t="shared" si="205"/>
        <v>0</v>
      </c>
      <c r="Q2513">
        <v>0</v>
      </c>
      <c r="R2513" s="9" t="s">
        <v>8334</v>
      </c>
      <c r="S2513" t="s">
        <v>8351</v>
      </c>
      <c r="T2513" s="13">
        <f t="shared" si="206"/>
        <v>42371.446909722217</v>
      </c>
      <c r="U2513" s="13">
        <f t="shared" si="207"/>
        <v>42401.446909722217</v>
      </c>
      <c r="W2513">
        <f t="shared" si="208"/>
        <v>2016</v>
      </c>
    </row>
    <row r="2514" spans="1:23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04"/>
        <v>0</v>
      </c>
      <c r="P2514">
        <f t="shared" si="205"/>
        <v>0</v>
      </c>
      <c r="Q2514">
        <v>0</v>
      </c>
      <c r="R2514" s="9" t="s">
        <v>8334</v>
      </c>
      <c r="S2514" t="s">
        <v>8351</v>
      </c>
      <c r="T2514" s="13">
        <f t="shared" si="206"/>
        <v>41971.876863425925</v>
      </c>
      <c r="U2514" s="13">
        <f t="shared" si="207"/>
        <v>41986.876863425925</v>
      </c>
      <c r="W2514">
        <f t="shared" si="208"/>
        <v>2014</v>
      </c>
    </row>
    <row r="2515" spans="1:23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04"/>
        <v>0</v>
      </c>
      <c r="P2515">
        <f t="shared" si="205"/>
        <v>0</v>
      </c>
      <c r="Q2515">
        <v>0</v>
      </c>
      <c r="R2515" s="9" t="s">
        <v>8334</v>
      </c>
      <c r="S2515" t="s">
        <v>8351</v>
      </c>
      <c r="T2515" s="13">
        <f t="shared" si="206"/>
        <v>42732.00681712963</v>
      </c>
      <c r="U2515" s="13">
        <f t="shared" si="207"/>
        <v>42792.00681712963</v>
      </c>
      <c r="W2515">
        <f t="shared" si="208"/>
        <v>2016</v>
      </c>
    </row>
    <row r="2516" spans="1:23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04"/>
        <v>2</v>
      </c>
      <c r="P2516">
        <f t="shared" si="205"/>
        <v>52.5</v>
      </c>
      <c r="Q2516">
        <v>2</v>
      </c>
      <c r="R2516" s="9" t="s">
        <v>8334</v>
      </c>
      <c r="S2516" t="s">
        <v>8351</v>
      </c>
      <c r="T2516" s="13">
        <f t="shared" si="206"/>
        <v>41854.389780092592</v>
      </c>
      <c r="U2516" s="13">
        <f t="shared" si="207"/>
        <v>41871.389780092592</v>
      </c>
      <c r="W2516">
        <f t="shared" si="208"/>
        <v>2014</v>
      </c>
    </row>
    <row r="2517" spans="1:23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04"/>
        <v>19</v>
      </c>
      <c r="P2517">
        <f t="shared" si="205"/>
        <v>77.5</v>
      </c>
      <c r="Q2517">
        <v>19</v>
      </c>
      <c r="R2517" s="9" t="s">
        <v>8334</v>
      </c>
      <c r="S2517" t="s">
        <v>8351</v>
      </c>
      <c r="T2517" s="13">
        <f t="shared" si="206"/>
        <v>42027.839733796296</v>
      </c>
      <c r="U2517" s="13">
        <f t="shared" si="207"/>
        <v>42057.839733796296</v>
      </c>
      <c r="W2517">
        <f t="shared" si="208"/>
        <v>2015</v>
      </c>
    </row>
    <row r="2518" spans="1:23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04"/>
        <v>0</v>
      </c>
      <c r="P2518">
        <f t="shared" si="205"/>
        <v>0</v>
      </c>
      <c r="Q2518">
        <v>0</v>
      </c>
      <c r="R2518" s="9" t="s">
        <v>8334</v>
      </c>
      <c r="S2518" t="s">
        <v>8351</v>
      </c>
      <c r="T2518" s="13">
        <f t="shared" si="206"/>
        <v>41942.653379629628</v>
      </c>
      <c r="U2518" s="13">
        <f t="shared" si="207"/>
        <v>41972.6950462963</v>
      </c>
      <c r="W2518">
        <f t="shared" si="208"/>
        <v>2014</v>
      </c>
    </row>
    <row r="2519" spans="1:23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04"/>
        <v>10</v>
      </c>
      <c r="P2519">
        <f t="shared" si="205"/>
        <v>53.55</v>
      </c>
      <c r="Q2519">
        <v>10</v>
      </c>
      <c r="R2519" s="9" t="s">
        <v>8334</v>
      </c>
      <c r="S2519" t="s">
        <v>8351</v>
      </c>
      <c r="T2519" s="13">
        <f t="shared" si="206"/>
        <v>42052.802430555559</v>
      </c>
      <c r="U2519" s="13">
        <f t="shared" si="207"/>
        <v>42082.760763888888</v>
      </c>
      <c r="W2519">
        <f t="shared" si="208"/>
        <v>2015</v>
      </c>
    </row>
    <row r="2520" spans="1:23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04"/>
        <v>0</v>
      </c>
      <c r="P2520">
        <f t="shared" si="205"/>
        <v>0</v>
      </c>
      <c r="Q2520">
        <v>0</v>
      </c>
      <c r="R2520" s="9" t="s">
        <v>8334</v>
      </c>
      <c r="S2520" t="s">
        <v>8351</v>
      </c>
      <c r="T2520" s="13">
        <f t="shared" si="206"/>
        <v>41926.680879629632</v>
      </c>
      <c r="U2520" s="13">
        <f t="shared" si="207"/>
        <v>41956.722546296296</v>
      </c>
      <c r="W2520">
        <f t="shared" si="208"/>
        <v>2014</v>
      </c>
    </row>
    <row r="2521" spans="1:23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04"/>
        <v>0</v>
      </c>
      <c r="P2521">
        <f t="shared" si="205"/>
        <v>16.25</v>
      </c>
      <c r="Q2521">
        <v>0</v>
      </c>
      <c r="R2521" s="9" t="s">
        <v>8334</v>
      </c>
      <c r="S2521" t="s">
        <v>8351</v>
      </c>
      <c r="T2521" s="13">
        <f t="shared" si="206"/>
        <v>41809.155138888891</v>
      </c>
      <c r="U2521" s="13">
        <f t="shared" si="207"/>
        <v>41839.155138888891</v>
      </c>
      <c r="W2521">
        <f t="shared" si="208"/>
        <v>2014</v>
      </c>
    </row>
    <row r="2522" spans="1:23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04"/>
        <v>0</v>
      </c>
      <c r="P2522">
        <f t="shared" si="205"/>
        <v>0</v>
      </c>
      <c r="Q2522">
        <v>0</v>
      </c>
      <c r="R2522" s="9" t="s">
        <v>8334</v>
      </c>
      <c r="S2522" t="s">
        <v>8351</v>
      </c>
      <c r="T2522" s="13">
        <f t="shared" si="206"/>
        <v>42612.600520833337</v>
      </c>
      <c r="U2522" s="13">
        <f t="shared" si="207"/>
        <v>42658.806249999994</v>
      </c>
      <c r="W2522">
        <f t="shared" si="208"/>
        <v>2016</v>
      </c>
    </row>
    <row r="2523" spans="1:23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04"/>
        <v>109</v>
      </c>
      <c r="P2523">
        <f t="shared" si="205"/>
        <v>103.68</v>
      </c>
      <c r="Q2523">
        <v>109</v>
      </c>
      <c r="R2523" s="9" t="s">
        <v>8323</v>
      </c>
      <c r="S2523" t="s">
        <v>8352</v>
      </c>
      <c r="T2523" s="13">
        <f t="shared" si="206"/>
        <v>42269.967835648145</v>
      </c>
      <c r="U2523" s="13">
        <f t="shared" si="207"/>
        <v>42290.967835648145</v>
      </c>
      <c r="W2523">
        <f t="shared" si="208"/>
        <v>2015</v>
      </c>
    </row>
    <row r="2524" spans="1:23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04"/>
        <v>100</v>
      </c>
      <c r="P2524">
        <f t="shared" si="205"/>
        <v>185.19</v>
      </c>
      <c r="Q2524">
        <v>100</v>
      </c>
      <c r="R2524" s="9" t="s">
        <v>8323</v>
      </c>
      <c r="S2524" t="s">
        <v>8352</v>
      </c>
      <c r="T2524" s="13">
        <f t="shared" si="206"/>
        <v>42460.573611111111</v>
      </c>
      <c r="U2524" s="13">
        <f t="shared" si="207"/>
        <v>42482.619444444441</v>
      </c>
      <c r="W2524">
        <f t="shared" si="208"/>
        <v>2016</v>
      </c>
    </row>
    <row r="2525" spans="1:23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04"/>
        <v>156</v>
      </c>
      <c r="P2525">
        <f t="shared" si="205"/>
        <v>54.15</v>
      </c>
      <c r="Q2525">
        <v>156</v>
      </c>
      <c r="R2525" s="9" t="s">
        <v>8323</v>
      </c>
      <c r="S2525" t="s">
        <v>8352</v>
      </c>
      <c r="T2525" s="13">
        <f t="shared" si="206"/>
        <v>41930.975601851853</v>
      </c>
      <c r="U2525" s="13">
        <f t="shared" si="207"/>
        <v>41961.017268518524</v>
      </c>
      <c r="W2525">
        <f t="shared" si="208"/>
        <v>2014</v>
      </c>
    </row>
    <row r="2526" spans="1:23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04"/>
        <v>102</v>
      </c>
      <c r="P2526">
        <f t="shared" si="205"/>
        <v>177.21</v>
      </c>
      <c r="Q2526">
        <v>102</v>
      </c>
      <c r="R2526" s="9" t="s">
        <v>8323</v>
      </c>
      <c r="S2526" t="s">
        <v>8352</v>
      </c>
      <c r="T2526" s="13">
        <f t="shared" si="206"/>
        <v>41961.807372685187</v>
      </c>
      <c r="U2526" s="13">
        <f t="shared" si="207"/>
        <v>41994.1875</v>
      </c>
      <c r="W2526">
        <f t="shared" si="208"/>
        <v>2014</v>
      </c>
    </row>
    <row r="2527" spans="1:23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04"/>
        <v>100</v>
      </c>
      <c r="P2527">
        <f t="shared" si="205"/>
        <v>100.33</v>
      </c>
      <c r="Q2527">
        <v>100</v>
      </c>
      <c r="R2527" s="9" t="s">
        <v>8323</v>
      </c>
      <c r="S2527" t="s">
        <v>8352</v>
      </c>
      <c r="T2527" s="13">
        <f t="shared" si="206"/>
        <v>41058.844571759262</v>
      </c>
      <c r="U2527" s="13">
        <f t="shared" si="207"/>
        <v>41088.844571759262</v>
      </c>
      <c r="W2527">
        <f t="shared" si="208"/>
        <v>2012</v>
      </c>
    </row>
    <row r="2528" spans="1:23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04"/>
        <v>113</v>
      </c>
      <c r="P2528">
        <f t="shared" si="205"/>
        <v>136.91</v>
      </c>
      <c r="Q2528">
        <v>113</v>
      </c>
      <c r="R2528" s="9" t="s">
        <v>8323</v>
      </c>
      <c r="S2528" t="s">
        <v>8352</v>
      </c>
      <c r="T2528" s="13">
        <f t="shared" si="206"/>
        <v>41953.091134259259</v>
      </c>
      <c r="U2528" s="13">
        <f t="shared" si="207"/>
        <v>41981.207638888889</v>
      </c>
      <c r="W2528">
        <f t="shared" si="208"/>
        <v>2014</v>
      </c>
    </row>
    <row r="2529" spans="1:23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04"/>
        <v>102</v>
      </c>
      <c r="P2529">
        <f t="shared" si="205"/>
        <v>57.54</v>
      </c>
      <c r="Q2529">
        <v>102</v>
      </c>
      <c r="R2529" s="9" t="s">
        <v>8323</v>
      </c>
      <c r="S2529" t="s">
        <v>8352</v>
      </c>
      <c r="T2529" s="13">
        <f t="shared" si="206"/>
        <v>41546.75105324074</v>
      </c>
      <c r="U2529" s="13">
        <f t="shared" si="207"/>
        <v>41565.165972222225</v>
      </c>
      <c r="W2529">
        <f t="shared" si="208"/>
        <v>2013</v>
      </c>
    </row>
    <row r="2530" spans="1:23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04"/>
        <v>107</v>
      </c>
      <c r="P2530">
        <f t="shared" si="205"/>
        <v>52.96</v>
      </c>
      <c r="Q2530">
        <v>107</v>
      </c>
      <c r="R2530" s="9" t="s">
        <v>8323</v>
      </c>
      <c r="S2530" t="s">
        <v>8352</v>
      </c>
      <c r="T2530" s="13">
        <f t="shared" si="206"/>
        <v>42217.834525462968</v>
      </c>
      <c r="U2530" s="13">
        <f t="shared" si="207"/>
        <v>42236.458333333328</v>
      </c>
      <c r="W2530">
        <f t="shared" si="208"/>
        <v>2015</v>
      </c>
    </row>
    <row r="2531" spans="1:23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04"/>
        <v>104</v>
      </c>
      <c r="P2531">
        <f t="shared" si="205"/>
        <v>82.33</v>
      </c>
      <c r="Q2531">
        <v>104</v>
      </c>
      <c r="R2531" s="9" t="s">
        <v>8323</v>
      </c>
      <c r="S2531" t="s">
        <v>8352</v>
      </c>
      <c r="T2531" s="13">
        <f t="shared" si="206"/>
        <v>40948.080729166664</v>
      </c>
      <c r="U2531" s="13">
        <f t="shared" si="207"/>
        <v>40993.0390625</v>
      </c>
      <c r="W2531">
        <f t="shared" si="208"/>
        <v>2012</v>
      </c>
    </row>
    <row r="2532" spans="1:23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04"/>
        <v>100</v>
      </c>
      <c r="P2532">
        <f t="shared" si="205"/>
        <v>135.41999999999999</v>
      </c>
      <c r="Q2532">
        <v>100</v>
      </c>
      <c r="R2532" s="9" t="s">
        <v>8323</v>
      </c>
      <c r="S2532" t="s">
        <v>8352</v>
      </c>
      <c r="T2532" s="13">
        <f t="shared" si="206"/>
        <v>42081.864641203705</v>
      </c>
      <c r="U2532" s="13">
        <f t="shared" si="207"/>
        <v>42114.201388888891</v>
      </c>
      <c r="W2532">
        <f t="shared" si="208"/>
        <v>2015</v>
      </c>
    </row>
    <row r="2533" spans="1:23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04"/>
        <v>100</v>
      </c>
      <c r="P2533">
        <f t="shared" si="205"/>
        <v>74.069999999999993</v>
      </c>
      <c r="Q2533">
        <v>100</v>
      </c>
      <c r="R2533" s="9" t="s">
        <v>8323</v>
      </c>
      <c r="S2533" t="s">
        <v>8352</v>
      </c>
      <c r="T2533" s="13">
        <f t="shared" si="206"/>
        <v>42208.680023148147</v>
      </c>
      <c r="U2533" s="13">
        <f t="shared" si="207"/>
        <v>42231.165972222225</v>
      </c>
      <c r="W2533">
        <f t="shared" si="208"/>
        <v>2015</v>
      </c>
    </row>
    <row r="2534" spans="1:23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04"/>
        <v>126</v>
      </c>
      <c r="P2534">
        <f t="shared" si="205"/>
        <v>84.08</v>
      </c>
      <c r="Q2534">
        <v>126</v>
      </c>
      <c r="R2534" s="9" t="s">
        <v>8323</v>
      </c>
      <c r="S2534" t="s">
        <v>8352</v>
      </c>
      <c r="T2534" s="13">
        <f t="shared" si="206"/>
        <v>41107.849143518521</v>
      </c>
      <c r="U2534" s="13">
        <f t="shared" si="207"/>
        <v>41137.849143518521</v>
      </c>
      <c r="W2534">
        <f t="shared" si="208"/>
        <v>2012</v>
      </c>
    </row>
    <row r="2535" spans="1:23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04"/>
        <v>111</v>
      </c>
      <c r="P2535">
        <f t="shared" si="205"/>
        <v>61.03</v>
      </c>
      <c r="Q2535">
        <v>111</v>
      </c>
      <c r="R2535" s="9" t="s">
        <v>8323</v>
      </c>
      <c r="S2535" t="s">
        <v>8352</v>
      </c>
      <c r="T2535" s="13">
        <f t="shared" si="206"/>
        <v>41304.751284722224</v>
      </c>
      <c r="U2535" s="13">
        <f t="shared" si="207"/>
        <v>41334.750787037039</v>
      </c>
      <c r="W2535">
        <f t="shared" si="208"/>
        <v>2013</v>
      </c>
    </row>
    <row r="2536" spans="1:23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4"/>
        <v>105</v>
      </c>
      <c r="P2536">
        <f t="shared" si="205"/>
        <v>150</v>
      </c>
      <c r="Q2536">
        <v>105</v>
      </c>
      <c r="R2536" s="9" t="s">
        <v>8323</v>
      </c>
      <c r="S2536" t="s">
        <v>8352</v>
      </c>
      <c r="T2536" s="13">
        <f t="shared" si="206"/>
        <v>40127.700370370374</v>
      </c>
      <c r="U2536" s="13">
        <f t="shared" si="207"/>
        <v>40179.25</v>
      </c>
      <c r="W2536">
        <f t="shared" si="208"/>
        <v>2009</v>
      </c>
    </row>
    <row r="2537" spans="1:23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4"/>
        <v>104</v>
      </c>
      <c r="P2537">
        <f t="shared" si="205"/>
        <v>266.08999999999997</v>
      </c>
      <c r="Q2537">
        <v>104</v>
      </c>
      <c r="R2537" s="9" t="s">
        <v>8323</v>
      </c>
      <c r="S2537" t="s">
        <v>8352</v>
      </c>
      <c r="T2537" s="13">
        <f t="shared" si="206"/>
        <v>41943.791030092594</v>
      </c>
      <c r="U2537" s="13">
        <f t="shared" si="207"/>
        <v>41974.832696759258</v>
      </c>
      <c r="W2537">
        <f t="shared" si="208"/>
        <v>2014</v>
      </c>
    </row>
    <row r="2538" spans="1:23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4"/>
        <v>116</v>
      </c>
      <c r="P2538">
        <f t="shared" si="205"/>
        <v>7.25</v>
      </c>
      <c r="Q2538">
        <v>116</v>
      </c>
      <c r="R2538" s="9" t="s">
        <v>8323</v>
      </c>
      <c r="S2538" t="s">
        <v>8352</v>
      </c>
      <c r="T2538" s="13">
        <f t="shared" si="206"/>
        <v>41464.106087962966</v>
      </c>
      <c r="U2538" s="13">
        <f t="shared" si="207"/>
        <v>41485.106087962966</v>
      </c>
      <c r="W2538">
        <f t="shared" si="208"/>
        <v>2013</v>
      </c>
    </row>
    <row r="2539" spans="1:23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4"/>
        <v>110</v>
      </c>
      <c r="P2539">
        <f t="shared" si="205"/>
        <v>100</v>
      </c>
      <c r="Q2539">
        <v>110</v>
      </c>
      <c r="R2539" s="9" t="s">
        <v>8323</v>
      </c>
      <c r="S2539" t="s">
        <v>8352</v>
      </c>
      <c r="T2539" s="13">
        <f t="shared" si="206"/>
        <v>40696.648784722223</v>
      </c>
      <c r="U2539" s="13">
        <f t="shared" si="207"/>
        <v>40756.648784722223</v>
      </c>
      <c r="W2539">
        <f t="shared" si="208"/>
        <v>2011</v>
      </c>
    </row>
    <row r="2540" spans="1:23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4"/>
        <v>113</v>
      </c>
      <c r="P2540">
        <f t="shared" si="205"/>
        <v>109.96</v>
      </c>
      <c r="Q2540">
        <v>113</v>
      </c>
      <c r="R2540" s="9" t="s">
        <v>8323</v>
      </c>
      <c r="S2540" t="s">
        <v>8352</v>
      </c>
      <c r="T2540" s="13">
        <f t="shared" si="206"/>
        <v>41298.509965277779</v>
      </c>
      <c r="U2540" s="13">
        <f t="shared" si="207"/>
        <v>41329.207638888889</v>
      </c>
      <c r="W2540">
        <f t="shared" si="208"/>
        <v>2013</v>
      </c>
    </row>
    <row r="2541" spans="1:23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4"/>
        <v>100</v>
      </c>
      <c r="P2541">
        <f t="shared" si="205"/>
        <v>169.92</v>
      </c>
      <c r="Q2541">
        <v>100</v>
      </c>
      <c r="R2541" s="9" t="s">
        <v>8323</v>
      </c>
      <c r="S2541" t="s">
        <v>8352</v>
      </c>
      <c r="T2541" s="13">
        <f t="shared" si="206"/>
        <v>41977.902222222227</v>
      </c>
      <c r="U2541" s="13">
        <f t="shared" si="207"/>
        <v>42037.902222222227</v>
      </c>
      <c r="W2541">
        <f t="shared" si="208"/>
        <v>2014</v>
      </c>
    </row>
    <row r="2542" spans="1:23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4"/>
        <v>103</v>
      </c>
      <c r="P2542">
        <f t="shared" si="205"/>
        <v>95.74</v>
      </c>
      <c r="Q2542">
        <v>103</v>
      </c>
      <c r="R2542" s="9" t="s">
        <v>8323</v>
      </c>
      <c r="S2542" t="s">
        <v>8352</v>
      </c>
      <c r="T2542" s="13">
        <f t="shared" si="206"/>
        <v>40785.675011574072</v>
      </c>
      <c r="U2542" s="13">
        <f t="shared" si="207"/>
        <v>40845.675011574072</v>
      </c>
      <c r="W2542">
        <f t="shared" si="208"/>
        <v>2011</v>
      </c>
    </row>
    <row r="2543" spans="1:23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4"/>
        <v>107</v>
      </c>
      <c r="P2543">
        <f t="shared" si="205"/>
        <v>59.46</v>
      </c>
      <c r="Q2543">
        <v>107</v>
      </c>
      <c r="R2543" s="9" t="s">
        <v>8323</v>
      </c>
      <c r="S2543" t="s">
        <v>8352</v>
      </c>
      <c r="T2543" s="13">
        <f t="shared" si="206"/>
        <v>41483.449282407404</v>
      </c>
      <c r="U2543" s="13">
        <f t="shared" si="207"/>
        <v>41543.449282407404</v>
      </c>
      <c r="W2543">
        <f t="shared" si="208"/>
        <v>2013</v>
      </c>
    </row>
    <row r="2544" spans="1:23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4"/>
        <v>104</v>
      </c>
      <c r="P2544">
        <f t="shared" si="205"/>
        <v>55.77</v>
      </c>
      <c r="Q2544">
        <v>104</v>
      </c>
      <c r="R2544" s="9" t="s">
        <v>8323</v>
      </c>
      <c r="S2544" t="s">
        <v>8352</v>
      </c>
      <c r="T2544" s="13">
        <f t="shared" si="206"/>
        <v>41509.426585648151</v>
      </c>
      <c r="U2544" s="13">
        <f t="shared" si="207"/>
        <v>41548.165972222225</v>
      </c>
      <c r="W2544">
        <f t="shared" si="208"/>
        <v>2013</v>
      </c>
    </row>
    <row r="2545" spans="1:23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4"/>
        <v>156</v>
      </c>
      <c r="P2545">
        <f t="shared" si="205"/>
        <v>30.08</v>
      </c>
      <c r="Q2545">
        <v>156</v>
      </c>
      <c r="R2545" s="9" t="s">
        <v>8323</v>
      </c>
      <c r="S2545" t="s">
        <v>8352</v>
      </c>
      <c r="T2545" s="13">
        <f t="shared" si="206"/>
        <v>40514.107615740737</v>
      </c>
      <c r="U2545" s="13">
        <f t="shared" si="207"/>
        <v>40545.125</v>
      </c>
      <c r="W2545">
        <f t="shared" si="208"/>
        <v>2010</v>
      </c>
    </row>
    <row r="2546" spans="1:23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4"/>
        <v>101</v>
      </c>
      <c r="P2546">
        <f t="shared" si="205"/>
        <v>88.44</v>
      </c>
      <c r="Q2546">
        <v>101</v>
      </c>
      <c r="R2546" s="9" t="s">
        <v>8323</v>
      </c>
      <c r="S2546" t="s">
        <v>8352</v>
      </c>
      <c r="T2546" s="13">
        <f t="shared" si="206"/>
        <v>41068.520474537036</v>
      </c>
      <c r="U2546" s="13">
        <f t="shared" si="207"/>
        <v>41098.520474537036</v>
      </c>
      <c r="W2546">
        <f t="shared" si="208"/>
        <v>2012</v>
      </c>
    </row>
    <row r="2547" spans="1:23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4"/>
        <v>195</v>
      </c>
      <c r="P2547">
        <f t="shared" si="205"/>
        <v>64.03</v>
      </c>
      <c r="Q2547">
        <v>195</v>
      </c>
      <c r="R2547" s="9" t="s">
        <v>8323</v>
      </c>
      <c r="S2547" t="s">
        <v>8352</v>
      </c>
      <c r="T2547" s="13">
        <f t="shared" si="206"/>
        <v>42027.13817129629</v>
      </c>
      <c r="U2547" s="13">
        <f t="shared" si="207"/>
        <v>42062.020833333328</v>
      </c>
      <c r="W2547">
        <f t="shared" si="208"/>
        <v>2015</v>
      </c>
    </row>
    <row r="2548" spans="1:23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4"/>
        <v>112</v>
      </c>
      <c r="P2548">
        <f t="shared" si="205"/>
        <v>60.15</v>
      </c>
      <c r="Q2548">
        <v>112</v>
      </c>
      <c r="R2548" s="9" t="s">
        <v>8323</v>
      </c>
      <c r="S2548" t="s">
        <v>8352</v>
      </c>
      <c r="T2548" s="13">
        <f t="shared" si="206"/>
        <v>41524.858553240738</v>
      </c>
      <c r="U2548" s="13">
        <f t="shared" si="207"/>
        <v>41552.208333333336</v>
      </c>
      <c r="W2548">
        <f t="shared" si="208"/>
        <v>2013</v>
      </c>
    </row>
    <row r="2549" spans="1:23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4"/>
        <v>120</v>
      </c>
      <c r="P2549">
        <f t="shared" si="205"/>
        <v>49.19</v>
      </c>
      <c r="Q2549">
        <v>120</v>
      </c>
      <c r="R2549" s="9" t="s">
        <v>8323</v>
      </c>
      <c r="S2549" t="s">
        <v>8352</v>
      </c>
      <c r="T2549" s="13">
        <f t="shared" si="206"/>
        <v>40973.773182870369</v>
      </c>
      <c r="U2549" s="13">
        <f t="shared" si="207"/>
        <v>41003.731516203705</v>
      </c>
      <c r="W2549">
        <f t="shared" si="208"/>
        <v>2012</v>
      </c>
    </row>
    <row r="2550" spans="1:23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4"/>
        <v>102</v>
      </c>
      <c r="P2550">
        <f t="shared" si="205"/>
        <v>165.16</v>
      </c>
      <c r="Q2550">
        <v>102</v>
      </c>
      <c r="R2550" s="9" t="s">
        <v>8323</v>
      </c>
      <c r="S2550" t="s">
        <v>8352</v>
      </c>
      <c r="T2550" s="13">
        <f t="shared" si="206"/>
        <v>42618.625428240746</v>
      </c>
      <c r="U2550" s="13">
        <f t="shared" si="207"/>
        <v>42643.185416666667</v>
      </c>
      <c r="W2550">
        <f t="shared" si="208"/>
        <v>2016</v>
      </c>
    </row>
    <row r="2551" spans="1:23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4"/>
        <v>103</v>
      </c>
      <c r="P2551">
        <f t="shared" si="205"/>
        <v>43.62</v>
      </c>
      <c r="Q2551">
        <v>103</v>
      </c>
      <c r="R2551" s="9" t="s">
        <v>8323</v>
      </c>
      <c r="S2551" t="s">
        <v>8352</v>
      </c>
      <c r="T2551" s="13">
        <f t="shared" si="206"/>
        <v>41390.757754629631</v>
      </c>
      <c r="U2551" s="13">
        <f t="shared" si="207"/>
        <v>41425.708333333336</v>
      </c>
      <c r="W2551">
        <f t="shared" si="208"/>
        <v>2013</v>
      </c>
    </row>
    <row r="2552" spans="1:23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4"/>
        <v>101</v>
      </c>
      <c r="P2552">
        <f t="shared" si="205"/>
        <v>43.7</v>
      </c>
      <c r="Q2552">
        <v>101</v>
      </c>
      <c r="R2552" s="9" t="s">
        <v>8323</v>
      </c>
      <c r="S2552" t="s">
        <v>8352</v>
      </c>
      <c r="T2552" s="13">
        <f t="shared" si="206"/>
        <v>42228.634328703702</v>
      </c>
      <c r="U2552" s="13">
        <f t="shared" si="207"/>
        <v>42285.165972222225</v>
      </c>
      <c r="W2552">
        <f t="shared" si="208"/>
        <v>2015</v>
      </c>
    </row>
    <row r="2553" spans="1:23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4"/>
        <v>103</v>
      </c>
      <c r="P2553">
        <f t="shared" si="205"/>
        <v>67.42</v>
      </c>
      <c r="Q2553">
        <v>103</v>
      </c>
      <c r="R2553" s="9" t="s">
        <v>8323</v>
      </c>
      <c r="S2553" t="s">
        <v>8352</v>
      </c>
      <c r="T2553" s="13">
        <f t="shared" si="206"/>
        <v>40961.252141203702</v>
      </c>
      <c r="U2553" s="13">
        <f t="shared" si="207"/>
        <v>40989.866666666669</v>
      </c>
      <c r="W2553">
        <f t="shared" si="208"/>
        <v>2012</v>
      </c>
    </row>
    <row r="2554" spans="1:23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4"/>
        <v>107</v>
      </c>
      <c r="P2554">
        <f t="shared" si="205"/>
        <v>177.5</v>
      </c>
      <c r="Q2554">
        <v>107</v>
      </c>
      <c r="R2554" s="9" t="s">
        <v>8323</v>
      </c>
      <c r="S2554" t="s">
        <v>8352</v>
      </c>
      <c r="T2554" s="13">
        <f t="shared" si="206"/>
        <v>42769.809965277775</v>
      </c>
      <c r="U2554" s="13">
        <f t="shared" si="207"/>
        <v>42799.809965277775</v>
      </c>
      <c r="W2554">
        <f t="shared" si="208"/>
        <v>2017</v>
      </c>
    </row>
    <row r="2555" spans="1:23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4"/>
        <v>156</v>
      </c>
      <c r="P2555">
        <f t="shared" si="205"/>
        <v>38.880000000000003</v>
      </c>
      <c r="Q2555">
        <v>156</v>
      </c>
      <c r="R2555" s="9" t="s">
        <v>8323</v>
      </c>
      <c r="S2555" t="s">
        <v>8352</v>
      </c>
      <c r="T2555" s="13">
        <f t="shared" si="206"/>
        <v>41113.199155092596</v>
      </c>
      <c r="U2555" s="13">
        <f t="shared" si="207"/>
        <v>41173.199155092596</v>
      </c>
      <c r="W2555">
        <f t="shared" si="208"/>
        <v>2012</v>
      </c>
    </row>
    <row r="2556" spans="1:23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4"/>
        <v>123</v>
      </c>
      <c r="P2556">
        <f t="shared" si="205"/>
        <v>54.99</v>
      </c>
      <c r="Q2556">
        <v>123</v>
      </c>
      <c r="R2556" s="9" t="s">
        <v>8323</v>
      </c>
      <c r="S2556" t="s">
        <v>8352</v>
      </c>
      <c r="T2556" s="13">
        <f t="shared" si="206"/>
        <v>42125.078275462962</v>
      </c>
      <c r="U2556" s="13">
        <f t="shared" si="207"/>
        <v>42156.165972222225</v>
      </c>
      <c r="W2556">
        <f t="shared" si="208"/>
        <v>2015</v>
      </c>
    </row>
    <row r="2557" spans="1:23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4"/>
        <v>107</v>
      </c>
      <c r="P2557">
        <f t="shared" si="205"/>
        <v>61.34</v>
      </c>
      <c r="Q2557">
        <v>107</v>
      </c>
      <c r="R2557" s="9" t="s">
        <v>8323</v>
      </c>
      <c r="S2557" t="s">
        <v>8352</v>
      </c>
      <c r="T2557" s="13">
        <f t="shared" si="206"/>
        <v>41026.655011574076</v>
      </c>
      <c r="U2557" s="13">
        <f t="shared" si="207"/>
        <v>41057.655011574076</v>
      </c>
      <c r="W2557">
        <f t="shared" si="208"/>
        <v>2012</v>
      </c>
    </row>
    <row r="2558" spans="1:23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4"/>
        <v>106</v>
      </c>
      <c r="P2558">
        <f t="shared" si="205"/>
        <v>23.12</v>
      </c>
      <c r="Q2558">
        <v>106</v>
      </c>
      <c r="R2558" s="9" t="s">
        <v>8323</v>
      </c>
      <c r="S2558" t="s">
        <v>8352</v>
      </c>
      <c r="T2558" s="13">
        <f t="shared" si="206"/>
        <v>41222.991400462961</v>
      </c>
      <c r="U2558" s="13">
        <f t="shared" si="207"/>
        <v>41267.991400462961</v>
      </c>
      <c r="W2558">
        <f t="shared" si="208"/>
        <v>2012</v>
      </c>
    </row>
    <row r="2559" spans="1:23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4"/>
        <v>118</v>
      </c>
      <c r="P2559">
        <f t="shared" si="205"/>
        <v>29.61</v>
      </c>
      <c r="Q2559">
        <v>118</v>
      </c>
      <c r="R2559" s="9" t="s">
        <v>8323</v>
      </c>
      <c r="S2559" t="s">
        <v>8352</v>
      </c>
      <c r="T2559" s="13">
        <f t="shared" si="206"/>
        <v>41744.745208333334</v>
      </c>
      <c r="U2559" s="13">
        <f t="shared" si="207"/>
        <v>41774.745208333334</v>
      </c>
      <c r="W2559">
        <f t="shared" si="208"/>
        <v>2014</v>
      </c>
    </row>
    <row r="2560" spans="1:23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4"/>
        <v>109</v>
      </c>
      <c r="P2560">
        <f t="shared" si="205"/>
        <v>75.61</v>
      </c>
      <c r="Q2560">
        <v>109</v>
      </c>
      <c r="R2560" s="9" t="s">
        <v>8323</v>
      </c>
      <c r="S2560" t="s">
        <v>8352</v>
      </c>
      <c r="T2560" s="13">
        <f t="shared" si="206"/>
        <v>42093.860023148154</v>
      </c>
      <c r="U2560" s="13">
        <f t="shared" si="207"/>
        <v>42125.582638888889</v>
      </c>
      <c r="W2560">
        <f t="shared" si="208"/>
        <v>2015</v>
      </c>
    </row>
    <row r="2561" spans="1:23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4"/>
        <v>111</v>
      </c>
      <c r="P2561">
        <f t="shared" si="205"/>
        <v>35.6</v>
      </c>
      <c r="Q2561">
        <v>111</v>
      </c>
      <c r="R2561" s="9" t="s">
        <v>8323</v>
      </c>
      <c r="S2561" t="s">
        <v>8352</v>
      </c>
      <c r="T2561" s="13">
        <f t="shared" si="206"/>
        <v>40829.873657407406</v>
      </c>
      <c r="U2561" s="13">
        <f t="shared" si="207"/>
        <v>40862.817361111112</v>
      </c>
      <c r="W2561">
        <f t="shared" si="208"/>
        <v>2011</v>
      </c>
    </row>
    <row r="2562" spans="1:23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4"/>
        <v>100</v>
      </c>
      <c r="P2562">
        <f t="shared" si="205"/>
        <v>143</v>
      </c>
      <c r="Q2562">
        <v>100</v>
      </c>
      <c r="R2562" s="9" t="s">
        <v>8323</v>
      </c>
      <c r="S2562" t="s">
        <v>8352</v>
      </c>
      <c r="T2562" s="13">
        <f t="shared" si="206"/>
        <v>42039.951087962967</v>
      </c>
      <c r="U2562" s="13">
        <f t="shared" si="207"/>
        <v>42069.951087962967</v>
      </c>
      <c r="W2562">
        <f t="shared" si="208"/>
        <v>2015</v>
      </c>
    </row>
    <row r="2563" spans="1:23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9">ROUND(E2563/D2563*100,0)</f>
        <v>0</v>
      </c>
      <c r="P2563">
        <f t="shared" ref="P2563:P2626" si="210">IFERROR(ROUND(E2563/L2563,2),0)</f>
        <v>0</v>
      </c>
      <c r="Q2563">
        <v>0</v>
      </c>
      <c r="R2563" s="9" t="s">
        <v>8334</v>
      </c>
      <c r="S2563" t="s">
        <v>8335</v>
      </c>
      <c r="T2563" s="13">
        <f t="shared" ref="T2563:T2626" si="211">(((J2563/60)/60)/24)+DATE(1970,1,1)</f>
        <v>42260.528807870374</v>
      </c>
      <c r="U2563" s="13">
        <f t="shared" ref="U2563:U2626" si="212">(((I2563/60)/60)/24)+DATE(1970,1,1)</f>
        <v>42290.528807870374</v>
      </c>
      <c r="W2563">
        <f t="shared" ref="W2563:W2626" si="213">YEAR(T2563)</f>
        <v>2015</v>
      </c>
    </row>
    <row r="2564" spans="1:23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9"/>
        <v>1</v>
      </c>
      <c r="P2564">
        <f t="shared" si="210"/>
        <v>25</v>
      </c>
      <c r="Q2564">
        <v>1</v>
      </c>
      <c r="R2564" s="9" t="s">
        <v>8334</v>
      </c>
      <c r="S2564" t="s">
        <v>8335</v>
      </c>
      <c r="T2564" s="13">
        <f t="shared" si="211"/>
        <v>42594.524756944447</v>
      </c>
      <c r="U2564" s="13">
        <f t="shared" si="212"/>
        <v>42654.524756944447</v>
      </c>
      <c r="W2564">
        <f t="shared" si="213"/>
        <v>2016</v>
      </c>
    </row>
    <row r="2565" spans="1:23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9"/>
        <v>0</v>
      </c>
      <c r="P2565">
        <f t="shared" si="210"/>
        <v>0</v>
      </c>
      <c r="Q2565">
        <v>0</v>
      </c>
      <c r="R2565" s="9" t="s">
        <v>8334</v>
      </c>
      <c r="S2565" t="s">
        <v>8335</v>
      </c>
      <c r="T2565" s="13">
        <f t="shared" si="211"/>
        <v>42155.139479166668</v>
      </c>
      <c r="U2565" s="13">
        <f t="shared" si="212"/>
        <v>42215.139479166668</v>
      </c>
      <c r="W2565">
        <f t="shared" si="213"/>
        <v>2015</v>
      </c>
    </row>
    <row r="2566" spans="1:23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9"/>
        <v>0</v>
      </c>
      <c r="P2566">
        <f t="shared" si="210"/>
        <v>0</v>
      </c>
      <c r="Q2566">
        <v>0</v>
      </c>
      <c r="R2566" s="9" t="s">
        <v>8334</v>
      </c>
      <c r="S2566" t="s">
        <v>8335</v>
      </c>
      <c r="T2566" s="13">
        <f t="shared" si="211"/>
        <v>41822.040497685186</v>
      </c>
      <c r="U2566" s="13">
        <f t="shared" si="212"/>
        <v>41852.040497685186</v>
      </c>
      <c r="W2566">
        <f t="shared" si="213"/>
        <v>2014</v>
      </c>
    </row>
    <row r="2567" spans="1:23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9"/>
        <v>1</v>
      </c>
      <c r="P2567">
        <f t="shared" si="210"/>
        <v>100</v>
      </c>
      <c r="Q2567">
        <v>1</v>
      </c>
      <c r="R2567" s="9" t="s">
        <v>8334</v>
      </c>
      <c r="S2567" t="s">
        <v>8335</v>
      </c>
      <c r="T2567" s="13">
        <f t="shared" si="211"/>
        <v>42440.650335648148</v>
      </c>
      <c r="U2567" s="13">
        <f t="shared" si="212"/>
        <v>42499.868055555555</v>
      </c>
      <c r="W2567">
        <f t="shared" si="213"/>
        <v>2016</v>
      </c>
    </row>
    <row r="2568" spans="1:23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9"/>
        <v>0</v>
      </c>
      <c r="P2568">
        <f t="shared" si="210"/>
        <v>0</v>
      </c>
      <c r="Q2568">
        <v>0</v>
      </c>
      <c r="R2568" s="9" t="s">
        <v>8334</v>
      </c>
      <c r="S2568" t="s">
        <v>8335</v>
      </c>
      <c r="T2568" s="13">
        <f t="shared" si="211"/>
        <v>41842.980879629627</v>
      </c>
      <c r="U2568" s="13">
        <f t="shared" si="212"/>
        <v>41872.980879629627</v>
      </c>
      <c r="W2568">
        <f t="shared" si="213"/>
        <v>2014</v>
      </c>
    </row>
    <row r="2569" spans="1:23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9"/>
        <v>0</v>
      </c>
      <c r="P2569">
        <f t="shared" si="210"/>
        <v>60</v>
      </c>
      <c r="Q2569">
        <v>0</v>
      </c>
      <c r="R2569" s="9" t="s">
        <v>8334</v>
      </c>
      <c r="S2569" t="s">
        <v>8335</v>
      </c>
      <c r="T2569" s="13">
        <f t="shared" si="211"/>
        <v>42087.878912037035</v>
      </c>
      <c r="U2569" s="13">
        <f t="shared" si="212"/>
        <v>42117.878912037035</v>
      </c>
      <c r="W2569">
        <f t="shared" si="213"/>
        <v>2015</v>
      </c>
    </row>
    <row r="2570" spans="1:23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9"/>
        <v>1</v>
      </c>
      <c r="P2570">
        <f t="shared" si="210"/>
        <v>50</v>
      </c>
      <c r="Q2570">
        <v>1</v>
      </c>
      <c r="R2570" s="9" t="s">
        <v>8334</v>
      </c>
      <c r="S2570" t="s">
        <v>8335</v>
      </c>
      <c r="T2570" s="13">
        <f t="shared" si="211"/>
        <v>42584.666597222225</v>
      </c>
      <c r="U2570" s="13">
        <f t="shared" si="212"/>
        <v>42614.666597222225</v>
      </c>
      <c r="W2570">
        <f t="shared" si="213"/>
        <v>2016</v>
      </c>
    </row>
    <row r="2571" spans="1:23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9"/>
        <v>2</v>
      </c>
      <c r="P2571">
        <f t="shared" si="210"/>
        <v>72.5</v>
      </c>
      <c r="Q2571">
        <v>2</v>
      </c>
      <c r="R2571" s="9" t="s">
        <v>8334</v>
      </c>
      <c r="S2571" t="s">
        <v>8335</v>
      </c>
      <c r="T2571" s="13">
        <f t="shared" si="211"/>
        <v>42234.105462962965</v>
      </c>
      <c r="U2571" s="13">
        <f t="shared" si="212"/>
        <v>42264.105462962965</v>
      </c>
      <c r="W2571">
        <f t="shared" si="213"/>
        <v>2015</v>
      </c>
    </row>
    <row r="2572" spans="1:23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9"/>
        <v>1</v>
      </c>
      <c r="P2572">
        <f t="shared" si="210"/>
        <v>29.5</v>
      </c>
      <c r="Q2572">
        <v>1</v>
      </c>
      <c r="R2572" s="9" t="s">
        <v>8334</v>
      </c>
      <c r="S2572" t="s">
        <v>8335</v>
      </c>
      <c r="T2572" s="13">
        <f t="shared" si="211"/>
        <v>42744.903182870374</v>
      </c>
      <c r="U2572" s="13">
        <f t="shared" si="212"/>
        <v>42774.903182870374</v>
      </c>
      <c r="W2572">
        <f t="shared" si="213"/>
        <v>2017</v>
      </c>
    </row>
    <row r="2573" spans="1:23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9"/>
        <v>0</v>
      </c>
      <c r="P2573">
        <f t="shared" si="210"/>
        <v>62.5</v>
      </c>
      <c r="Q2573">
        <v>0</v>
      </c>
      <c r="R2573" s="9" t="s">
        <v>8334</v>
      </c>
      <c r="S2573" t="s">
        <v>8335</v>
      </c>
      <c r="T2573" s="13">
        <f t="shared" si="211"/>
        <v>42449.341678240744</v>
      </c>
      <c r="U2573" s="13">
        <f t="shared" si="212"/>
        <v>42509.341678240744</v>
      </c>
      <c r="W2573">
        <f t="shared" si="213"/>
        <v>2016</v>
      </c>
    </row>
    <row r="2574" spans="1:23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9"/>
        <v>0</v>
      </c>
      <c r="P2574">
        <f t="shared" si="210"/>
        <v>0</v>
      </c>
      <c r="Q2574">
        <v>0</v>
      </c>
      <c r="R2574" s="9" t="s">
        <v>8334</v>
      </c>
      <c r="S2574" t="s">
        <v>8335</v>
      </c>
      <c r="T2574" s="13">
        <f t="shared" si="211"/>
        <v>42077.119409722218</v>
      </c>
      <c r="U2574" s="13">
        <f t="shared" si="212"/>
        <v>42107.119409722218</v>
      </c>
      <c r="W2574">
        <f t="shared" si="213"/>
        <v>2015</v>
      </c>
    </row>
    <row r="2575" spans="1:23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9"/>
        <v>0</v>
      </c>
      <c r="P2575">
        <f t="shared" si="210"/>
        <v>0</v>
      </c>
      <c r="Q2575">
        <v>0</v>
      </c>
      <c r="R2575" s="9" t="s">
        <v>8334</v>
      </c>
      <c r="S2575" t="s">
        <v>8335</v>
      </c>
      <c r="T2575" s="13">
        <f t="shared" si="211"/>
        <v>41829.592002314814</v>
      </c>
      <c r="U2575" s="13">
        <f t="shared" si="212"/>
        <v>41874.592002314814</v>
      </c>
      <c r="W2575">
        <f t="shared" si="213"/>
        <v>2014</v>
      </c>
    </row>
    <row r="2576" spans="1:23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9"/>
        <v>0</v>
      </c>
      <c r="P2576">
        <f t="shared" si="210"/>
        <v>0</v>
      </c>
      <c r="Q2576">
        <v>0</v>
      </c>
      <c r="R2576" s="9" t="s">
        <v>8334</v>
      </c>
      <c r="S2576" t="s">
        <v>8335</v>
      </c>
      <c r="T2576" s="13">
        <f t="shared" si="211"/>
        <v>42487.825752314813</v>
      </c>
      <c r="U2576" s="13">
        <f t="shared" si="212"/>
        <v>42508.825752314813</v>
      </c>
      <c r="W2576">
        <f t="shared" si="213"/>
        <v>2016</v>
      </c>
    </row>
    <row r="2577" spans="1:23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9"/>
        <v>0</v>
      </c>
      <c r="P2577">
        <f t="shared" si="210"/>
        <v>0</v>
      </c>
      <c r="Q2577">
        <v>0</v>
      </c>
      <c r="R2577" s="9" t="s">
        <v>8334</v>
      </c>
      <c r="S2577" t="s">
        <v>8335</v>
      </c>
      <c r="T2577" s="13">
        <f t="shared" si="211"/>
        <v>41986.108726851846</v>
      </c>
      <c r="U2577" s="13">
        <f t="shared" si="212"/>
        <v>42016.108726851846</v>
      </c>
      <c r="W2577">
        <f t="shared" si="213"/>
        <v>2014</v>
      </c>
    </row>
    <row r="2578" spans="1:23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9"/>
        <v>0</v>
      </c>
      <c r="P2578">
        <f t="shared" si="210"/>
        <v>0</v>
      </c>
      <c r="Q2578">
        <v>0</v>
      </c>
      <c r="R2578" s="9" t="s">
        <v>8334</v>
      </c>
      <c r="S2578" t="s">
        <v>8335</v>
      </c>
      <c r="T2578" s="13">
        <f t="shared" si="211"/>
        <v>42060.00980324074</v>
      </c>
      <c r="U2578" s="13">
        <f t="shared" si="212"/>
        <v>42104.968136574069</v>
      </c>
      <c r="W2578">
        <f t="shared" si="213"/>
        <v>2015</v>
      </c>
    </row>
    <row r="2579" spans="1:23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9"/>
        <v>0</v>
      </c>
      <c r="P2579">
        <f t="shared" si="210"/>
        <v>0</v>
      </c>
      <c r="Q2579">
        <v>0</v>
      </c>
      <c r="R2579" s="9" t="s">
        <v>8334</v>
      </c>
      <c r="S2579" t="s">
        <v>8335</v>
      </c>
      <c r="T2579" s="13">
        <f t="shared" si="211"/>
        <v>41830.820567129631</v>
      </c>
      <c r="U2579" s="13">
        <f t="shared" si="212"/>
        <v>41855.820567129631</v>
      </c>
      <c r="W2579">
        <f t="shared" si="213"/>
        <v>2014</v>
      </c>
    </row>
    <row r="2580" spans="1:23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9"/>
        <v>0</v>
      </c>
      <c r="P2580">
        <f t="shared" si="210"/>
        <v>0</v>
      </c>
      <c r="Q2580">
        <v>0</v>
      </c>
      <c r="R2580" s="9" t="s">
        <v>8334</v>
      </c>
      <c r="S2580" t="s">
        <v>8335</v>
      </c>
      <c r="T2580" s="13">
        <f t="shared" si="211"/>
        <v>42238.022905092599</v>
      </c>
      <c r="U2580" s="13">
        <f t="shared" si="212"/>
        <v>42286.708333333328</v>
      </c>
      <c r="W2580">
        <f t="shared" si="213"/>
        <v>2015</v>
      </c>
    </row>
    <row r="2581" spans="1:23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9"/>
        <v>0</v>
      </c>
      <c r="P2581">
        <f t="shared" si="210"/>
        <v>23.08</v>
      </c>
      <c r="Q2581">
        <v>0</v>
      </c>
      <c r="R2581" s="9" t="s">
        <v>8334</v>
      </c>
      <c r="S2581" t="s">
        <v>8335</v>
      </c>
      <c r="T2581" s="13">
        <f t="shared" si="211"/>
        <v>41837.829895833333</v>
      </c>
      <c r="U2581" s="13">
        <f t="shared" si="212"/>
        <v>41897.829895833333</v>
      </c>
      <c r="W2581">
        <f t="shared" si="213"/>
        <v>2014</v>
      </c>
    </row>
    <row r="2582" spans="1:23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9"/>
        <v>1</v>
      </c>
      <c r="P2582">
        <f t="shared" si="210"/>
        <v>25.5</v>
      </c>
      <c r="Q2582">
        <v>1</v>
      </c>
      <c r="R2582" s="9" t="s">
        <v>8334</v>
      </c>
      <c r="S2582" t="s">
        <v>8335</v>
      </c>
      <c r="T2582" s="13">
        <f t="shared" si="211"/>
        <v>42110.326423611114</v>
      </c>
      <c r="U2582" s="13">
        <f t="shared" si="212"/>
        <v>42140.125</v>
      </c>
      <c r="W2582">
        <f t="shared" si="213"/>
        <v>2015</v>
      </c>
    </row>
    <row r="2583" spans="1:23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9"/>
        <v>11</v>
      </c>
      <c r="P2583">
        <f t="shared" si="210"/>
        <v>48.18</v>
      </c>
      <c r="Q2583">
        <v>11</v>
      </c>
      <c r="R2583" s="9" t="s">
        <v>8334</v>
      </c>
      <c r="S2583" t="s">
        <v>8335</v>
      </c>
      <c r="T2583" s="13">
        <f t="shared" si="211"/>
        <v>42294.628449074073</v>
      </c>
      <c r="U2583" s="13">
        <f t="shared" si="212"/>
        <v>42324.670115740737</v>
      </c>
      <c r="W2583">
        <f t="shared" si="213"/>
        <v>2015</v>
      </c>
    </row>
    <row r="2584" spans="1:23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9"/>
        <v>0</v>
      </c>
      <c r="P2584">
        <f t="shared" si="210"/>
        <v>1</v>
      </c>
      <c r="Q2584">
        <v>0</v>
      </c>
      <c r="R2584" s="9" t="s">
        <v>8334</v>
      </c>
      <c r="S2584" t="s">
        <v>8335</v>
      </c>
      <c r="T2584" s="13">
        <f t="shared" si="211"/>
        <v>42642.988819444443</v>
      </c>
      <c r="U2584" s="13">
        <f t="shared" si="212"/>
        <v>42672.988819444443</v>
      </c>
      <c r="W2584">
        <f t="shared" si="213"/>
        <v>2016</v>
      </c>
    </row>
    <row r="2585" spans="1:23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9"/>
        <v>1</v>
      </c>
      <c r="P2585">
        <f t="shared" si="210"/>
        <v>1</v>
      </c>
      <c r="Q2585">
        <v>1</v>
      </c>
      <c r="R2585" s="9" t="s">
        <v>8334</v>
      </c>
      <c r="S2585" t="s">
        <v>8335</v>
      </c>
      <c r="T2585" s="13">
        <f t="shared" si="211"/>
        <v>42019.76944444445</v>
      </c>
      <c r="U2585" s="13">
        <f t="shared" si="212"/>
        <v>42079.727777777778</v>
      </c>
      <c r="W2585">
        <f t="shared" si="213"/>
        <v>2015</v>
      </c>
    </row>
    <row r="2586" spans="1:23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9"/>
        <v>0</v>
      </c>
      <c r="P2586">
        <f t="shared" si="210"/>
        <v>0</v>
      </c>
      <c r="Q2586">
        <v>0</v>
      </c>
      <c r="R2586" s="9" t="s">
        <v>8334</v>
      </c>
      <c r="S2586" t="s">
        <v>8335</v>
      </c>
      <c r="T2586" s="13">
        <f t="shared" si="211"/>
        <v>42140.173252314817</v>
      </c>
      <c r="U2586" s="13">
        <f t="shared" si="212"/>
        <v>42170.173252314817</v>
      </c>
      <c r="W2586">
        <f t="shared" si="213"/>
        <v>2015</v>
      </c>
    </row>
    <row r="2587" spans="1:23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9"/>
        <v>0</v>
      </c>
      <c r="P2587">
        <f t="shared" si="210"/>
        <v>50</v>
      </c>
      <c r="Q2587">
        <v>0</v>
      </c>
      <c r="R2587" s="9" t="s">
        <v>8334</v>
      </c>
      <c r="S2587" t="s">
        <v>8335</v>
      </c>
      <c r="T2587" s="13">
        <f t="shared" si="211"/>
        <v>41795.963333333333</v>
      </c>
      <c r="U2587" s="13">
        <f t="shared" si="212"/>
        <v>41825.963333333333</v>
      </c>
      <c r="W2587">
        <f t="shared" si="213"/>
        <v>2014</v>
      </c>
    </row>
    <row r="2588" spans="1:23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9"/>
        <v>0</v>
      </c>
      <c r="P2588">
        <f t="shared" si="210"/>
        <v>5</v>
      </c>
      <c r="Q2588">
        <v>0</v>
      </c>
      <c r="R2588" s="9" t="s">
        <v>8334</v>
      </c>
      <c r="S2588" t="s">
        <v>8335</v>
      </c>
      <c r="T2588" s="13">
        <f t="shared" si="211"/>
        <v>42333.330277777779</v>
      </c>
      <c r="U2588" s="13">
        <f t="shared" si="212"/>
        <v>42363.330277777779</v>
      </c>
      <c r="W2588">
        <f t="shared" si="213"/>
        <v>2015</v>
      </c>
    </row>
    <row r="2589" spans="1:23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9"/>
        <v>2</v>
      </c>
      <c r="P2589">
        <f t="shared" si="210"/>
        <v>202.83</v>
      </c>
      <c r="Q2589">
        <v>2</v>
      </c>
      <c r="R2589" s="9" t="s">
        <v>8334</v>
      </c>
      <c r="S2589" t="s">
        <v>8335</v>
      </c>
      <c r="T2589" s="13">
        <f t="shared" si="211"/>
        <v>42338.675381944442</v>
      </c>
      <c r="U2589" s="13">
        <f t="shared" si="212"/>
        <v>42368.675381944442</v>
      </c>
      <c r="W2589">
        <f t="shared" si="213"/>
        <v>2015</v>
      </c>
    </row>
    <row r="2590" spans="1:23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9"/>
        <v>4</v>
      </c>
      <c r="P2590">
        <f t="shared" si="210"/>
        <v>29.13</v>
      </c>
      <c r="Q2590">
        <v>4</v>
      </c>
      <c r="R2590" s="9" t="s">
        <v>8334</v>
      </c>
      <c r="S2590" t="s">
        <v>8335</v>
      </c>
      <c r="T2590" s="13">
        <f t="shared" si="211"/>
        <v>42042.676226851851</v>
      </c>
      <c r="U2590" s="13">
        <f t="shared" si="212"/>
        <v>42094.551388888889</v>
      </c>
      <c r="W2590">
        <f t="shared" si="213"/>
        <v>2015</v>
      </c>
    </row>
    <row r="2591" spans="1:23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9"/>
        <v>0</v>
      </c>
      <c r="P2591">
        <f t="shared" si="210"/>
        <v>5</v>
      </c>
      <c r="Q2591">
        <v>0</v>
      </c>
      <c r="R2591" s="9" t="s">
        <v>8334</v>
      </c>
      <c r="S2591" t="s">
        <v>8335</v>
      </c>
      <c r="T2591" s="13">
        <f t="shared" si="211"/>
        <v>42422.536192129628</v>
      </c>
      <c r="U2591" s="13">
        <f t="shared" si="212"/>
        <v>42452.494525462964</v>
      </c>
      <c r="W2591">
        <f t="shared" si="213"/>
        <v>2016</v>
      </c>
    </row>
    <row r="2592" spans="1:23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9"/>
        <v>0</v>
      </c>
      <c r="P2592">
        <f t="shared" si="210"/>
        <v>0</v>
      </c>
      <c r="Q2592">
        <v>0</v>
      </c>
      <c r="R2592" s="9" t="s">
        <v>8334</v>
      </c>
      <c r="S2592" t="s">
        <v>8335</v>
      </c>
      <c r="T2592" s="13">
        <f t="shared" si="211"/>
        <v>42388.589085648149</v>
      </c>
      <c r="U2592" s="13">
        <f t="shared" si="212"/>
        <v>42395.589085648149</v>
      </c>
      <c r="W2592">
        <f t="shared" si="213"/>
        <v>2016</v>
      </c>
    </row>
    <row r="2593" spans="1:23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9"/>
        <v>2</v>
      </c>
      <c r="P2593">
        <f t="shared" si="210"/>
        <v>13</v>
      </c>
      <c r="Q2593">
        <v>2</v>
      </c>
      <c r="R2593" s="9" t="s">
        <v>8334</v>
      </c>
      <c r="S2593" t="s">
        <v>8335</v>
      </c>
      <c r="T2593" s="13">
        <f t="shared" si="211"/>
        <v>42382.906527777777</v>
      </c>
      <c r="U2593" s="13">
        <f t="shared" si="212"/>
        <v>42442.864861111113</v>
      </c>
      <c r="W2593">
        <f t="shared" si="213"/>
        <v>2016</v>
      </c>
    </row>
    <row r="2594" spans="1:23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9"/>
        <v>0</v>
      </c>
      <c r="P2594">
        <f t="shared" si="210"/>
        <v>50</v>
      </c>
      <c r="Q2594">
        <v>0</v>
      </c>
      <c r="R2594" s="9" t="s">
        <v>8334</v>
      </c>
      <c r="S2594" t="s">
        <v>8335</v>
      </c>
      <c r="T2594" s="13">
        <f t="shared" si="211"/>
        <v>41887.801168981481</v>
      </c>
      <c r="U2594" s="13">
        <f t="shared" si="212"/>
        <v>41917.801168981481</v>
      </c>
      <c r="W2594">
        <f t="shared" si="213"/>
        <v>2014</v>
      </c>
    </row>
    <row r="2595" spans="1:23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9"/>
        <v>0</v>
      </c>
      <c r="P2595">
        <f t="shared" si="210"/>
        <v>0</v>
      </c>
      <c r="Q2595">
        <v>0</v>
      </c>
      <c r="R2595" s="9" t="s">
        <v>8334</v>
      </c>
      <c r="S2595" t="s">
        <v>8335</v>
      </c>
      <c r="T2595" s="13">
        <f t="shared" si="211"/>
        <v>42089.84520833334</v>
      </c>
      <c r="U2595" s="13">
        <f t="shared" si="212"/>
        <v>42119.84520833334</v>
      </c>
      <c r="W2595">
        <f t="shared" si="213"/>
        <v>2015</v>
      </c>
    </row>
    <row r="2596" spans="1:23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9"/>
        <v>0</v>
      </c>
      <c r="P2596">
        <f t="shared" si="210"/>
        <v>1</v>
      </c>
      <c r="Q2596">
        <v>0</v>
      </c>
      <c r="R2596" s="9" t="s">
        <v>8334</v>
      </c>
      <c r="S2596" t="s">
        <v>8335</v>
      </c>
      <c r="T2596" s="13">
        <f t="shared" si="211"/>
        <v>41828.967916666668</v>
      </c>
      <c r="U2596" s="13">
        <f t="shared" si="212"/>
        <v>41858.967916666668</v>
      </c>
      <c r="W2596">
        <f t="shared" si="213"/>
        <v>2014</v>
      </c>
    </row>
    <row r="2597" spans="1:23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9"/>
        <v>12</v>
      </c>
      <c r="P2597">
        <f t="shared" si="210"/>
        <v>96.05</v>
      </c>
      <c r="Q2597">
        <v>12</v>
      </c>
      <c r="R2597" s="9" t="s">
        <v>8334</v>
      </c>
      <c r="S2597" t="s">
        <v>8335</v>
      </c>
      <c r="T2597" s="13">
        <f t="shared" si="211"/>
        <v>42760.244212962964</v>
      </c>
      <c r="U2597" s="13">
        <f t="shared" si="212"/>
        <v>42790.244212962964</v>
      </c>
      <c r="W2597">
        <f t="shared" si="213"/>
        <v>2017</v>
      </c>
    </row>
    <row r="2598" spans="1:23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9"/>
        <v>24</v>
      </c>
      <c r="P2598">
        <f t="shared" si="210"/>
        <v>305.77999999999997</v>
      </c>
      <c r="Q2598">
        <v>24</v>
      </c>
      <c r="R2598" s="9" t="s">
        <v>8334</v>
      </c>
      <c r="S2598" t="s">
        <v>8335</v>
      </c>
      <c r="T2598" s="13">
        <f t="shared" si="211"/>
        <v>41828.664456018516</v>
      </c>
      <c r="U2598" s="13">
        <f t="shared" si="212"/>
        <v>41858.664456018516</v>
      </c>
      <c r="W2598">
        <f t="shared" si="213"/>
        <v>2014</v>
      </c>
    </row>
    <row r="2599" spans="1:23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9"/>
        <v>6</v>
      </c>
      <c r="P2599">
        <f t="shared" si="210"/>
        <v>12.14</v>
      </c>
      <c r="Q2599">
        <v>6</v>
      </c>
      <c r="R2599" s="9" t="s">
        <v>8334</v>
      </c>
      <c r="S2599" t="s">
        <v>8335</v>
      </c>
      <c r="T2599" s="13">
        <f t="shared" si="211"/>
        <v>42510.341631944444</v>
      </c>
      <c r="U2599" s="13">
        <f t="shared" si="212"/>
        <v>42540.341631944444</v>
      </c>
      <c r="W2599">
        <f t="shared" si="213"/>
        <v>2016</v>
      </c>
    </row>
    <row r="2600" spans="1:23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9"/>
        <v>39</v>
      </c>
      <c r="P2600">
        <f t="shared" si="210"/>
        <v>83.57</v>
      </c>
      <c r="Q2600">
        <v>39</v>
      </c>
      <c r="R2600" s="9" t="s">
        <v>8334</v>
      </c>
      <c r="S2600" t="s">
        <v>8335</v>
      </c>
      <c r="T2600" s="13">
        <f t="shared" si="211"/>
        <v>42240.840289351851</v>
      </c>
      <c r="U2600" s="13">
        <f t="shared" si="212"/>
        <v>42270.840289351851</v>
      </c>
      <c r="W2600">
        <f t="shared" si="213"/>
        <v>2015</v>
      </c>
    </row>
    <row r="2601" spans="1:23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9"/>
        <v>1</v>
      </c>
      <c r="P2601">
        <f t="shared" si="210"/>
        <v>18</v>
      </c>
      <c r="Q2601">
        <v>1</v>
      </c>
      <c r="R2601" s="9" t="s">
        <v>8334</v>
      </c>
      <c r="S2601" t="s">
        <v>8335</v>
      </c>
      <c r="T2601" s="13">
        <f t="shared" si="211"/>
        <v>41809.754016203704</v>
      </c>
      <c r="U2601" s="13">
        <f t="shared" si="212"/>
        <v>41854.754016203704</v>
      </c>
      <c r="W2601">
        <f t="shared" si="213"/>
        <v>2014</v>
      </c>
    </row>
    <row r="2602" spans="1:23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9"/>
        <v>7</v>
      </c>
      <c r="P2602">
        <f t="shared" si="210"/>
        <v>115.53</v>
      </c>
      <c r="Q2602">
        <v>7</v>
      </c>
      <c r="R2602" s="9" t="s">
        <v>8334</v>
      </c>
      <c r="S2602" t="s">
        <v>8335</v>
      </c>
      <c r="T2602" s="13">
        <f t="shared" si="211"/>
        <v>42394.900462962964</v>
      </c>
      <c r="U2602" s="13">
        <f t="shared" si="212"/>
        <v>42454.858796296292</v>
      </c>
      <c r="W2602">
        <f t="shared" si="213"/>
        <v>2016</v>
      </c>
    </row>
    <row r="2603" spans="1:23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9"/>
        <v>661</v>
      </c>
      <c r="P2603">
        <f t="shared" si="210"/>
        <v>21.9</v>
      </c>
      <c r="Q2603">
        <v>661</v>
      </c>
      <c r="R2603" s="9" t="s">
        <v>8317</v>
      </c>
      <c r="S2603" t="s">
        <v>8353</v>
      </c>
      <c r="T2603" s="13">
        <f t="shared" si="211"/>
        <v>41150.902187499996</v>
      </c>
      <c r="U2603" s="13">
        <f t="shared" si="212"/>
        <v>41165.165972222225</v>
      </c>
      <c r="W2603">
        <f t="shared" si="213"/>
        <v>2012</v>
      </c>
    </row>
    <row r="2604" spans="1:23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9"/>
        <v>326</v>
      </c>
      <c r="P2604">
        <f t="shared" si="210"/>
        <v>80.02</v>
      </c>
      <c r="Q2604">
        <v>326</v>
      </c>
      <c r="R2604" s="9" t="s">
        <v>8317</v>
      </c>
      <c r="S2604" t="s">
        <v>8353</v>
      </c>
      <c r="T2604" s="13">
        <f t="shared" si="211"/>
        <v>41915.747314814813</v>
      </c>
      <c r="U2604" s="13">
        <f t="shared" si="212"/>
        <v>41955.888888888891</v>
      </c>
      <c r="W2604">
        <f t="shared" si="213"/>
        <v>2014</v>
      </c>
    </row>
    <row r="2605" spans="1:23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9"/>
        <v>101</v>
      </c>
      <c r="P2605">
        <f t="shared" si="210"/>
        <v>35.520000000000003</v>
      </c>
      <c r="Q2605">
        <v>101</v>
      </c>
      <c r="R2605" s="9" t="s">
        <v>8317</v>
      </c>
      <c r="S2605" t="s">
        <v>8353</v>
      </c>
      <c r="T2605" s="13">
        <f t="shared" si="211"/>
        <v>41617.912662037037</v>
      </c>
      <c r="U2605" s="13">
        <f t="shared" si="212"/>
        <v>41631.912662037037</v>
      </c>
      <c r="W2605">
        <f t="shared" si="213"/>
        <v>2013</v>
      </c>
    </row>
    <row r="2606" spans="1:23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9"/>
        <v>104</v>
      </c>
      <c r="P2606">
        <f t="shared" si="210"/>
        <v>64.930000000000007</v>
      </c>
      <c r="Q2606">
        <v>104</v>
      </c>
      <c r="R2606" s="9" t="s">
        <v>8317</v>
      </c>
      <c r="S2606" t="s">
        <v>8353</v>
      </c>
      <c r="T2606" s="13">
        <f t="shared" si="211"/>
        <v>40998.051192129627</v>
      </c>
      <c r="U2606" s="13">
        <f t="shared" si="212"/>
        <v>41028.051192129627</v>
      </c>
      <c r="W2606">
        <f t="shared" si="213"/>
        <v>2012</v>
      </c>
    </row>
    <row r="2607" spans="1:23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9"/>
        <v>107</v>
      </c>
      <c r="P2607">
        <f t="shared" si="210"/>
        <v>60.97</v>
      </c>
      <c r="Q2607">
        <v>107</v>
      </c>
      <c r="R2607" s="9" t="s">
        <v>8317</v>
      </c>
      <c r="S2607" t="s">
        <v>8353</v>
      </c>
      <c r="T2607" s="13">
        <f t="shared" si="211"/>
        <v>42508.541550925926</v>
      </c>
      <c r="U2607" s="13">
        <f t="shared" si="212"/>
        <v>42538.541550925926</v>
      </c>
      <c r="W2607">
        <f t="shared" si="213"/>
        <v>2016</v>
      </c>
    </row>
    <row r="2608" spans="1:23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9"/>
        <v>110</v>
      </c>
      <c r="P2608">
        <f t="shared" si="210"/>
        <v>31.44</v>
      </c>
      <c r="Q2608">
        <v>110</v>
      </c>
      <c r="R2608" s="9" t="s">
        <v>8317</v>
      </c>
      <c r="S2608" t="s">
        <v>8353</v>
      </c>
      <c r="T2608" s="13">
        <f t="shared" si="211"/>
        <v>41726.712754629632</v>
      </c>
      <c r="U2608" s="13">
        <f t="shared" si="212"/>
        <v>41758.712754629632</v>
      </c>
      <c r="W2608">
        <f t="shared" si="213"/>
        <v>2014</v>
      </c>
    </row>
    <row r="2609" spans="1:23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9"/>
        <v>408</v>
      </c>
      <c r="P2609">
        <f t="shared" si="210"/>
        <v>81.95</v>
      </c>
      <c r="Q2609">
        <v>408</v>
      </c>
      <c r="R2609" s="9" t="s">
        <v>8317</v>
      </c>
      <c r="S2609" t="s">
        <v>8353</v>
      </c>
      <c r="T2609" s="13">
        <f t="shared" si="211"/>
        <v>42184.874675925923</v>
      </c>
      <c r="U2609" s="13">
        <f t="shared" si="212"/>
        <v>42228.083333333328</v>
      </c>
      <c r="W2609">
        <f t="shared" si="213"/>
        <v>2015</v>
      </c>
    </row>
    <row r="2610" spans="1:23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9"/>
        <v>224</v>
      </c>
      <c r="P2610">
        <f t="shared" si="210"/>
        <v>58.93</v>
      </c>
      <c r="Q2610">
        <v>224</v>
      </c>
      <c r="R2610" s="9" t="s">
        <v>8317</v>
      </c>
      <c r="S2610" t="s">
        <v>8353</v>
      </c>
      <c r="T2610" s="13">
        <f t="shared" si="211"/>
        <v>42767.801712962959</v>
      </c>
      <c r="U2610" s="13">
        <f t="shared" si="212"/>
        <v>42809</v>
      </c>
      <c r="W2610">
        <f t="shared" si="213"/>
        <v>2017</v>
      </c>
    </row>
    <row r="2611" spans="1:23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9"/>
        <v>304</v>
      </c>
      <c r="P2611">
        <f t="shared" si="210"/>
        <v>157.29</v>
      </c>
      <c r="Q2611">
        <v>304</v>
      </c>
      <c r="R2611" s="9" t="s">
        <v>8317</v>
      </c>
      <c r="S2611" t="s">
        <v>8353</v>
      </c>
      <c r="T2611" s="13">
        <f t="shared" si="211"/>
        <v>41075.237858796296</v>
      </c>
      <c r="U2611" s="13">
        <f t="shared" si="212"/>
        <v>41105.237858796296</v>
      </c>
      <c r="W2611">
        <f t="shared" si="213"/>
        <v>2012</v>
      </c>
    </row>
    <row r="2612" spans="1:23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9"/>
        <v>141</v>
      </c>
      <c r="P2612">
        <f t="shared" si="210"/>
        <v>55.76</v>
      </c>
      <c r="Q2612">
        <v>141</v>
      </c>
      <c r="R2612" s="9" t="s">
        <v>8317</v>
      </c>
      <c r="S2612" t="s">
        <v>8353</v>
      </c>
      <c r="T2612" s="13">
        <f t="shared" si="211"/>
        <v>42564.881076388891</v>
      </c>
      <c r="U2612" s="13">
        <f t="shared" si="212"/>
        <v>42604.290972222225</v>
      </c>
      <c r="W2612">
        <f t="shared" si="213"/>
        <v>2016</v>
      </c>
    </row>
    <row r="2613" spans="1:23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9"/>
        <v>2791</v>
      </c>
      <c r="P2613">
        <f t="shared" si="210"/>
        <v>83.8</v>
      </c>
      <c r="Q2613">
        <v>2791</v>
      </c>
      <c r="R2613" s="9" t="s">
        <v>8317</v>
      </c>
      <c r="S2613" t="s">
        <v>8353</v>
      </c>
      <c r="T2613" s="13">
        <f t="shared" si="211"/>
        <v>42704.335810185185</v>
      </c>
      <c r="U2613" s="13">
        <f t="shared" si="212"/>
        <v>42737.957638888889</v>
      </c>
      <c r="W2613">
        <f t="shared" si="213"/>
        <v>2016</v>
      </c>
    </row>
    <row r="2614" spans="1:23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9"/>
        <v>172</v>
      </c>
      <c r="P2614">
        <f t="shared" si="210"/>
        <v>58.42</v>
      </c>
      <c r="Q2614">
        <v>172</v>
      </c>
      <c r="R2614" s="9" t="s">
        <v>8317</v>
      </c>
      <c r="S2614" t="s">
        <v>8353</v>
      </c>
      <c r="T2614" s="13">
        <f t="shared" si="211"/>
        <v>41982.143171296295</v>
      </c>
      <c r="U2614" s="13">
        <f t="shared" si="212"/>
        <v>42013.143171296295</v>
      </c>
      <c r="W2614">
        <f t="shared" si="213"/>
        <v>2014</v>
      </c>
    </row>
    <row r="2615" spans="1:23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9"/>
        <v>101</v>
      </c>
      <c r="P2615">
        <f t="shared" si="210"/>
        <v>270.57</v>
      </c>
      <c r="Q2615">
        <v>101</v>
      </c>
      <c r="R2615" s="9" t="s">
        <v>8317</v>
      </c>
      <c r="S2615" t="s">
        <v>8353</v>
      </c>
      <c r="T2615" s="13">
        <f t="shared" si="211"/>
        <v>41143.81821759259</v>
      </c>
      <c r="U2615" s="13">
        <f t="shared" si="212"/>
        <v>41173.81821759259</v>
      </c>
      <c r="W2615">
        <f t="shared" si="213"/>
        <v>2012</v>
      </c>
    </row>
    <row r="2616" spans="1:23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9"/>
        <v>102</v>
      </c>
      <c r="P2616">
        <f t="shared" si="210"/>
        <v>107.1</v>
      </c>
      <c r="Q2616">
        <v>102</v>
      </c>
      <c r="R2616" s="9" t="s">
        <v>8317</v>
      </c>
      <c r="S2616" t="s">
        <v>8353</v>
      </c>
      <c r="T2616" s="13">
        <f t="shared" si="211"/>
        <v>41730.708472222221</v>
      </c>
      <c r="U2616" s="13">
        <f t="shared" si="212"/>
        <v>41759.208333333336</v>
      </c>
      <c r="W2616">
        <f t="shared" si="213"/>
        <v>2014</v>
      </c>
    </row>
    <row r="2617" spans="1:23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9"/>
        <v>170</v>
      </c>
      <c r="P2617">
        <f t="shared" si="210"/>
        <v>47.18</v>
      </c>
      <c r="Q2617">
        <v>170</v>
      </c>
      <c r="R2617" s="9" t="s">
        <v>8317</v>
      </c>
      <c r="S2617" t="s">
        <v>8353</v>
      </c>
      <c r="T2617" s="13">
        <f t="shared" si="211"/>
        <v>42453.49726851852</v>
      </c>
      <c r="U2617" s="13">
        <f t="shared" si="212"/>
        <v>42490.5</v>
      </c>
      <c r="W2617">
        <f t="shared" si="213"/>
        <v>2016</v>
      </c>
    </row>
    <row r="2618" spans="1:23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9"/>
        <v>115</v>
      </c>
      <c r="P2618">
        <f t="shared" si="210"/>
        <v>120.31</v>
      </c>
      <c r="Q2618">
        <v>115</v>
      </c>
      <c r="R2618" s="9" t="s">
        <v>8317</v>
      </c>
      <c r="S2618" t="s">
        <v>8353</v>
      </c>
      <c r="T2618" s="13">
        <f t="shared" si="211"/>
        <v>42211.99454861111</v>
      </c>
      <c r="U2618" s="13">
        <f t="shared" si="212"/>
        <v>42241.99454861111</v>
      </c>
      <c r="W2618">
        <f t="shared" si="213"/>
        <v>2015</v>
      </c>
    </row>
    <row r="2619" spans="1:23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9"/>
        <v>878</v>
      </c>
      <c r="P2619">
        <f t="shared" si="210"/>
        <v>27.6</v>
      </c>
      <c r="Q2619">
        <v>878</v>
      </c>
      <c r="R2619" s="9" t="s">
        <v>8317</v>
      </c>
      <c r="S2619" t="s">
        <v>8353</v>
      </c>
      <c r="T2619" s="13">
        <f t="shared" si="211"/>
        <v>41902.874432870369</v>
      </c>
      <c r="U2619" s="13">
        <f t="shared" si="212"/>
        <v>41932.874432870369</v>
      </c>
      <c r="W2619">
        <f t="shared" si="213"/>
        <v>2014</v>
      </c>
    </row>
    <row r="2620" spans="1:23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9"/>
        <v>105</v>
      </c>
      <c r="P2620">
        <f t="shared" si="210"/>
        <v>205.3</v>
      </c>
      <c r="Q2620">
        <v>105</v>
      </c>
      <c r="R2620" s="9" t="s">
        <v>8317</v>
      </c>
      <c r="S2620" t="s">
        <v>8353</v>
      </c>
      <c r="T2620" s="13">
        <f t="shared" si="211"/>
        <v>42279.792372685188</v>
      </c>
      <c r="U2620" s="13">
        <f t="shared" si="212"/>
        <v>42339.834039351852</v>
      </c>
      <c r="W2620">
        <f t="shared" si="213"/>
        <v>2015</v>
      </c>
    </row>
    <row r="2621" spans="1:23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9"/>
        <v>188</v>
      </c>
      <c r="P2621">
        <f t="shared" si="210"/>
        <v>35.549999999999997</v>
      </c>
      <c r="Q2621">
        <v>188</v>
      </c>
      <c r="R2621" s="9" t="s">
        <v>8317</v>
      </c>
      <c r="S2621" t="s">
        <v>8353</v>
      </c>
      <c r="T2621" s="13">
        <f t="shared" si="211"/>
        <v>42273.884305555555</v>
      </c>
      <c r="U2621" s="13">
        <f t="shared" si="212"/>
        <v>42300.458333333328</v>
      </c>
      <c r="W2621">
        <f t="shared" si="213"/>
        <v>2015</v>
      </c>
    </row>
    <row r="2622" spans="1:23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9"/>
        <v>144</v>
      </c>
      <c r="P2622">
        <f t="shared" si="210"/>
        <v>74.64</v>
      </c>
      <c r="Q2622">
        <v>144</v>
      </c>
      <c r="R2622" s="9" t="s">
        <v>8317</v>
      </c>
      <c r="S2622" t="s">
        <v>8353</v>
      </c>
      <c r="T2622" s="13">
        <f t="shared" si="211"/>
        <v>42251.16715277778</v>
      </c>
      <c r="U2622" s="13">
        <f t="shared" si="212"/>
        <v>42288.041666666672</v>
      </c>
      <c r="W2622">
        <f t="shared" si="213"/>
        <v>2015</v>
      </c>
    </row>
    <row r="2623" spans="1:23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9"/>
        <v>146</v>
      </c>
      <c r="P2623">
        <f t="shared" si="210"/>
        <v>47.06</v>
      </c>
      <c r="Q2623">
        <v>146</v>
      </c>
      <c r="R2623" s="9" t="s">
        <v>8317</v>
      </c>
      <c r="S2623" t="s">
        <v>8353</v>
      </c>
      <c r="T2623" s="13">
        <f t="shared" si="211"/>
        <v>42115.74754629629</v>
      </c>
      <c r="U2623" s="13">
        <f t="shared" si="212"/>
        <v>42145.74754629629</v>
      </c>
      <c r="W2623">
        <f t="shared" si="213"/>
        <v>2015</v>
      </c>
    </row>
    <row r="2624" spans="1:23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9"/>
        <v>131</v>
      </c>
      <c r="P2624">
        <f t="shared" si="210"/>
        <v>26.59</v>
      </c>
      <c r="Q2624">
        <v>131</v>
      </c>
      <c r="R2624" s="9" t="s">
        <v>8317</v>
      </c>
      <c r="S2624" t="s">
        <v>8353</v>
      </c>
      <c r="T2624" s="13">
        <f t="shared" si="211"/>
        <v>42689.74324074074</v>
      </c>
      <c r="U2624" s="13">
        <f t="shared" si="212"/>
        <v>42734.74324074074</v>
      </c>
      <c r="W2624">
        <f t="shared" si="213"/>
        <v>2016</v>
      </c>
    </row>
    <row r="2625" spans="1:23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9"/>
        <v>114</v>
      </c>
      <c r="P2625">
        <f t="shared" si="210"/>
        <v>36.770000000000003</v>
      </c>
      <c r="Q2625">
        <v>114</v>
      </c>
      <c r="R2625" s="9" t="s">
        <v>8317</v>
      </c>
      <c r="S2625" t="s">
        <v>8353</v>
      </c>
      <c r="T2625" s="13">
        <f t="shared" si="211"/>
        <v>42692.256550925929</v>
      </c>
      <c r="U2625" s="13">
        <f t="shared" si="212"/>
        <v>42706.256550925929</v>
      </c>
      <c r="W2625">
        <f t="shared" si="213"/>
        <v>2016</v>
      </c>
    </row>
    <row r="2626" spans="1:23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9"/>
        <v>1379</v>
      </c>
      <c r="P2626">
        <f t="shared" si="210"/>
        <v>31.82</v>
      </c>
      <c r="Q2626">
        <v>1379</v>
      </c>
      <c r="R2626" s="9" t="s">
        <v>8317</v>
      </c>
      <c r="S2626" t="s">
        <v>8353</v>
      </c>
      <c r="T2626" s="13">
        <f t="shared" si="211"/>
        <v>41144.42155092593</v>
      </c>
      <c r="U2626" s="13">
        <f t="shared" si="212"/>
        <v>41165.42155092593</v>
      </c>
      <c r="W2626">
        <f t="shared" si="213"/>
        <v>2012</v>
      </c>
    </row>
    <row r="2627" spans="1:23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14">ROUND(E2627/D2627*100,0)</f>
        <v>956</v>
      </c>
      <c r="P2627">
        <f t="shared" ref="P2627:P2690" si="215">IFERROR(ROUND(E2627/L2627,2),0)</f>
        <v>27.58</v>
      </c>
      <c r="Q2627">
        <v>956</v>
      </c>
      <c r="R2627" s="9" t="s">
        <v>8317</v>
      </c>
      <c r="S2627" t="s">
        <v>8353</v>
      </c>
      <c r="T2627" s="13">
        <f t="shared" ref="T2627:T2690" si="216">(((J2627/60)/60)/24)+DATE(1970,1,1)</f>
        <v>42658.810277777782</v>
      </c>
      <c r="U2627" s="13">
        <f t="shared" ref="U2627:U2690" si="217">(((I2627/60)/60)/24)+DATE(1970,1,1)</f>
        <v>42683.851944444439</v>
      </c>
      <c r="W2627">
        <f t="shared" ref="W2627:W2690" si="218">YEAR(T2627)</f>
        <v>2016</v>
      </c>
    </row>
    <row r="2628" spans="1:23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14"/>
        <v>112</v>
      </c>
      <c r="P2628">
        <f t="shared" si="215"/>
        <v>56</v>
      </c>
      <c r="Q2628">
        <v>112</v>
      </c>
      <c r="R2628" s="9" t="s">
        <v>8317</v>
      </c>
      <c r="S2628" t="s">
        <v>8353</v>
      </c>
      <c r="T2628" s="13">
        <f t="shared" si="216"/>
        <v>42128.628113425926</v>
      </c>
      <c r="U2628" s="13">
        <f t="shared" si="217"/>
        <v>42158.628113425926</v>
      </c>
      <c r="W2628">
        <f t="shared" si="218"/>
        <v>2015</v>
      </c>
    </row>
    <row r="2629" spans="1:23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14"/>
        <v>647</v>
      </c>
      <c r="P2629">
        <f t="shared" si="215"/>
        <v>21.56</v>
      </c>
      <c r="Q2629">
        <v>647</v>
      </c>
      <c r="R2629" s="9" t="s">
        <v>8317</v>
      </c>
      <c r="S2629" t="s">
        <v>8353</v>
      </c>
      <c r="T2629" s="13">
        <f t="shared" si="216"/>
        <v>42304.829409722224</v>
      </c>
      <c r="U2629" s="13">
        <f t="shared" si="217"/>
        <v>42334.871076388896</v>
      </c>
      <c r="W2629">
        <f t="shared" si="218"/>
        <v>2015</v>
      </c>
    </row>
    <row r="2630" spans="1:23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14"/>
        <v>110</v>
      </c>
      <c r="P2630">
        <f t="shared" si="215"/>
        <v>44.1</v>
      </c>
      <c r="Q2630">
        <v>110</v>
      </c>
      <c r="R2630" s="9" t="s">
        <v>8317</v>
      </c>
      <c r="S2630" t="s">
        <v>8353</v>
      </c>
      <c r="T2630" s="13">
        <f t="shared" si="216"/>
        <v>41953.966053240743</v>
      </c>
      <c r="U2630" s="13">
        <f t="shared" si="217"/>
        <v>41973.966053240743</v>
      </c>
      <c r="W2630">
        <f t="shared" si="218"/>
        <v>2014</v>
      </c>
    </row>
    <row r="2631" spans="1:23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14"/>
        <v>128</v>
      </c>
      <c r="P2631">
        <f t="shared" si="215"/>
        <v>63.87</v>
      </c>
      <c r="Q2631">
        <v>128</v>
      </c>
      <c r="R2631" s="9" t="s">
        <v>8317</v>
      </c>
      <c r="S2631" t="s">
        <v>8353</v>
      </c>
      <c r="T2631" s="13">
        <f t="shared" si="216"/>
        <v>42108.538449074069</v>
      </c>
      <c r="U2631" s="13">
        <f t="shared" si="217"/>
        <v>42138.538449074069</v>
      </c>
      <c r="W2631">
        <f t="shared" si="218"/>
        <v>2015</v>
      </c>
    </row>
    <row r="2632" spans="1:23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14"/>
        <v>158</v>
      </c>
      <c r="P2632">
        <f t="shared" si="215"/>
        <v>38.99</v>
      </c>
      <c r="Q2632">
        <v>158</v>
      </c>
      <c r="R2632" s="9" t="s">
        <v>8317</v>
      </c>
      <c r="S2632" t="s">
        <v>8353</v>
      </c>
      <c r="T2632" s="13">
        <f t="shared" si="216"/>
        <v>42524.105462962965</v>
      </c>
      <c r="U2632" s="13">
        <f t="shared" si="217"/>
        <v>42551.416666666672</v>
      </c>
      <c r="W2632">
        <f t="shared" si="218"/>
        <v>2016</v>
      </c>
    </row>
    <row r="2633" spans="1:23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14"/>
        <v>115</v>
      </c>
      <c r="P2633">
        <f t="shared" si="215"/>
        <v>80.19</v>
      </c>
      <c r="Q2633">
        <v>115</v>
      </c>
      <c r="R2633" s="9" t="s">
        <v>8317</v>
      </c>
      <c r="S2633" t="s">
        <v>8353</v>
      </c>
      <c r="T2633" s="13">
        <f t="shared" si="216"/>
        <v>42218.169293981482</v>
      </c>
      <c r="U2633" s="13">
        <f t="shared" si="217"/>
        <v>42246.169293981482</v>
      </c>
      <c r="W2633">
        <f t="shared" si="218"/>
        <v>2015</v>
      </c>
    </row>
    <row r="2634" spans="1:23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14"/>
        <v>137</v>
      </c>
      <c r="P2634">
        <f t="shared" si="215"/>
        <v>34.9</v>
      </c>
      <c r="Q2634">
        <v>137</v>
      </c>
      <c r="R2634" s="9" t="s">
        <v>8317</v>
      </c>
      <c r="S2634" t="s">
        <v>8353</v>
      </c>
      <c r="T2634" s="13">
        <f t="shared" si="216"/>
        <v>42494.061793981484</v>
      </c>
      <c r="U2634" s="13">
        <f t="shared" si="217"/>
        <v>42519.061793981484</v>
      </c>
      <c r="W2634">
        <f t="shared" si="218"/>
        <v>2016</v>
      </c>
    </row>
    <row r="2635" spans="1:23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14"/>
        <v>355</v>
      </c>
      <c r="P2635">
        <f t="shared" si="215"/>
        <v>89.1</v>
      </c>
      <c r="Q2635">
        <v>355</v>
      </c>
      <c r="R2635" s="9" t="s">
        <v>8317</v>
      </c>
      <c r="S2635" t="s">
        <v>8353</v>
      </c>
      <c r="T2635" s="13">
        <f t="shared" si="216"/>
        <v>41667.823287037041</v>
      </c>
      <c r="U2635" s="13">
        <f t="shared" si="217"/>
        <v>41697.958333333336</v>
      </c>
      <c r="W2635">
        <f t="shared" si="218"/>
        <v>2014</v>
      </c>
    </row>
    <row r="2636" spans="1:23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14"/>
        <v>106</v>
      </c>
      <c r="P2636">
        <f t="shared" si="215"/>
        <v>39.44</v>
      </c>
      <c r="Q2636">
        <v>106</v>
      </c>
      <c r="R2636" s="9" t="s">
        <v>8317</v>
      </c>
      <c r="S2636" t="s">
        <v>8353</v>
      </c>
      <c r="T2636" s="13">
        <f t="shared" si="216"/>
        <v>42612.656493055561</v>
      </c>
      <c r="U2636" s="13">
        <f t="shared" si="217"/>
        <v>42642.656493055561</v>
      </c>
      <c r="W2636">
        <f t="shared" si="218"/>
        <v>2016</v>
      </c>
    </row>
    <row r="2637" spans="1:23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14"/>
        <v>100</v>
      </c>
      <c r="P2637">
        <f t="shared" si="215"/>
        <v>136.9</v>
      </c>
      <c r="Q2637">
        <v>100</v>
      </c>
      <c r="R2637" s="9" t="s">
        <v>8317</v>
      </c>
      <c r="S2637" t="s">
        <v>8353</v>
      </c>
      <c r="T2637" s="13">
        <f t="shared" si="216"/>
        <v>42037.950937500005</v>
      </c>
      <c r="U2637" s="13">
        <f t="shared" si="217"/>
        <v>42072.909270833334</v>
      </c>
      <c r="W2637">
        <f t="shared" si="218"/>
        <v>2015</v>
      </c>
    </row>
    <row r="2638" spans="1:23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14"/>
        <v>187</v>
      </c>
      <c r="P2638">
        <f t="shared" si="215"/>
        <v>37.46</v>
      </c>
      <c r="Q2638">
        <v>187</v>
      </c>
      <c r="R2638" s="9" t="s">
        <v>8317</v>
      </c>
      <c r="S2638" t="s">
        <v>8353</v>
      </c>
      <c r="T2638" s="13">
        <f t="shared" si="216"/>
        <v>42636.614745370374</v>
      </c>
      <c r="U2638" s="13">
        <f t="shared" si="217"/>
        <v>42659.041666666672</v>
      </c>
      <c r="W2638">
        <f t="shared" si="218"/>
        <v>2016</v>
      </c>
    </row>
    <row r="2639" spans="1:23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14"/>
        <v>166</v>
      </c>
      <c r="P2639">
        <f t="shared" si="215"/>
        <v>31.96</v>
      </c>
      <c r="Q2639">
        <v>166</v>
      </c>
      <c r="R2639" s="9" t="s">
        <v>8317</v>
      </c>
      <c r="S2639" t="s">
        <v>8353</v>
      </c>
      <c r="T2639" s="13">
        <f t="shared" si="216"/>
        <v>42639.549479166672</v>
      </c>
      <c r="U2639" s="13">
        <f t="shared" si="217"/>
        <v>42655.549479166672</v>
      </c>
      <c r="W2639">
        <f t="shared" si="218"/>
        <v>2016</v>
      </c>
    </row>
    <row r="2640" spans="1:23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14"/>
        <v>102</v>
      </c>
      <c r="P2640">
        <f t="shared" si="215"/>
        <v>25.21</v>
      </c>
      <c r="Q2640">
        <v>102</v>
      </c>
      <c r="R2640" s="9" t="s">
        <v>8317</v>
      </c>
      <c r="S2640" t="s">
        <v>8353</v>
      </c>
      <c r="T2640" s="13">
        <f t="shared" si="216"/>
        <v>41989.913136574076</v>
      </c>
      <c r="U2640" s="13">
        <f t="shared" si="217"/>
        <v>42019.913136574076</v>
      </c>
      <c r="W2640">
        <f t="shared" si="218"/>
        <v>2014</v>
      </c>
    </row>
    <row r="2641" spans="1:23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14"/>
        <v>164</v>
      </c>
      <c r="P2641">
        <f t="shared" si="215"/>
        <v>10.039999999999999</v>
      </c>
      <c r="Q2641">
        <v>164</v>
      </c>
      <c r="R2641" s="9" t="s">
        <v>8317</v>
      </c>
      <c r="S2641" t="s">
        <v>8353</v>
      </c>
      <c r="T2641" s="13">
        <f t="shared" si="216"/>
        <v>42024.86513888889</v>
      </c>
      <c r="U2641" s="13">
        <f t="shared" si="217"/>
        <v>42054.86513888889</v>
      </c>
      <c r="W2641">
        <f t="shared" si="218"/>
        <v>2015</v>
      </c>
    </row>
    <row r="2642" spans="1:23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14"/>
        <v>106</v>
      </c>
      <c r="P2642">
        <f t="shared" si="215"/>
        <v>45.94</v>
      </c>
      <c r="Q2642">
        <v>106</v>
      </c>
      <c r="R2642" s="9" t="s">
        <v>8317</v>
      </c>
      <c r="S2642" t="s">
        <v>8353</v>
      </c>
      <c r="T2642" s="13">
        <f t="shared" si="216"/>
        <v>42103.160578703704</v>
      </c>
      <c r="U2642" s="13">
        <f t="shared" si="217"/>
        <v>42163.160578703704</v>
      </c>
      <c r="W2642">
        <f t="shared" si="218"/>
        <v>2015</v>
      </c>
    </row>
    <row r="2643" spans="1:23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14"/>
        <v>1</v>
      </c>
      <c r="P2643">
        <f t="shared" si="215"/>
        <v>15</v>
      </c>
      <c r="Q2643">
        <v>1</v>
      </c>
      <c r="R2643" s="9" t="s">
        <v>8317</v>
      </c>
      <c r="S2643" t="s">
        <v>8353</v>
      </c>
      <c r="T2643" s="13">
        <f t="shared" si="216"/>
        <v>41880.827118055553</v>
      </c>
      <c r="U2643" s="13">
        <f t="shared" si="217"/>
        <v>41897.839583333334</v>
      </c>
      <c r="W2643">
        <f t="shared" si="218"/>
        <v>2014</v>
      </c>
    </row>
    <row r="2644" spans="1:23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14"/>
        <v>0</v>
      </c>
      <c r="P2644">
        <f t="shared" si="215"/>
        <v>0</v>
      </c>
      <c r="Q2644">
        <v>0</v>
      </c>
      <c r="R2644" s="9" t="s">
        <v>8317</v>
      </c>
      <c r="S2644" t="s">
        <v>8353</v>
      </c>
      <c r="T2644" s="13">
        <f t="shared" si="216"/>
        <v>42536.246620370366</v>
      </c>
      <c r="U2644" s="13">
        <f t="shared" si="217"/>
        <v>42566.289583333331</v>
      </c>
      <c r="W2644">
        <f t="shared" si="218"/>
        <v>2016</v>
      </c>
    </row>
    <row r="2645" spans="1:23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14"/>
        <v>34</v>
      </c>
      <c r="P2645">
        <f t="shared" si="215"/>
        <v>223.58</v>
      </c>
      <c r="Q2645">
        <v>34</v>
      </c>
      <c r="R2645" s="9" t="s">
        <v>8317</v>
      </c>
      <c r="S2645" t="s">
        <v>8353</v>
      </c>
      <c r="T2645" s="13">
        <f t="shared" si="216"/>
        <v>42689.582349537035</v>
      </c>
      <c r="U2645" s="13">
        <f t="shared" si="217"/>
        <v>42725.332638888889</v>
      </c>
      <c r="W2645">
        <f t="shared" si="218"/>
        <v>2016</v>
      </c>
    </row>
    <row r="2646" spans="1:23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14"/>
        <v>2</v>
      </c>
      <c r="P2646">
        <f t="shared" si="215"/>
        <v>39.479999999999997</v>
      </c>
      <c r="Q2646">
        <v>2</v>
      </c>
      <c r="R2646" s="9" t="s">
        <v>8317</v>
      </c>
      <c r="S2646" t="s">
        <v>8353</v>
      </c>
      <c r="T2646" s="13">
        <f t="shared" si="216"/>
        <v>42774.792071759264</v>
      </c>
      <c r="U2646" s="13">
        <f t="shared" si="217"/>
        <v>42804.792071759264</v>
      </c>
      <c r="W2646">
        <f t="shared" si="218"/>
        <v>2017</v>
      </c>
    </row>
    <row r="2647" spans="1:23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14"/>
        <v>11</v>
      </c>
      <c r="P2647">
        <f t="shared" si="215"/>
        <v>91.3</v>
      </c>
      <c r="Q2647">
        <v>11</v>
      </c>
      <c r="R2647" s="9" t="s">
        <v>8317</v>
      </c>
      <c r="S2647" t="s">
        <v>8353</v>
      </c>
      <c r="T2647" s="13">
        <f t="shared" si="216"/>
        <v>41921.842627314814</v>
      </c>
      <c r="U2647" s="13">
        <f t="shared" si="217"/>
        <v>41951.884293981479</v>
      </c>
      <c r="W2647">
        <f t="shared" si="218"/>
        <v>2014</v>
      </c>
    </row>
    <row r="2648" spans="1:23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14"/>
        <v>8</v>
      </c>
      <c r="P2648">
        <f t="shared" si="215"/>
        <v>78.67</v>
      </c>
      <c r="Q2648">
        <v>8</v>
      </c>
      <c r="R2648" s="9" t="s">
        <v>8317</v>
      </c>
      <c r="S2648" t="s">
        <v>8353</v>
      </c>
      <c r="T2648" s="13">
        <f t="shared" si="216"/>
        <v>42226.313298611116</v>
      </c>
      <c r="U2648" s="13">
        <f t="shared" si="217"/>
        <v>42256.313298611116</v>
      </c>
      <c r="W2648">
        <f t="shared" si="218"/>
        <v>2015</v>
      </c>
    </row>
    <row r="2649" spans="1:23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14"/>
        <v>1</v>
      </c>
      <c r="P2649">
        <f t="shared" si="215"/>
        <v>12</v>
      </c>
      <c r="Q2649">
        <v>1</v>
      </c>
      <c r="R2649" s="9" t="s">
        <v>8317</v>
      </c>
      <c r="S2649" t="s">
        <v>8353</v>
      </c>
      <c r="T2649" s="13">
        <f t="shared" si="216"/>
        <v>42200.261793981481</v>
      </c>
      <c r="U2649" s="13">
        <f t="shared" si="217"/>
        <v>42230.261793981481</v>
      </c>
      <c r="W2649">
        <f t="shared" si="218"/>
        <v>2015</v>
      </c>
    </row>
    <row r="2650" spans="1:23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14"/>
        <v>1</v>
      </c>
      <c r="P2650">
        <f t="shared" si="215"/>
        <v>17.670000000000002</v>
      </c>
      <c r="Q2650">
        <v>1</v>
      </c>
      <c r="R2650" s="9" t="s">
        <v>8317</v>
      </c>
      <c r="S2650" t="s">
        <v>8353</v>
      </c>
      <c r="T2650" s="13">
        <f t="shared" si="216"/>
        <v>42408.714814814812</v>
      </c>
      <c r="U2650" s="13">
        <f t="shared" si="217"/>
        <v>42438.714814814812</v>
      </c>
      <c r="W2650">
        <f t="shared" si="218"/>
        <v>2016</v>
      </c>
    </row>
    <row r="2651" spans="1:23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14"/>
        <v>0</v>
      </c>
      <c r="P2651">
        <f t="shared" si="215"/>
        <v>41.33</v>
      </c>
      <c r="Q2651">
        <v>0</v>
      </c>
      <c r="R2651" s="9" t="s">
        <v>8317</v>
      </c>
      <c r="S2651" t="s">
        <v>8353</v>
      </c>
      <c r="T2651" s="13">
        <f t="shared" si="216"/>
        <v>42341.99700231482</v>
      </c>
      <c r="U2651" s="13">
        <f t="shared" si="217"/>
        <v>42401.99700231482</v>
      </c>
      <c r="W2651">
        <f t="shared" si="218"/>
        <v>2015</v>
      </c>
    </row>
    <row r="2652" spans="1:23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14"/>
        <v>1</v>
      </c>
      <c r="P2652">
        <f t="shared" si="215"/>
        <v>71.599999999999994</v>
      </c>
      <c r="Q2652">
        <v>1</v>
      </c>
      <c r="R2652" s="9" t="s">
        <v>8317</v>
      </c>
      <c r="S2652" t="s">
        <v>8353</v>
      </c>
      <c r="T2652" s="13">
        <f t="shared" si="216"/>
        <v>42695.624340277776</v>
      </c>
      <c r="U2652" s="13">
        <f t="shared" si="217"/>
        <v>42725.624340277776</v>
      </c>
      <c r="W2652">
        <f t="shared" si="218"/>
        <v>2016</v>
      </c>
    </row>
    <row r="2653" spans="1:23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14"/>
        <v>2</v>
      </c>
      <c r="P2653">
        <f t="shared" si="215"/>
        <v>307.82</v>
      </c>
      <c r="Q2653">
        <v>2</v>
      </c>
      <c r="R2653" s="9" t="s">
        <v>8317</v>
      </c>
      <c r="S2653" t="s">
        <v>8353</v>
      </c>
      <c r="T2653" s="13">
        <f t="shared" si="216"/>
        <v>42327.805659722217</v>
      </c>
      <c r="U2653" s="13">
        <f t="shared" si="217"/>
        <v>42355.805659722217</v>
      </c>
      <c r="W2653">
        <f t="shared" si="218"/>
        <v>2015</v>
      </c>
    </row>
    <row r="2654" spans="1:23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14"/>
        <v>1</v>
      </c>
      <c r="P2654">
        <f t="shared" si="215"/>
        <v>80.45</v>
      </c>
      <c r="Q2654">
        <v>1</v>
      </c>
      <c r="R2654" s="9" t="s">
        <v>8317</v>
      </c>
      <c r="S2654" t="s">
        <v>8353</v>
      </c>
      <c r="T2654" s="13">
        <f t="shared" si="216"/>
        <v>41953.158854166672</v>
      </c>
      <c r="U2654" s="13">
        <f t="shared" si="217"/>
        <v>41983.158854166672</v>
      </c>
      <c r="W2654">
        <f t="shared" si="218"/>
        <v>2014</v>
      </c>
    </row>
    <row r="2655" spans="1:23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14"/>
        <v>12</v>
      </c>
      <c r="P2655">
        <f t="shared" si="215"/>
        <v>83.94</v>
      </c>
      <c r="Q2655">
        <v>12</v>
      </c>
      <c r="R2655" s="9" t="s">
        <v>8317</v>
      </c>
      <c r="S2655" t="s">
        <v>8353</v>
      </c>
      <c r="T2655" s="13">
        <f t="shared" si="216"/>
        <v>41771.651932870373</v>
      </c>
      <c r="U2655" s="13">
        <f t="shared" si="217"/>
        <v>41803.166666666664</v>
      </c>
      <c r="W2655">
        <f t="shared" si="218"/>
        <v>2014</v>
      </c>
    </row>
    <row r="2656" spans="1:23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14"/>
        <v>0</v>
      </c>
      <c r="P2656">
        <f t="shared" si="215"/>
        <v>8.5</v>
      </c>
      <c r="Q2656">
        <v>0</v>
      </c>
      <c r="R2656" s="9" t="s">
        <v>8317</v>
      </c>
      <c r="S2656" t="s">
        <v>8353</v>
      </c>
      <c r="T2656" s="13">
        <f t="shared" si="216"/>
        <v>42055.600995370376</v>
      </c>
      <c r="U2656" s="13">
        <f t="shared" si="217"/>
        <v>42115.559328703705</v>
      </c>
      <c r="W2656">
        <f t="shared" si="218"/>
        <v>2015</v>
      </c>
    </row>
    <row r="2657" spans="1:23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14"/>
        <v>21</v>
      </c>
      <c r="P2657">
        <f t="shared" si="215"/>
        <v>73.37</v>
      </c>
      <c r="Q2657">
        <v>21</v>
      </c>
      <c r="R2657" s="9" t="s">
        <v>8317</v>
      </c>
      <c r="S2657" t="s">
        <v>8353</v>
      </c>
      <c r="T2657" s="13">
        <f t="shared" si="216"/>
        <v>42381.866284722222</v>
      </c>
      <c r="U2657" s="13">
        <f t="shared" si="217"/>
        <v>42409.833333333328</v>
      </c>
      <c r="W2657">
        <f t="shared" si="218"/>
        <v>2016</v>
      </c>
    </row>
    <row r="2658" spans="1:23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14"/>
        <v>11</v>
      </c>
      <c r="P2658">
        <f t="shared" si="215"/>
        <v>112.86</v>
      </c>
      <c r="Q2658">
        <v>11</v>
      </c>
      <c r="R2658" s="9" t="s">
        <v>8317</v>
      </c>
      <c r="S2658" t="s">
        <v>8353</v>
      </c>
      <c r="T2658" s="13">
        <f t="shared" si="216"/>
        <v>42767.688518518517</v>
      </c>
      <c r="U2658" s="13">
        <f t="shared" si="217"/>
        <v>42806.791666666672</v>
      </c>
      <c r="W2658">
        <f t="shared" si="218"/>
        <v>2017</v>
      </c>
    </row>
    <row r="2659" spans="1:23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14"/>
        <v>19</v>
      </c>
      <c r="P2659">
        <f t="shared" si="215"/>
        <v>95.28</v>
      </c>
      <c r="Q2659">
        <v>19</v>
      </c>
      <c r="R2659" s="9" t="s">
        <v>8317</v>
      </c>
      <c r="S2659" t="s">
        <v>8353</v>
      </c>
      <c r="T2659" s="13">
        <f t="shared" si="216"/>
        <v>42551.928854166668</v>
      </c>
      <c r="U2659" s="13">
        <f t="shared" si="217"/>
        <v>42585.0625</v>
      </c>
      <c r="W2659">
        <f t="shared" si="218"/>
        <v>2016</v>
      </c>
    </row>
    <row r="2660" spans="1:23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14"/>
        <v>0</v>
      </c>
      <c r="P2660">
        <f t="shared" si="215"/>
        <v>22.75</v>
      </c>
      <c r="Q2660">
        <v>0</v>
      </c>
      <c r="R2660" s="9" t="s">
        <v>8317</v>
      </c>
      <c r="S2660" t="s">
        <v>8353</v>
      </c>
      <c r="T2660" s="13">
        <f t="shared" si="216"/>
        <v>42551.884189814817</v>
      </c>
      <c r="U2660" s="13">
        <f t="shared" si="217"/>
        <v>42581.884189814817</v>
      </c>
      <c r="W2660">
        <f t="shared" si="218"/>
        <v>2016</v>
      </c>
    </row>
    <row r="2661" spans="1:23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14"/>
        <v>3</v>
      </c>
      <c r="P2661">
        <f t="shared" si="215"/>
        <v>133.30000000000001</v>
      </c>
      <c r="Q2661">
        <v>3</v>
      </c>
      <c r="R2661" s="9" t="s">
        <v>8317</v>
      </c>
      <c r="S2661" t="s">
        <v>8353</v>
      </c>
      <c r="T2661" s="13">
        <f t="shared" si="216"/>
        <v>42082.069560185191</v>
      </c>
      <c r="U2661" s="13">
        <f t="shared" si="217"/>
        <v>42112.069560185191</v>
      </c>
      <c r="W2661">
        <f t="shared" si="218"/>
        <v>2015</v>
      </c>
    </row>
    <row r="2662" spans="1:23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14"/>
        <v>0</v>
      </c>
      <c r="P2662">
        <f t="shared" si="215"/>
        <v>3.8</v>
      </c>
      <c r="Q2662">
        <v>0</v>
      </c>
      <c r="R2662" s="9" t="s">
        <v>8317</v>
      </c>
      <c r="S2662" t="s">
        <v>8353</v>
      </c>
      <c r="T2662" s="13">
        <f t="shared" si="216"/>
        <v>42272.713171296295</v>
      </c>
      <c r="U2662" s="13">
        <f t="shared" si="217"/>
        <v>42332.754837962959</v>
      </c>
      <c r="W2662">
        <f t="shared" si="218"/>
        <v>2015</v>
      </c>
    </row>
    <row r="2663" spans="1:23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14"/>
        <v>103</v>
      </c>
      <c r="P2663">
        <f t="shared" si="215"/>
        <v>85.75</v>
      </c>
      <c r="Q2663">
        <v>103</v>
      </c>
      <c r="R2663" s="9" t="s">
        <v>8317</v>
      </c>
      <c r="S2663" t="s">
        <v>8354</v>
      </c>
      <c r="T2663" s="13">
        <f t="shared" si="216"/>
        <v>41542.958449074074</v>
      </c>
      <c r="U2663" s="13">
        <f t="shared" si="217"/>
        <v>41572.958449074074</v>
      </c>
      <c r="W2663">
        <f t="shared" si="218"/>
        <v>2013</v>
      </c>
    </row>
    <row r="2664" spans="1:23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4"/>
        <v>107</v>
      </c>
      <c r="P2664">
        <f t="shared" si="215"/>
        <v>267</v>
      </c>
      <c r="Q2664">
        <v>107</v>
      </c>
      <c r="R2664" s="9" t="s">
        <v>8317</v>
      </c>
      <c r="S2664" t="s">
        <v>8354</v>
      </c>
      <c r="T2664" s="13">
        <f t="shared" si="216"/>
        <v>42207.746678240743</v>
      </c>
      <c r="U2664" s="13">
        <f t="shared" si="217"/>
        <v>42237.746678240743</v>
      </c>
      <c r="W2664">
        <f t="shared" si="218"/>
        <v>2015</v>
      </c>
    </row>
    <row r="2665" spans="1:23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4"/>
        <v>105</v>
      </c>
      <c r="P2665">
        <f t="shared" si="215"/>
        <v>373.56</v>
      </c>
      <c r="Q2665">
        <v>105</v>
      </c>
      <c r="R2665" s="9" t="s">
        <v>8317</v>
      </c>
      <c r="S2665" t="s">
        <v>8354</v>
      </c>
      <c r="T2665" s="13">
        <f t="shared" si="216"/>
        <v>42222.622766203705</v>
      </c>
      <c r="U2665" s="13">
        <f t="shared" si="217"/>
        <v>42251.625</v>
      </c>
      <c r="W2665">
        <f t="shared" si="218"/>
        <v>2015</v>
      </c>
    </row>
    <row r="2666" spans="1:23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4"/>
        <v>103</v>
      </c>
      <c r="P2666">
        <f t="shared" si="215"/>
        <v>174.04</v>
      </c>
      <c r="Q2666">
        <v>103</v>
      </c>
      <c r="R2666" s="9" t="s">
        <v>8317</v>
      </c>
      <c r="S2666" t="s">
        <v>8354</v>
      </c>
      <c r="T2666" s="13">
        <f t="shared" si="216"/>
        <v>42313.02542824074</v>
      </c>
      <c r="U2666" s="13">
        <f t="shared" si="217"/>
        <v>42347.290972222225</v>
      </c>
      <c r="W2666">
        <f t="shared" si="218"/>
        <v>2015</v>
      </c>
    </row>
    <row r="2667" spans="1:23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4"/>
        <v>123</v>
      </c>
      <c r="P2667">
        <f t="shared" si="215"/>
        <v>93.7</v>
      </c>
      <c r="Q2667">
        <v>123</v>
      </c>
      <c r="R2667" s="9" t="s">
        <v>8317</v>
      </c>
      <c r="S2667" t="s">
        <v>8354</v>
      </c>
      <c r="T2667" s="13">
        <f t="shared" si="216"/>
        <v>42083.895532407405</v>
      </c>
      <c r="U2667" s="13">
        <f t="shared" si="217"/>
        <v>42128.895532407405</v>
      </c>
      <c r="W2667">
        <f t="shared" si="218"/>
        <v>2015</v>
      </c>
    </row>
    <row r="2668" spans="1:23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4"/>
        <v>159</v>
      </c>
      <c r="P2668">
        <f t="shared" si="215"/>
        <v>77.33</v>
      </c>
      <c r="Q2668">
        <v>159</v>
      </c>
      <c r="R2668" s="9" t="s">
        <v>8317</v>
      </c>
      <c r="S2668" t="s">
        <v>8354</v>
      </c>
      <c r="T2668" s="13">
        <f t="shared" si="216"/>
        <v>42235.764340277776</v>
      </c>
      <c r="U2668" s="13">
        <f t="shared" si="217"/>
        <v>42272.875</v>
      </c>
      <c r="W2668">
        <f t="shared" si="218"/>
        <v>2015</v>
      </c>
    </row>
    <row r="2669" spans="1:23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4"/>
        <v>111</v>
      </c>
      <c r="P2669">
        <f t="shared" si="215"/>
        <v>92.22</v>
      </c>
      <c r="Q2669">
        <v>111</v>
      </c>
      <c r="R2669" s="9" t="s">
        <v>8317</v>
      </c>
      <c r="S2669" t="s">
        <v>8354</v>
      </c>
      <c r="T2669" s="13">
        <f t="shared" si="216"/>
        <v>42380.926111111112</v>
      </c>
      <c r="U2669" s="13">
        <f t="shared" si="217"/>
        <v>42410.926111111112</v>
      </c>
      <c r="W2669">
        <f t="shared" si="218"/>
        <v>2016</v>
      </c>
    </row>
    <row r="2670" spans="1:23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4"/>
        <v>171</v>
      </c>
      <c r="P2670">
        <f t="shared" si="215"/>
        <v>60.96</v>
      </c>
      <c r="Q2670">
        <v>171</v>
      </c>
      <c r="R2670" s="9" t="s">
        <v>8317</v>
      </c>
      <c r="S2670" t="s">
        <v>8354</v>
      </c>
      <c r="T2670" s="13">
        <f t="shared" si="216"/>
        <v>42275.588715277772</v>
      </c>
      <c r="U2670" s="13">
        <f t="shared" si="217"/>
        <v>42317.60555555555</v>
      </c>
      <c r="W2670">
        <f t="shared" si="218"/>
        <v>2015</v>
      </c>
    </row>
    <row r="2671" spans="1:23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4"/>
        <v>125</v>
      </c>
      <c r="P2671">
        <f t="shared" si="215"/>
        <v>91</v>
      </c>
      <c r="Q2671">
        <v>125</v>
      </c>
      <c r="R2671" s="9" t="s">
        <v>8317</v>
      </c>
      <c r="S2671" t="s">
        <v>8354</v>
      </c>
      <c r="T2671" s="13">
        <f t="shared" si="216"/>
        <v>42319.035833333335</v>
      </c>
      <c r="U2671" s="13">
        <f t="shared" si="217"/>
        <v>42379.035833333335</v>
      </c>
      <c r="W2671">
        <f t="shared" si="218"/>
        <v>2015</v>
      </c>
    </row>
    <row r="2672" spans="1:23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4"/>
        <v>6</v>
      </c>
      <c r="P2672">
        <f t="shared" si="215"/>
        <v>41.58</v>
      </c>
      <c r="Q2672">
        <v>6</v>
      </c>
      <c r="R2672" s="9" t="s">
        <v>8317</v>
      </c>
      <c r="S2672" t="s">
        <v>8354</v>
      </c>
      <c r="T2672" s="13">
        <f t="shared" si="216"/>
        <v>41821.020601851851</v>
      </c>
      <c r="U2672" s="13">
        <f t="shared" si="217"/>
        <v>41849.020601851851</v>
      </c>
      <c r="W2672">
        <f t="shared" si="218"/>
        <v>2014</v>
      </c>
    </row>
    <row r="2673" spans="1:23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4"/>
        <v>11</v>
      </c>
      <c r="P2673">
        <f t="shared" si="215"/>
        <v>33.76</v>
      </c>
      <c r="Q2673">
        <v>11</v>
      </c>
      <c r="R2673" s="9" t="s">
        <v>8317</v>
      </c>
      <c r="S2673" t="s">
        <v>8354</v>
      </c>
      <c r="T2673" s="13">
        <f t="shared" si="216"/>
        <v>41962.749027777783</v>
      </c>
      <c r="U2673" s="13">
        <f t="shared" si="217"/>
        <v>41992.818055555559</v>
      </c>
      <c r="W2673">
        <f t="shared" si="218"/>
        <v>2014</v>
      </c>
    </row>
    <row r="2674" spans="1:23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4"/>
        <v>33</v>
      </c>
      <c r="P2674">
        <f t="shared" si="215"/>
        <v>70.62</v>
      </c>
      <c r="Q2674">
        <v>33</v>
      </c>
      <c r="R2674" s="9" t="s">
        <v>8317</v>
      </c>
      <c r="S2674" t="s">
        <v>8354</v>
      </c>
      <c r="T2674" s="13">
        <f t="shared" si="216"/>
        <v>42344.884143518517</v>
      </c>
      <c r="U2674" s="13">
        <f t="shared" si="217"/>
        <v>42366.25</v>
      </c>
      <c r="W2674">
        <f t="shared" si="218"/>
        <v>2015</v>
      </c>
    </row>
    <row r="2675" spans="1:23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4"/>
        <v>28</v>
      </c>
      <c r="P2675">
        <f t="shared" si="215"/>
        <v>167.15</v>
      </c>
      <c r="Q2675">
        <v>28</v>
      </c>
      <c r="R2675" s="9" t="s">
        <v>8317</v>
      </c>
      <c r="S2675" t="s">
        <v>8354</v>
      </c>
      <c r="T2675" s="13">
        <f t="shared" si="216"/>
        <v>41912.541655092595</v>
      </c>
      <c r="U2675" s="13">
        <f t="shared" si="217"/>
        <v>41941.947916666664</v>
      </c>
      <c r="W2675">
        <f t="shared" si="218"/>
        <v>2014</v>
      </c>
    </row>
    <row r="2676" spans="1:23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4"/>
        <v>63</v>
      </c>
      <c r="P2676">
        <f t="shared" si="215"/>
        <v>128.62</v>
      </c>
      <c r="Q2676">
        <v>63</v>
      </c>
      <c r="R2676" s="9" t="s">
        <v>8317</v>
      </c>
      <c r="S2676" t="s">
        <v>8354</v>
      </c>
      <c r="T2676" s="13">
        <f t="shared" si="216"/>
        <v>42529.632754629631</v>
      </c>
      <c r="U2676" s="13">
        <f t="shared" si="217"/>
        <v>42556.207638888889</v>
      </c>
      <c r="W2676">
        <f t="shared" si="218"/>
        <v>2016</v>
      </c>
    </row>
    <row r="2677" spans="1:23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4"/>
        <v>8</v>
      </c>
      <c r="P2677">
        <f t="shared" si="215"/>
        <v>65.41</v>
      </c>
      <c r="Q2677">
        <v>8</v>
      </c>
      <c r="R2677" s="9" t="s">
        <v>8317</v>
      </c>
      <c r="S2677" t="s">
        <v>8354</v>
      </c>
      <c r="T2677" s="13">
        <f t="shared" si="216"/>
        <v>41923.857511574075</v>
      </c>
      <c r="U2677" s="13">
        <f t="shared" si="217"/>
        <v>41953.899178240739</v>
      </c>
      <c r="W2677">
        <f t="shared" si="218"/>
        <v>2014</v>
      </c>
    </row>
    <row r="2678" spans="1:23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4"/>
        <v>50</v>
      </c>
      <c r="P2678">
        <f t="shared" si="215"/>
        <v>117.56</v>
      </c>
      <c r="Q2678">
        <v>50</v>
      </c>
      <c r="R2678" s="9" t="s">
        <v>8317</v>
      </c>
      <c r="S2678" t="s">
        <v>8354</v>
      </c>
      <c r="T2678" s="13">
        <f t="shared" si="216"/>
        <v>42482.624699074076</v>
      </c>
      <c r="U2678" s="13">
        <f t="shared" si="217"/>
        <v>42512.624699074076</v>
      </c>
      <c r="W2678">
        <f t="shared" si="218"/>
        <v>2016</v>
      </c>
    </row>
    <row r="2679" spans="1:23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4"/>
        <v>18</v>
      </c>
      <c r="P2679">
        <f t="shared" si="215"/>
        <v>126.48</v>
      </c>
      <c r="Q2679">
        <v>18</v>
      </c>
      <c r="R2679" s="9" t="s">
        <v>8317</v>
      </c>
      <c r="S2679" t="s">
        <v>8354</v>
      </c>
      <c r="T2679" s="13">
        <f t="shared" si="216"/>
        <v>41793.029432870368</v>
      </c>
      <c r="U2679" s="13">
        <f t="shared" si="217"/>
        <v>41823.029432870368</v>
      </c>
      <c r="W2679">
        <f t="shared" si="218"/>
        <v>2014</v>
      </c>
    </row>
    <row r="2680" spans="1:23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4"/>
        <v>0</v>
      </c>
      <c r="P2680">
        <f t="shared" si="215"/>
        <v>550</v>
      </c>
      <c r="Q2680">
        <v>0</v>
      </c>
      <c r="R2680" s="9" t="s">
        <v>8317</v>
      </c>
      <c r="S2680" t="s">
        <v>8354</v>
      </c>
      <c r="T2680" s="13">
        <f t="shared" si="216"/>
        <v>42241.798206018517</v>
      </c>
      <c r="U2680" s="13">
        <f t="shared" si="217"/>
        <v>42271.798206018517</v>
      </c>
      <c r="W2680">
        <f t="shared" si="218"/>
        <v>2015</v>
      </c>
    </row>
    <row r="2681" spans="1:23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4"/>
        <v>0</v>
      </c>
      <c r="P2681">
        <f t="shared" si="215"/>
        <v>44</v>
      </c>
      <c r="Q2681">
        <v>0</v>
      </c>
      <c r="R2681" s="9" t="s">
        <v>8317</v>
      </c>
      <c r="S2681" t="s">
        <v>8354</v>
      </c>
      <c r="T2681" s="13">
        <f t="shared" si="216"/>
        <v>42033.001087962963</v>
      </c>
      <c r="U2681" s="13">
        <f t="shared" si="217"/>
        <v>42063.001087962963</v>
      </c>
      <c r="W2681">
        <f t="shared" si="218"/>
        <v>2015</v>
      </c>
    </row>
    <row r="2682" spans="1:23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4"/>
        <v>1</v>
      </c>
      <c r="P2682">
        <f t="shared" si="215"/>
        <v>69</v>
      </c>
      <c r="Q2682">
        <v>1</v>
      </c>
      <c r="R2682" s="9" t="s">
        <v>8317</v>
      </c>
      <c r="S2682" t="s">
        <v>8354</v>
      </c>
      <c r="T2682" s="13">
        <f t="shared" si="216"/>
        <v>42436.211701388893</v>
      </c>
      <c r="U2682" s="13">
        <f t="shared" si="217"/>
        <v>42466.170034722221</v>
      </c>
      <c r="W2682">
        <f t="shared" si="218"/>
        <v>2016</v>
      </c>
    </row>
    <row r="2683" spans="1:23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4"/>
        <v>1</v>
      </c>
      <c r="P2683">
        <f t="shared" si="215"/>
        <v>27.5</v>
      </c>
      <c r="Q2683">
        <v>1</v>
      </c>
      <c r="R2683" s="9" t="s">
        <v>8334</v>
      </c>
      <c r="S2683" t="s">
        <v>8335</v>
      </c>
      <c r="T2683" s="13">
        <f t="shared" si="216"/>
        <v>41805.895254629628</v>
      </c>
      <c r="U2683" s="13">
        <f t="shared" si="217"/>
        <v>41830.895254629628</v>
      </c>
      <c r="W2683">
        <f t="shared" si="218"/>
        <v>2014</v>
      </c>
    </row>
    <row r="2684" spans="1:23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4"/>
        <v>28</v>
      </c>
      <c r="P2684">
        <f t="shared" si="215"/>
        <v>84.9</v>
      </c>
      <c r="Q2684">
        <v>28</v>
      </c>
      <c r="R2684" s="9" t="s">
        <v>8334</v>
      </c>
      <c r="S2684" t="s">
        <v>8335</v>
      </c>
      <c r="T2684" s="13">
        <f t="shared" si="216"/>
        <v>41932.871990740743</v>
      </c>
      <c r="U2684" s="13">
        <f t="shared" si="217"/>
        <v>41965.249305555553</v>
      </c>
      <c r="W2684">
        <f t="shared" si="218"/>
        <v>2014</v>
      </c>
    </row>
    <row r="2685" spans="1:23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4"/>
        <v>0</v>
      </c>
      <c r="P2685">
        <f t="shared" si="215"/>
        <v>12</v>
      </c>
      <c r="Q2685">
        <v>0</v>
      </c>
      <c r="R2685" s="9" t="s">
        <v>8334</v>
      </c>
      <c r="S2685" t="s">
        <v>8335</v>
      </c>
      <c r="T2685" s="13">
        <f t="shared" si="216"/>
        <v>42034.75509259259</v>
      </c>
      <c r="U2685" s="13">
        <f t="shared" si="217"/>
        <v>42064.75509259259</v>
      </c>
      <c r="W2685">
        <f t="shared" si="218"/>
        <v>2015</v>
      </c>
    </row>
    <row r="2686" spans="1:23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4"/>
        <v>1</v>
      </c>
      <c r="P2686">
        <f t="shared" si="215"/>
        <v>200</v>
      </c>
      <c r="Q2686">
        <v>1</v>
      </c>
      <c r="R2686" s="9" t="s">
        <v>8334</v>
      </c>
      <c r="S2686" t="s">
        <v>8335</v>
      </c>
      <c r="T2686" s="13">
        <f t="shared" si="216"/>
        <v>41820.914641203701</v>
      </c>
      <c r="U2686" s="13">
        <f t="shared" si="217"/>
        <v>41860.914641203701</v>
      </c>
      <c r="W2686">
        <f t="shared" si="218"/>
        <v>2014</v>
      </c>
    </row>
    <row r="2687" spans="1:23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4"/>
        <v>0</v>
      </c>
      <c r="P2687">
        <f t="shared" si="215"/>
        <v>10</v>
      </c>
      <c r="Q2687">
        <v>0</v>
      </c>
      <c r="R2687" s="9" t="s">
        <v>8334</v>
      </c>
      <c r="S2687" t="s">
        <v>8335</v>
      </c>
      <c r="T2687" s="13">
        <f t="shared" si="216"/>
        <v>42061.69594907407</v>
      </c>
      <c r="U2687" s="13">
        <f t="shared" si="217"/>
        <v>42121.654282407413</v>
      </c>
      <c r="W2687">
        <f t="shared" si="218"/>
        <v>2015</v>
      </c>
    </row>
    <row r="2688" spans="1:23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4"/>
        <v>0</v>
      </c>
      <c r="P2688">
        <f t="shared" si="215"/>
        <v>0</v>
      </c>
      <c r="Q2688">
        <v>0</v>
      </c>
      <c r="R2688" s="9" t="s">
        <v>8334</v>
      </c>
      <c r="S2688" t="s">
        <v>8335</v>
      </c>
      <c r="T2688" s="13">
        <f t="shared" si="216"/>
        <v>41892.974803240737</v>
      </c>
      <c r="U2688" s="13">
        <f t="shared" si="217"/>
        <v>41912.974803240737</v>
      </c>
      <c r="W2688">
        <f t="shared" si="218"/>
        <v>2014</v>
      </c>
    </row>
    <row r="2689" spans="1:23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4"/>
        <v>0</v>
      </c>
      <c r="P2689">
        <f t="shared" si="215"/>
        <v>0</v>
      </c>
      <c r="Q2689">
        <v>0</v>
      </c>
      <c r="R2689" s="9" t="s">
        <v>8334</v>
      </c>
      <c r="S2689" t="s">
        <v>8335</v>
      </c>
      <c r="T2689" s="13">
        <f t="shared" si="216"/>
        <v>42154.64025462963</v>
      </c>
      <c r="U2689" s="13">
        <f t="shared" si="217"/>
        <v>42184.64025462963</v>
      </c>
      <c r="W2689">
        <f t="shared" si="218"/>
        <v>2015</v>
      </c>
    </row>
    <row r="2690" spans="1:23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4"/>
        <v>0</v>
      </c>
      <c r="P2690">
        <f t="shared" si="215"/>
        <v>5.29</v>
      </c>
      <c r="Q2690">
        <v>0</v>
      </c>
      <c r="R2690" s="9" t="s">
        <v>8334</v>
      </c>
      <c r="S2690" t="s">
        <v>8335</v>
      </c>
      <c r="T2690" s="13">
        <f t="shared" si="216"/>
        <v>42028.118865740747</v>
      </c>
      <c r="U2690" s="13">
        <f t="shared" si="217"/>
        <v>42059.125</v>
      </c>
      <c r="W2690">
        <f t="shared" si="218"/>
        <v>2015</v>
      </c>
    </row>
    <row r="2691" spans="1:23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9">ROUND(E2691/D2691*100,0)</f>
        <v>0</v>
      </c>
      <c r="P2691">
        <f t="shared" ref="P2691:P2754" si="220">IFERROR(ROUND(E2691/L2691,2),0)</f>
        <v>1</v>
      </c>
      <c r="Q2691">
        <v>0</v>
      </c>
      <c r="R2691" s="9" t="s">
        <v>8334</v>
      </c>
      <c r="S2691" t="s">
        <v>8335</v>
      </c>
      <c r="T2691" s="13">
        <f t="shared" ref="T2691:T2754" si="221">(((J2691/60)/60)/24)+DATE(1970,1,1)</f>
        <v>42551.961689814809</v>
      </c>
      <c r="U2691" s="13">
        <f t="shared" ref="U2691:U2754" si="222">(((I2691/60)/60)/24)+DATE(1970,1,1)</f>
        <v>42581.961689814809</v>
      </c>
      <c r="W2691">
        <f t="shared" ref="W2691:W2754" si="223">YEAR(T2691)</f>
        <v>2016</v>
      </c>
    </row>
    <row r="2692" spans="1:23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9"/>
        <v>11</v>
      </c>
      <c r="P2692">
        <f t="shared" si="220"/>
        <v>72.760000000000005</v>
      </c>
      <c r="Q2692">
        <v>11</v>
      </c>
      <c r="R2692" s="9" t="s">
        <v>8334</v>
      </c>
      <c r="S2692" t="s">
        <v>8335</v>
      </c>
      <c r="T2692" s="13">
        <f t="shared" si="221"/>
        <v>42113.105046296296</v>
      </c>
      <c r="U2692" s="13">
        <f t="shared" si="222"/>
        <v>42158.105046296296</v>
      </c>
      <c r="W2692">
        <f t="shared" si="223"/>
        <v>2015</v>
      </c>
    </row>
    <row r="2693" spans="1:23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9"/>
        <v>0</v>
      </c>
      <c r="P2693">
        <f t="shared" si="220"/>
        <v>17.5</v>
      </c>
      <c r="Q2693">
        <v>0</v>
      </c>
      <c r="R2693" s="9" t="s">
        <v>8334</v>
      </c>
      <c r="S2693" t="s">
        <v>8335</v>
      </c>
      <c r="T2693" s="13">
        <f t="shared" si="221"/>
        <v>42089.724039351851</v>
      </c>
      <c r="U2693" s="13">
        <f t="shared" si="222"/>
        <v>42134.724039351851</v>
      </c>
      <c r="W2693">
        <f t="shared" si="223"/>
        <v>2015</v>
      </c>
    </row>
    <row r="2694" spans="1:23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9"/>
        <v>1</v>
      </c>
      <c r="P2694">
        <f t="shared" si="220"/>
        <v>25</v>
      </c>
      <c r="Q2694">
        <v>1</v>
      </c>
      <c r="R2694" s="9" t="s">
        <v>8334</v>
      </c>
      <c r="S2694" t="s">
        <v>8335</v>
      </c>
      <c r="T2694" s="13">
        <f t="shared" si="221"/>
        <v>42058.334027777775</v>
      </c>
      <c r="U2694" s="13">
        <f t="shared" si="222"/>
        <v>42088.292361111111</v>
      </c>
      <c r="W2694">
        <f t="shared" si="223"/>
        <v>2015</v>
      </c>
    </row>
    <row r="2695" spans="1:23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9"/>
        <v>1</v>
      </c>
      <c r="P2695">
        <f t="shared" si="220"/>
        <v>13.33</v>
      </c>
      <c r="Q2695">
        <v>1</v>
      </c>
      <c r="R2695" s="9" t="s">
        <v>8334</v>
      </c>
      <c r="S2695" t="s">
        <v>8335</v>
      </c>
      <c r="T2695" s="13">
        <f t="shared" si="221"/>
        <v>41834.138495370367</v>
      </c>
      <c r="U2695" s="13">
        <f t="shared" si="222"/>
        <v>41864.138495370367</v>
      </c>
      <c r="W2695">
        <f t="shared" si="223"/>
        <v>2014</v>
      </c>
    </row>
    <row r="2696" spans="1:23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9"/>
        <v>0</v>
      </c>
      <c r="P2696">
        <f t="shared" si="220"/>
        <v>1</v>
      </c>
      <c r="Q2696">
        <v>0</v>
      </c>
      <c r="R2696" s="9" t="s">
        <v>8334</v>
      </c>
      <c r="S2696" t="s">
        <v>8335</v>
      </c>
      <c r="T2696" s="13">
        <f t="shared" si="221"/>
        <v>41878.140497685185</v>
      </c>
      <c r="U2696" s="13">
        <f t="shared" si="222"/>
        <v>41908.140497685185</v>
      </c>
      <c r="W2696">
        <f t="shared" si="223"/>
        <v>2014</v>
      </c>
    </row>
    <row r="2697" spans="1:23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9"/>
        <v>0</v>
      </c>
      <c r="P2697">
        <f t="shared" si="220"/>
        <v>23.67</v>
      </c>
      <c r="Q2697">
        <v>0</v>
      </c>
      <c r="R2697" s="9" t="s">
        <v>8334</v>
      </c>
      <c r="S2697" t="s">
        <v>8335</v>
      </c>
      <c r="T2697" s="13">
        <f t="shared" si="221"/>
        <v>42048.181921296295</v>
      </c>
      <c r="U2697" s="13">
        <f t="shared" si="222"/>
        <v>42108.14025462963</v>
      </c>
      <c r="W2697">
        <f t="shared" si="223"/>
        <v>2015</v>
      </c>
    </row>
    <row r="2698" spans="1:23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9"/>
        <v>6</v>
      </c>
      <c r="P2698">
        <f t="shared" si="220"/>
        <v>89.21</v>
      </c>
      <c r="Q2698">
        <v>6</v>
      </c>
      <c r="R2698" s="9" t="s">
        <v>8334</v>
      </c>
      <c r="S2698" t="s">
        <v>8335</v>
      </c>
      <c r="T2698" s="13">
        <f t="shared" si="221"/>
        <v>41964.844444444447</v>
      </c>
      <c r="U2698" s="13">
        <f t="shared" si="222"/>
        <v>41998.844444444447</v>
      </c>
      <c r="W2698">
        <f t="shared" si="223"/>
        <v>2014</v>
      </c>
    </row>
    <row r="2699" spans="1:23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9"/>
        <v>26</v>
      </c>
      <c r="P2699">
        <f t="shared" si="220"/>
        <v>116.56</v>
      </c>
      <c r="Q2699">
        <v>26</v>
      </c>
      <c r="R2699" s="9" t="s">
        <v>8334</v>
      </c>
      <c r="S2699" t="s">
        <v>8335</v>
      </c>
      <c r="T2699" s="13">
        <f t="shared" si="221"/>
        <v>42187.940081018518</v>
      </c>
      <c r="U2699" s="13">
        <f t="shared" si="222"/>
        <v>42218.916666666672</v>
      </c>
      <c r="W2699">
        <f t="shared" si="223"/>
        <v>2015</v>
      </c>
    </row>
    <row r="2700" spans="1:23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9"/>
        <v>0</v>
      </c>
      <c r="P2700">
        <f t="shared" si="220"/>
        <v>13.01</v>
      </c>
      <c r="Q2700">
        <v>0</v>
      </c>
      <c r="R2700" s="9" t="s">
        <v>8334</v>
      </c>
      <c r="S2700" t="s">
        <v>8335</v>
      </c>
      <c r="T2700" s="13">
        <f t="shared" si="221"/>
        <v>41787.898240740738</v>
      </c>
      <c r="U2700" s="13">
        <f t="shared" si="222"/>
        <v>41817.898240740738</v>
      </c>
      <c r="W2700">
        <f t="shared" si="223"/>
        <v>2014</v>
      </c>
    </row>
    <row r="2701" spans="1:23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9"/>
        <v>0</v>
      </c>
      <c r="P2701">
        <f t="shared" si="220"/>
        <v>0</v>
      </c>
      <c r="Q2701">
        <v>0</v>
      </c>
      <c r="R2701" s="9" t="s">
        <v>8334</v>
      </c>
      <c r="S2701" t="s">
        <v>8335</v>
      </c>
      <c r="T2701" s="13">
        <f t="shared" si="221"/>
        <v>41829.896562499998</v>
      </c>
      <c r="U2701" s="13">
        <f t="shared" si="222"/>
        <v>41859.896562499998</v>
      </c>
      <c r="W2701">
        <f t="shared" si="223"/>
        <v>2014</v>
      </c>
    </row>
    <row r="2702" spans="1:23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9"/>
        <v>1</v>
      </c>
      <c r="P2702">
        <f t="shared" si="220"/>
        <v>17.5</v>
      </c>
      <c r="Q2702">
        <v>1</v>
      </c>
      <c r="R2702" s="9" t="s">
        <v>8334</v>
      </c>
      <c r="S2702" t="s">
        <v>8335</v>
      </c>
      <c r="T2702" s="13">
        <f t="shared" si="221"/>
        <v>41870.87467592593</v>
      </c>
      <c r="U2702" s="13">
        <f t="shared" si="222"/>
        <v>41900.87467592593</v>
      </c>
      <c r="W2702">
        <f t="shared" si="223"/>
        <v>2014</v>
      </c>
    </row>
    <row r="2703" spans="1:23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9"/>
        <v>46</v>
      </c>
      <c r="P2703">
        <f t="shared" si="220"/>
        <v>34.130000000000003</v>
      </c>
      <c r="Q2703">
        <v>46</v>
      </c>
      <c r="R2703" s="9" t="s">
        <v>8315</v>
      </c>
      <c r="S2703" t="s">
        <v>8355</v>
      </c>
      <c r="T2703" s="13">
        <f t="shared" si="221"/>
        <v>42801.774699074071</v>
      </c>
      <c r="U2703" s="13">
        <f t="shared" si="222"/>
        <v>42832.733032407406</v>
      </c>
      <c r="W2703">
        <f t="shared" si="223"/>
        <v>2017</v>
      </c>
    </row>
    <row r="2704" spans="1:23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9"/>
        <v>34</v>
      </c>
      <c r="P2704">
        <f t="shared" si="220"/>
        <v>132.35</v>
      </c>
      <c r="Q2704">
        <v>34</v>
      </c>
      <c r="R2704" s="9" t="s">
        <v>8315</v>
      </c>
      <c r="S2704" t="s">
        <v>8355</v>
      </c>
      <c r="T2704" s="13">
        <f t="shared" si="221"/>
        <v>42800.801817129628</v>
      </c>
      <c r="U2704" s="13">
        <f t="shared" si="222"/>
        <v>42830.760150462964</v>
      </c>
      <c r="W2704">
        <f t="shared" si="223"/>
        <v>2017</v>
      </c>
    </row>
    <row r="2705" spans="1:23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9"/>
        <v>104</v>
      </c>
      <c r="P2705">
        <f t="shared" si="220"/>
        <v>922.22</v>
      </c>
      <c r="Q2705">
        <v>104</v>
      </c>
      <c r="R2705" s="9" t="s">
        <v>8315</v>
      </c>
      <c r="S2705" t="s">
        <v>8355</v>
      </c>
      <c r="T2705" s="13">
        <f t="shared" si="221"/>
        <v>42756.690162037034</v>
      </c>
      <c r="U2705" s="13">
        <f t="shared" si="222"/>
        <v>42816.648495370369</v>
      </c>
      <c r="W2705">
        <f t="shared" si="223"/>
        <v>2017</v>
      </c>
    </row>
    <row r="2706" spans="1:23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9"/>
        <v>6</v>
      </c>
      <c r="P2706">
        <f t="shared" si="220"/>
        <v>163.57</v>
      </c>
      <c r="Q2706">
        <v>6</v>
      </c>
      <c r="R2706" s="9" t="s">
        <v>8315</v>
      </c>
      <c r="S2706" t="s">
        <v>8355</v>
      </c>
      <c r="T2706" s="13">
        <f t="shared" si="221"/>
        <v>42787.862430555557</v>
      </c>
      <c r="U2706" s="13">
        <f t="shared" si="222"/>
        <v>42830.820763888885</v>
      </c>
      <c r="W2706">
        <f t="shared" si="223"/>
        <v>2017</v>
      </c>
    </row>
    <row r="2707" spans="1:23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9"/>
        <v>11</v>
      </c>
      <c r="P2707">
        <f t="shared" si="220"/>
        <v>217.38</v>
      </c>
      <c r="Q2707">
        <v>11</v>
      </c>
      <c r="R2707" s="9" t="s">
        <v>8315</v>
      </c>
      <c r="S2707" t="s">
        <v>8355</v>
      </c>
      <c r="T2707" s="13">
        <f t="shared" si="221"/>
        <v>42773.916180555556</v>
      </c>
      <c r="U2707" s="13">
        <f t="shared" si="222"/>
        <v>42818.874513888892</v>
      </c>
      <c r="W2707">
        <f t="shared" si="223"/>
        <v>2017</v>
      </c>
    </row>
    <row r="2708" spans="1:23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9"/>
        <v>112</v>
      </c>
      <c r="P2708">
        <f t="shared" si="220"/>
        <v>149.44</v>
      </c>
      <c r="Q2708">
        <v>112</v>
      </c>
      <c r="R2708" s="9" t="s">
        <v>8315</v>
      </c>
      <c r="S2708" t="s">
        <v>8355</v>
      </c>
      <c r="T2708" s="13">
        <f t="shared" si="221"/>
        <v>41899.294942129629</v>
      </c>
      <c r="U2708" s="13">
        <f t="shared" si="222"/>
        <v>41928.290972222225</v>
      </c>
      <c r="W2708">
        <f t="shared" si="223"/>
        <v>2014</v>
      </c>
    </row>
    <row r="2709" spans="1:23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9"/>
        <v>351</v>
      </c>
      <c r="P2709">
        <f t="shared" si="220"/>
        <v>71.239999999999995</v>
      </c>
      <c r="Q2709">
        <v>351</v>
      </c>
      <c r="R2709" s="9" t="s">
        <v>8315</v>
      </c>
      <c r="S2709" t="s">
        <v>8355</v>
      </c>
      <c r="T2709" s="13">
        <f t="shared" si="221"/>
        <v>41391.782905092594</v>
      </c>
      <c r="U2709" s="13">
        <f t="shared" si="222"/>
        <v>41421.290972222225</v>
      </c>
      <c r="W2709">
        <f t="shared" si="223"/>
        <v>2013</v>
      </c>
    </row>
    <row r="2710" spans="1:23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9"/>
        <v>233</v>
      </c>
      <c r="P2710">
        <f t="shared" si="220"/>
        <v>44.46</v>
      </c>
      <c r="Q2710">
        <v>233</v>
      </c>
      <c r="R2710" s="9" t="s">
        <v>8315</v>
      </c>
      <c r="S2710" t="s">
        <v>8355</v>
      </c>
      <c r="T2710" s="13">
        <f t="shared" si="221"/>
        <v>42512.698217592595</v>
      </c>
      <c r="U2710" s="13">
        <f t="shared" si="222"/>
        <v>42572.698217592595</v>
      </c>
      <c r="W2710">
        <f t="shared" si="223"/>
        <v>2016</v>
      </c>
    </row>
    <row r="2711" spans="1:23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9"/>
        <v>102</v>
      </c>
      <c r="P2711">
        <f t="shared" si="220"/>
        <v>164.94</v>
      </c>
      <c r="Q2711">
        <v>102</v>
      </c>
      <c r="R2711" s="9" t="s">
        <v>8315</v>
      </c>
      <c r="S2711" t="s">
        <v>8355</v>
      </c>
      <c r="T2711" s="13">
        <f t="shared" si="221"/>
        <v>42612.149780092594</v>
      </c>
      <c r="U2711" s="13">
        <f t="shared" si="222"/>
        <v>42647.165972222225</v>
      </c>
      <c r="W2711">
        <f t="shared" si="223"/>
        <v>2016</v>
      </c>
    </row>
    <row r="2712" spans="1:23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9"/>
        <v>154</v>
      </c>
      <c r="P2712">
        <f t="shared" si="220"/>
        <v>84.87</v>
      </c>
      <c r="Q2712">
        <v>154</v>
      </c>
      <c r="R2712" s="9" t="s">
        <v>8315</v>
      </c>
      <c r="S2712" t="s">
        <v>8355</v>
      </c>
      <c r="T2712" s="13">
        <f t="shared" si="221"/>
        <v>41828.229490740741</v>
      </c>
      <c r="U2712" s="13">
        <f t="shared" si="222"/>
        <v>41860.083333333336</v>
      </c>
      <c r="W2712">
        <f t="shared" si="223"/>
        <v>2014</v>
      </c>
    </row>
    <row r="2713" spans="1:23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9"/>
        <v>101</v>
      </c>
      <c r="P2713">
        <f t="shared" si="220"/>
        <v>53.95</v>
      </c>
      <c r="Q2713">
        <v>101</v>
      </c>
      <c r="R2713" s="9" t="s">
        <v>8315</v>
      </c>
      <c r="S2713" t="s">
        <v>8355</v>
      </c>
      <c r="T2713" s="13">
        <f t="shared" si="221"/>
        <v>41780.745254629634</v>
      </c>
      <c r="U2713" s="13">
        <f t="shared" si="222"/>
        <v>41810.917361111111</v>
      </c>
      <c r="W2713">
        <f t="shared" si="223"/>
        <v>2014</v>
      </c>
    </row>
    <row r="2714" spans="1:23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9"/>
        <v>131</v>
      </c>
      <c r="P2714">
        <f t="shared" si="220"/>
        <v>50.53</v>
      </c>
      <c r="Q2714">
        <v>131</v>
      </c>
      <c r="R2714" s="9" t="s">
        <v>8315</v>
      </c>
      <c r="S2714" t="s">
        <v>8355</v>
      </c>
      <c r="T2714" s="13">
        <f t="shared" si="221"/>
        <v>41432.062037037038</v>
      </c>
      <c r="U2714" s="13">
        <f t="shared" si="222"/>
        <v>41468.75</v>
      </c>
      <c r="W2714">
        <f t="shared" si="223"/>
        <v>2013</v>
      </c>
    </row>
    <row r="2715" spans="1:23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9"/>
        <v>102</v>
      </c>
      <c r="P2715">
        <f t="shared" si="220"/>
        <v>108</v>
      </c>
      <c r="Q2715">
        <v>102</v>
      </c>
      <c r="R2715" s="9" t="s">
        <v>8315</v>
      </c>
      <c r="S2715" t="s">
        <v>8355</v>
      </c>
      <c r="T2715" s="13">
        <f t="shared" si="221"/>
        <v>42322.653749999998</v>
      </c>
      <c r="U2715" s="13">
        <f t="shared" si="222"/>
        <v>42362.653749999998</v>
      </c>
      <c r="W2715">
        <f t="shared" si="223"/>
        <v>2015</v>
      </c>
    </row>
    <row r="2716" spans="1:23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9"/>
        <v>116</v>
      </c>
      <c r="P2716">
        <f t="shared" si="220"/>
        <v>95.37</v>
      </c>
      <c r="Q2716">
        <v>116</v>
      </c>
      <c r="R2716" s="9" t="s">
        <v>8315</v>
      </c>
      <c r="S2716" t="s">
        <v>8355</v>
      </c>
      <c r="T2716" s="13">
        <f t="shared" si="221"/>
        <v>42629.655046296291</v>
      </c>
      <c r="U2716" s="13">
        <f t="shared" si="222"/>
        <v>42657.958333333328</v>
      </c>
      <c r="W2716">
        <f t="shared" si="223"/>
        <v>2016</v>
      </c>
    </row>
    <row r="2717" spans="1:23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9"/>
        <v>265</v>
      </c>
      <c r="P2717">
        <f t="shared" si="220"/>
        <v>57.63</v>
      </c>
      <c r="Q2717">
        <v>265</v>
      </c>
      <c r="R2717" s="9" t="s">
        <v>8315</v>
      </c>
      <c r="S2717" t="s">
        <v>8355</v>
      </c>
      <c r="T2717" s="13">
        <f t="shared" si="221"/>
        <v>42387.398472222223</v>
      </c>
      <c r="U2717" s="13">
        <f t="shared" si="222"/>
        <v>42421.398472222223</v>
      </c>
      <c r="W2717">
        <f t="shared" si="223"/>
        <v>2016</v>
      </c>
    </row>
    <row r="2718" spans="1:23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9"/>
        <v>120</v>
      </c>
      <c r="P2718">
        <f t="shared" si="220"/>
        <v>64.16</v>
      </c>
      <c r="Q2718">
        <v>120</v>
      </c>
      <c r="R2718" s="9" t="s">
        <v>8315</v>
      </c>
      <c r="S2718" t="s">
        <v>8355</v>
      </c>
      <c r="T2718" s="13">
        <f t="shared" si="221"/>
        <v>42255.333252314813</v>
      </c>
      <c r="U2718" s="13">
        <f t="shared" si="222"/>
        <v>42285.333252314813</v>
      </c>
      <c r="W2718">
        <f t="shared" si="223"/>
        <v>2015</v>
      </c>
    </row>
    <row r="2719" spans="1:23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9"/>
        <v>120</v>
      </c>
      <c r="P2719">
        <f t="shared" si="220"/>
        <v>92.39</v>
      </c>
      <c r="Q2719">
        <v>120</v>
      </c>
      <c r="R2719" s="9" t="s">
        <v>8315</v>
      </c>
      <c r="S2719" t="s">
        <v>8355</v>
      </c>
      <c r="T2719" s="13">
        <f t="shared" si="221"/>
        <v>41934.914918981485</v>
      </c>
      <c r="U2719" s="13">
        <f t="shared" si="222"/>
        <v>41979.956585648149</v>
      </c>
      <c r="W2719">
        <f t="shared" si="223"/>
        <v>2014</v>
      </c>
    </row>
    <row r="2720" spans="1:23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9"/>
        <v>104</v>
      </c>
      <c r="P2720">
        <f t="shared" si="220"/>
        <v>125.98</v>
      </c>
      <c r="Q2720">
        <v>104</v>
      </c>
      <c r="R2720" s="9" t="s">
        <v>8315</v>
      </c>
      <c r="S2720" t="s">
        <v>8355</v>
      </c>
      <c r="T2720" s="13">
        <f t="shared" si="221"/>
        <v>42465.596585648149</v>
      </c>
      <c r="U2720" s="13">
        <f t="shared" si="222"/>
        <v>42493.958333333328</v>
      </c>
      <c r="W2720">
        <f t="shared" si="223"/>
        <v>2016</v>
      </c>
    </row>
    <row r="2721" spans="1:23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9"/>
        <v>109</v>
      </c>
      <c r="P2721">
        <f t="shared" si="220"/>
        <v>94.64</v>
      </c>
      <c r="Q2721">
        <v>109</v>
      </c>
      <c r="R2721" s="9" t="s">
        <v>8315</v>
      </c>
      <c r="S2721" t="s">
        <v>8355</v>
      </c>
      <c r="T2721" s="13">
        <f t="shared" si="221"/>
        <v>42418.031180555554</v>
      </c>
      <c r="U2721" s="13">
        <f t="shared" si="222"/>
        <v>42477.989513888882</v>
      </c>
      <c r="W2721">
        <f t="shared" si="223"/>
        <v>2016</v>
      </c>
    </row>
    <row r="2722" spans="1:23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9"/>
        <v>118</v>
      </c>
      <c r="P2722">
        <f t="shared" si="220"/>
        <v>170.7</v>
      </c>
      <c r="Q2722">
        <v>118</v>
      </c>
      <c r="R2722" s="9" t="s">
        <v>8315</v>
      </c>
      <c r="S2722" t="s">
        <v>8355</v>
      </c>
      <c r="T2722" s="13">
        <f t="shared" si="221"/>
        <v>42655.465891203698</v>
      </c>
      <c r="U2722" s="13">
        <f t="shared" si="222"/>
        <v>42685.507557870369</v>
      </c>
      <c r="W2722">
        <f t="shared" si="223"/>
        <v>2016</v>
      </c>
    </row>
    <row r="2723" spans="1:23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9"/>
        <v>1462</v>
      </c>
      <c r="P2723">
        <f t="shared" si="220"/>
        <v>40.76</v>
      </c>
      <c r="Q2723">
        <v>1462</v>
      </c>
      <c r="R2723" s="9" t="s">
        <v>8317</v>
      </c>
      <c r="S2723" t="s">
        <v>8347</v>
      </c>
      <c r="T2723" s="13">
        <f t="shared" si="221"/>
        <v>41493.543958333335</v>
      </c>
      <c r="U2723" s="13">
        <f t="shared" si="222"/>
        <v>41523.791666666664</v>
      </c>
      <c r="W2723">
        <f t="shared" si="223"/>
        <v>2013</v>
      </c>
    </row>
    <row r="2724" spans="1:23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9"/>
        <v>253</v>
      </c>
      <c r="P2724">
        <f t="shared" si="220"/>
        <v>68.25</v>
      </c>
      <c r="Q2724">
        <v>253</v>
      </c>
      <c r="R2724" s="9" t="s">
        <v>8317</v>
      </c>
      <c r="S2724" t="s">
        <v>8347</v>
      </c>
      <c r="T2724" s="13">
        <f t="shared" si="221"/>
        <v>42704.857094907406</v>
      </c>
      <c r="U2724" s="13">
        <f t="shared" si="222"/>
        <v>42764.857094907406</v>
      </c>
      <c r="W2724">
        <f t="shared" si="223"/>
        <v>2016</v>
      </c>
    </row>
    <row r="2725" spans="1:23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9"/>
        <v>140</v>
      </c>
      <c r="P2725">
        <f t="shared" si="220"/>
        <v>95.49</v>
      </c>
      <c r="Q2725">
        <v>140</v>
      </c>
      <c r="R2725" s="9" t="s">
        <v>8317</v>
      </c>
      <c r="S2725" t="s">
        <v>8347</v>
      </c>
      <c r="T2725" s="13">
        <f t="shared" si="221"/>
        <v>41944.83898148148</v>
      </c>
      <c r="U2725" s="13">
        <f t="shared" si="222"/>
        <v>42004.880648148144</v>
      </c>
      <c r="W2725">
        <f t="shared" si="223"/>
        <v>2014</v>
      </c>
    </row>
    <row r="2726" spans="1:23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9"/>
        <v>297</v>
      </c>
      <c r="P2726">
        <f t="shared" si="220"/>
        <v>7.19</v>
      </c>
      <c r="Q2726">
        <v>297</v>
      </c>
      <c r="R2726" s="9" t="s">
        <v>8317</v>
      </c>
      <c r="S2726" t="s">
        <v>8347</v>
      </c>
      <c r="T2726" s="13">
        <f t="shared" si="221"/>
        <v>42199.32707175926</v>
      </c>
      <c r="U2726" s="13">
        <f t="shared" si="222"/>
        <v>42231.32707175926</v>
      </c>
      <c r="W2726">
        <f t="shared" si="223"/>
        <v>2015</v>
      </c>
    </row>
    <row r="2727" spans="1:23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9"/>
        <v>145</v>
      </c>
      <c r="P2727">
        <f t="shared" si="220"/>
        <v>511.65</v>
      </c>
      <c r="Q2727">
        <v>145</v>
      </c>
      <c r="R2727" s="9" t="s">
        <v>8317</v>
      </c>
      <c r="S2727" t="s">
        <v>8347</v>
      </c>
      <c r="T2727" s="13">
        <f t="shared" si="221"/>
        <v>42745.744618055556</v>
      </c>
      <c r="U2727" s="13">
        <f t="shared" si="222"/>
        <v>42795.744618055556</v>
      </c>
      <c r="W2727">
        <f t="shared" si="223"/>
        <v>2017</v>
      </c>
    </row>
    <row r="2728" spans="1:23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9"/>
        <v>106</v>
      </c>
      <c r="P2728">
        <f t="shared" si="220"/>
        <v>261.75</v>
      </c>
      <c r="Q2728">
        <v>106</v>
      </c>
      <c r="R2728" s="9" t="s">
        <v>8317</v>
      </c>
      <c r="S2728" t="s">
        <v>8347</v>
      </c>
      <c r="T2728" s="13">
        <f t="shared" si="221"/>
        <v>42452.579988425925</v>
      </c>
      <c r="U2728" s="13">
        <f t="shared" si="222"/>
        <v>42482.579988425925</v>
      </c>
      <c r="W2728">
        <f t="shared" si="223"/>
        <v>2016</v>
      </c>
    </row>
    <row r="2729" spans="1:23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9"/>
        <v>493</v>
      </c>
      <c r="P2729">
        <f t="shared" si="220"/>
        <v>69.760000000000005</v>
      </c>
      <c r="Q2729">
        <v>493</v>
      </c>
      <c r="R2729" s="9" t="s">
        <v>8317</v>
      </c>
      <c r="S2729" t="s">
        <v>8347</v>
      </c>
      <c r="T2729" s="13">
        <f t="shared" si="221"/>
        <v>42198.676655092597</v>
      </c>
      <c r="U2729" s="13">
        <f t="shared" si="222"/>
        <v>42223.676655092597</v>
      </c>
      <c r="W2729">
        <f t="shared" si="223"/>
        <v>2015</v>
      </c>
    </row>
    <row r="2730" spans="1:23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9"/>
        <v>202</v>
      </c>
      <c r="P2730">
        <f t="shared" si="220"/>
        <v>77.23</v>
      </c>
      <c r="Q2730">
        <v>202</v>
      </c>
      <c r="R2730" s="9" t="s">
        <v>8317</v>
      </c>
      <c r="S2730" t="s">
        <v>8347</v>
      </c>
      <c r="T2730" s="13">
        <f t="shared" si="221"/>
        <v>42333.59993055556</v>
      </c>
      <c r="U2730" s="13">
        <f t="shared" si="222"/>
        <v>42368.59993055556</v>
      </c>
      <c r="W2730">
        <f t="shared" si="223"/>
        <v>2015</v>
      </c>
    </row>
    <row r="2731" spans="1:23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9"/>
        <v>104</v>
      </c>
      <c r="P2731">
        <f t="shared" si="220"/>
        <v>340.57</v>
      </c>
      <c r="Q2731">
        <v>104</v>
      </c>
      <c r="R2731" s="9" t="s">
        <v>8317</v>
      </c>
      <c r="S2731" t="s">
        <v>8347</v>
      </c>
      <c r="T2731" s="13">
        <f t="shared" si="221"/>
        <v>42095.240706018521</v>
      </c>
      <c r="U2731" s="13">
        <f t="shared" si="222"/>
        <v>42125.240706018521</v>
      </c>
      <c r="W2731">
        <f t="shared" si="223"/>
        <v>2015</v>
      </c>
    </row>
    <row r="2732" spans="1:23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9"/>
        <v>170</v>
      </c>
      <c r="P2732">
        <f t="shared" si="220"/>
        <v>67.42</v>
      </c>
      <c r="Q2732">
        <v>170</v>
      </c>
      <c r="R2732" s="9" t="s">
        <v>8317</v>
      </c>
      <c r="S2732" t="s">
        <v>8347</v>
      </c>
      <c r="T2732" s="13">
        <f t="shared" si="221"/>
        <v>41351.541377314818</v>
      </c>
      <c r="U2732" s="13">
        <f t="shared" si="222"/>
        <v>41386.541377314818</v>
      </c>
      <c r="W2732">
        <f t="shared" si="223"/>
        <v>2013</v>
      </c>
    </row>
    <row r="2733" spans="1:23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9"/>
        <v>104</v>
      </c>
      <c r="P2733">
        <f t="shared" si="220"/>
        <v>845.7</v>
      </c>
      <c r="Q2733">
        <v>104</v>
      </c>
      <c r="R2733" s="9" t="s">
        <v>8317</v>
      </c>
      <c r="S2733" t="s">
        <v>8347</v>
      </c>
      <c r="T2733" s="13">
        <f t="shared" si="221"/>
        <v>41872.525717592594</v>
      </c>
      <c r="U2733" s="13">
        <f t="shared" si="222"/>
        <v>41930.166666666664</v>
      </c>
      <c r="W2733">
        <f t="shared" si="223"/>
        <v>2014</v>
      </c>
    </row>
    <row r="2734" spans="1:23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9"/>
        <v>118</v>
      </c>
      <c r="P2734">
        <f t="shared" si="220"/>
        <v>97.19</v>
      </c>
      <c r="Q2734">
        <v>118</v>
      </c>
      <c r="R2734" s="9" t="s">
        <v>8317</v>
      </c>
      <c r="S2734" t="s">
        <v>8347</v>
      </c>
      <c r="T2734" s="13">
        <f t="shared" si="221"/>
        <v>41389.808194444442</v>
      </c>
      <c r="U2734" s="13">
        <f t="shared" si="222"/>
        <v>41422</v>
      </c>
      <c r="W2734">
        <f t="shared" si="223"/>
        <v>2013</v>
      </c>
    </row>
    <row r="2735" spans="1:23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9"/>
        <v>108</v>
      </c>
      <c r="P2735">
        <f t="shared" si="220"/>
        <v>451.84</v>
      </c>
      <c r="Q2735">
        <v>108</v>
      </c>
      <c r="R2735" s="9" t="s">
        <v>8317</v>
      </c>
      <c r="S2735" t="s">
        <v>8347</v>
      </c>
      <c r="T2735" s="13">
        <f t="shared" si="221"/>
        <v>42044.272847222222</v>
      </c>
      <c r="U2735" s="13">
        <f t="shared" si="222"/>
        <v>42104.231180555551</v>
      </c>
      <c r="W2735">
        <f t="shared" si="223"/>
        <v>2015</v>
      </c>
    </row>
    <row r="2736" spans="1:23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9"/>
        <v>2260300</v>
      </c>
      <c r="P2736">
        <f t="shared" si="220"/>
        <v>138.66999999999999</v>
      </c>
      <c r="Q2736">
        <v>2260300</v>
      </c>
      <c r="R2736" s="9" t="s">
        <v>8317</v>
      </c>
      <c r="S2736" t="s">
        <v>8347</v>
      </c>
      <c r="T2736" s="13">
        <f t="shared" si="221"/>
        <v>42626.668888888889</v>
      </c>
      <c r="U2736" s="13">
        <f t="shared" si="222"/>
        <v>42656.915972222225</v>
      </c>
      <c r="W2736">
        <f t="shared" si="223"/>
        <v>2016</v>
      </c>
    </row>
    <row r="2737" spans="1:23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9"/>
        <v>978</v>
      </c>
      <c r="P2737">
        <f t="shared" si="220"/>
        <v>21.64</v>
      </c>
      <c r="Q2737">
        <v>978</v>
      </c>
      <c r="R2737" s="9" t="s">
        <v>8317</v>
      </c>
      <c r="S2737" t="s">
        <v>8347</v>
      </c>
      <c r="T2737" s="13">
        <f t="shared" si="221"/>
        <v>41316.120949074073</v>
      </c>
      <c r="U2737" s="13">
        <f t="shared" si="222"/>
        <v>41346.833333333336</v>
      </c>
      <c r="W2737">
        <f t="shared" si="223"/>
        <v>2013</v>
      </c>
    </row>
    <row r="2738" spans="1:23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9"/>
        <v>123</v>
      </c>
      <c r="P2738">
        <f t="shared" si="220"/>
        <v>169.52</v>
      </c>
      <c r="Q2738">
        <v>123</v>
      </c>
      <c r="R2738" s="9" t="s">
        <v>8317</v>
      </c>
      <c r="S2738" t="s">
        <v>8347</v>
      </c>
      <c r="T2738" s="13">
        <f t="shared" si="221"/>
        <v>41722.666354166664</v>
      </c>
      <c r="U2738" s="13">
        <f t="shared" si="222"/>
        <v>41752.666354166664</v>
      </c>
      <c r="W2738">
        <f t="shared" si="223"/>
        <v>2014</v>
      </c>
    </row>
    <row r="2739" spans="1:23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9"/>
        <v>246</v>
      </c>
      <c r="P2739">
        <f t="shared" si="220"/>
        <v>161.88</v>
      </c>
      <c r="Q2739">
        <v>246</v>
      </c>
      <c r="R2739" s="9" t="s">
        <v>8317</v>
      </c>
      <c r="S2739" t="s">
        <v>8347</v>
      </c>
      <c r="T2739" s="13">
        <f t="shared" si="221"/>
        <v>41611.917673611111</v>
      </c>
      <c r="U2739" s="13">
        <f t="shared" si="222"/>
        <v>41654.791666666664</v>
      </c>
      <c r="W2739">
        <f t="shared" si="223"/>
        <v>2013</v>
      </c>
    </row>
    <row r="2740" spans="1:23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9"/>
        <v>148</v>
      </c>
      <c r="P2740">
        <f t="shared" si="220"/>
        <v>493.13</v>
      </c>
      <c r="Q2740">
        <v>148</v>
      </c>
      <c r="R2740" s="9" t="s">
        <v>8317</v>
      </c>
      <c r="S2740" t="s">
        <v>8347</v>
      </c>
      <c r="T2740" s="13">
        <f t="shared" si="221"/>
        <v>42620.143564814818</v>
      </c>
      <c r="U2740" s="13">
        <f t="shared" si="222"/>
        <v>42680.143564814818</v>
      </c>
      <c r="W2740">
        <f t="shared" si="223"/>
        <v>2016</v>
      </c>
    </row>
    <row r="2741" spans="1:23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9"/>
        <v>384</v>
      </c>
      <c r="P2741">
        <f t="shared" si="220"/>
        <v>22.12</v>
      </c>
      <c r="Q2741">
        <v>384</v>
      </c>
      <c r="R2741" s="9" t="s">
        <v>8317</v>
      </c>
      <c r="S2741" t="s">
        <v>8347</v>
      </c>
      <c r="T2741" s="13">
        <f t="shared" si="221"/>
        <v>41719.887928240743</v>
      </c>
      <c r="U2741" s="13">
        <f t="shared" si="222"/>
        <v>41764.887928240743</v>
      </c>
      <c r="W2741">
        <f t="shared" si="223"/>
        <v>2014</v>
      </c>
    </row>
    <row r="2742" spans="1:23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9"/>
        <v>103</v>
      </c>
      <c r="P2742">
        <f t="shared" si="220"/>
        <v>18.239999999999998</v>
      </c>
      <c r="Q2742">
        <v>103</v>
      </c>
      <c r="R2742" s="9" t="s">
        <v>8317</v>
      </c>
      <c r="S2742" t="s">
        <v>8347</v>
      </c>
      <c r="T2742" s="13">
        <f t="shared" si="221"/>
        <v>42045.031851851847</v>
      </c>
      <c r="U2742" s="13">
        <f t="shared" si="222"/>
        <v>42074.99018518519</v>
      </c>
      <c r="W2742">
        <f t="shared" si="223"/>
        <v>2015</v>
      </c>
    </row>
    <row r="2743" spans="1:23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9"/>
        <v>0</v>
      </c>
      <c r="P2743">
        <f t="shared" si="220"/>
        <v>8.75</v>
      </c>
      <c r="Q2743">
        <v>0</v>
      </c>
      <c r="R2743" s="9" t="s">
        <v>8320</v>
      </c>
      <c r="S2743" t="s">
        <v>8356</v>
      </c>
      <c r="T2743" s="13">
        <f t="shared" si="221"/>
        <v>41911.657430555555</v>
      </c>
      <c r="U2743" s="13">
        <f t="shared" si="222"/>
        <v>41932.088194444441</v>
      </c>
      <c r="W2743">
        <f t="shared" si="223"/>
        <v>2014</v>
      </c>
    </row>
    <row r="2744" spans="1:23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9"/>
        <v>29</v>
      </c>
      <c r="P2744">
        <f t="shared" si="220"/>
        <v>40.61</v>
      </c>
      <c r="Q2744">
        <v>29</v>
      </c>
      <c r="R2744" s="9" t="s">
        <v>8320</v>
      </c>
      <c r="S2744" t="s">
        <v>8356</v>
      </c>
      <c r="T2744" s="13">
        <f t="shared" si="221"/>
        <v>41030.719756944447</v>
      </c>
      <c r="U2744" s="13">
        <f t="shared" si="222"/>
        <v>41044.719756944447</v>
      </c>
      <c r="W2744">
        <f t="shared" si="223"/>
        <v>2012</v>
      </c>
    </row>
    <row r="2745" spans="1:23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9"/>
        <v>0</v>
      </c>
      <c r="P2745">
        <f t="shared" si="220"/>
        <v>0</v>
      </c>
      <c r="Q2745">
        <v>0</v>
      </c>
      <c r="R2745" s="9" t="s">
        <v>8320</v>
      </c>
      <c r="S2745" t="s">
        <v>8356</v>
      </c>
      <c r="T2745" s="13">
        <f t="shared" si="221"/>
        <v>42632.328784722224</v>
      </c>
      <c r="U2745" s="13">
        <f t="shared" si="222"/>
        <v>42662.328784722224</v>
      </c>
      <c r="W2745">
        <f t="shared" si="223"/>
        <v>2016</v>
      </c>
    </row>
    <row r="2746" spans="1:23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9"/>
        <v>5</v>
      </c>
      <c r="P2746">
        <f t="shared" si="220"/>
        <v>37.950000000000003</v>
      </c>
      <c r="Q2746">
        <v>5</v>
      </c>
      <c r="R2746" s="9" t="s">
        <v>8320</v>
      </c>
      <c r="S2746" t="s">
        <v>8356</v>
      </c>
      <c r="T2746" s="13">
        <f t="shared" si="221"/>
        <v>40938.062476851854</v>
      </c>
      <c r="U2746" s="13">
        <f t="shared" si="222"/>
        <v>40968.062476851854</v>
      </c>
      <c r="W2746">
        <f t="shared" si="223"/>
        <v>2012</v>
      </c>
    </row>
    <row r="2747" spans="1:23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9"/>
        <v>22</v>
      </c>
      <c r="P2747">
        <f t="shared" si="220"/>
        <v>35.729999999999997</v>
      </c>
      <c r="Q2747">
        <v>22</v>
      </c>
      <c r="R2747" s="9" t="s">
        <v>8320</v>
      </c>
      <c r="S2747" t="s">
        <v>8356</v>
      </c>
      <c r="T2747" s="13">
        <f t="shared" si="221"/>
        <v>41044.988055555557</v>
      </c>
      <c r="U2747" s="13">
        <f t="shared" si="222"/>
        <v>41104.988055555557</v>
      </c>
      <c r="W2747">
        <f t="shared" si="223"/>
        <v>2012</v>
      </c>
    </row>
    <row r="2748" spans="1:23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9"/>
        <v>27</v>
      </c>
      <c r="P2748">
        <f t="shared" si="220"/>
        <v>42.16</v>
      </c>
      <c r="Q2748">
        <v>27</v>
      </c>
      <c r="R2748" s="9" t="s">
        <v>8320</v>
      </c>
      <c r="S2748" t="s">
        <v>8356</v>
      </c>
      <c r="T2748" s="13">
        <f t="shared" si="221"/>
        <v>41850.781377314815</v>
      </c>
      <c r="U2748" s="13">
        <f t="shared" si="222"/>
        <v>41880.781377314815</v>
      </c>
      <c r="W2748">
        <f t="shared" si="223"/>
        <v>2014</v>
      </c>
    </row>
    <row r="2749" spans="1:23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9"/>
        <v>28</v>
      </c>
      <c r="P2749">
        <f t="shared" si="220"/>
        <v>35</v>
      </c>
      <c r="Q2749">
        <v>28</v>
      </c>
      <c r="R2749" s="9" t="s">
        <v>8320</v>
      </c>
      <c r="S2749" t="s">
        <v>8356</v>
      </c>
      <c r="T2749" s="13">
        <f t="shared" si="221"/>
        <v>41044.64811342593</v>
      </c>
      <c r="U2749" s="13">
        <f t="shared" si="222"/>
        <v>41076.131944444445</v>
      </c>
      <c r="W2749">
        <f t="shared" si="223"/>
        <v>2012</v>
      </c>
    </row>
    <row r="2750" spans="1:23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9"/>
        <v>1</v>
      </c>
      <c r="P2750">
        <f t="shared" si="220"/>
        <v>13.25</v>
      </c>
      <c r="Q2750">
        <v>1</v>
      </c>
      <c r="R2750" s="9" t="s">
        <v>8320</v>
      </c>
      <c r="S2750" t="s">
        <v>8356</v>
      </c>
      <c r="T2750" s="13">
        <f t="shared" si="221"/>
        <v>42585.7106712963</v>
      </c>
      <c r="U2750" s="13">
        <f t="shared" si="222"/>
        <v>42615.7106712963</v>
      </c>
      <c r="W2750">
        <f t="shared" si="223"/>
        <v>2016</v>
      </c>
    </row>
    <row r="2751" spans="1:23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9"/>
        <v>1</v>
      </c>
      <c r="P2751">
        <f t="shared" si="220"/>
        <v>55</v>
      </c>
      <c r="Q2751">
        <v>1</v>
      </c>
      <c r="R2751" s="9" t="s">
        <v>8320</v>
      </c>
      <c r="S2751" t="s">
        <v>8356</v>
      </c>
      <c r="T2751" s="13">
        <f t="shared" si="221"/>
        <v>42068.799039351856</v>
      </c>
      <c r="U2751" s="13">
        <f t="shared" si="222"/>
        <v>42098.757372685184</v>
      </c>
      <c r="W2751">
        <f t="shared" si="223"/>
        <v>2015</v>
      </c>
    </row>
    <row r="2752" spans="1:23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9"/>
        <v>0</v>
      </c>
      <c r="P2752">
        <f t="shared" si="220"/>
        <v>0</v>
      </c>
      <c r="Q2752">
        <v>0</v>
      </c>
      <c r="R2752" s="9" t="s">
        <v>8320</v>
      </c>
      <c r="S2752" t="s">
        <v>8356</v>
      </c>
      <c r="T2752" s="13">
        <f t="shared" si="221"/>
        <v>41078.899826388886</v>
      </c>
      <c r="U2752" s="13">
        <f t="shared" si="222"/>
        <v>41090.833333333336</v>
      </c>
      <c r="W2752">
        <f t="shared" si="223"/>
        <v>2012</v>
      </c>
    </row>
    <row r="2753" spans="1:23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9"/>
        <v>0</v>
      </c>
      <c r="P2753">
        <f t="shared" si="220"/>
        <v>0</v>
      </c>
      <c r="Q2753">
        <v>0</v>
      </c>
      <c r="R2753" s="9" t="s">
        <v>8320</v>
      </c>
      <c r="S2753" t="s">
        <v>8356</v>
      </c>
      <c r="T2753" s="13">
        <f t="shared" si="221"/>
        <v>41747.887060185189</v>
      </c>
      <c r="U2753" s="13">
        <f t="shared" si="222"/>
        <v>41807.887060185189</v>
      </c>
      <c r="W2753">
        <f t="shared" si="223"/>
        <v>2014</v>
      </c>
    </row>
    <row r="2754" spans="1:23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9"/>
        <v>11</v>
      </c>
      <c r="P2754">
        <f t="shared" si="220"/>
        <v>39.29</v>
      </c>
      <c r="Q2754">
        <v>11</v>
      </c>
      <c r="R2754" s="9" t="s">
        <v>8320</v>
      </c>
      <c r="S2754" t="s">
        <v>8356</v>
      </c>
      <c r="T2754" s="13">
        <f t="shared" si="221"/>
        <v>40855.765092592592</v>
      </c>
      <c r="U2754" s="13">
        <f t="shared" si="222"/>
        <v>40895.765092592592</v>
      </c>
      <c r="W2754">
        <f t="shared" si="223"/>
        <v>2011</v>
      </c>
    </row>
    <row r="2755" spans="1:23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24">ROUND(E2755/D2755*100,0)</f>
        <v>19</v>
      </c>
      <c r="P2755">
        <f t="shared" ref="P2755:P2818" si="225">IFERROR(ROUND(E2755/L2755,2),0)</f>
        <v>47.5</v>
      </c>
      <c r="Q2755">
        <v>19</v>
      </c>
      <c r="R2755" s="9" t="s">
        <v>8320</v>
      </c>
      <c r="S2755" t="s">
        <v>8356</v>
      </c>
      <c r="T2755" s="13">
        <f t="shared" ref="T2755:T2818" si="226">(((J2755/60)/60)/24)+DATE(1970,1,1)</f>
        <v>41117.900729166664</v>
      </c>
      <c r="U2755" s="13">
        <f t="shared" ref="U2755:U2818" si="227">(((I2755/60)/60)/24)+DATE(1970,1,1)</f>
        <v>41147.900729166664</v>
      </c>
      <c r="W2755">
        <f t="shared" ref="W2755:W2818" si="228">YEAR(T2755)</f>
        <v>2012</v>
      </c>
    </row>
    <row r="2756" spans="1:23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24"/>
        <v>0</v>
      </c>
      <c r="P2756">
        <f t="shared" si="225"/>
        <v>0</v>
      </c>
      <c r="Q2756">
        <v>0</v>
      </c>
      <c r="R2756" s="9" t="s">
        <v>8320</v>
      </c>
      <c r="S2756" t="s">
        <v>8356</v>
      </c>
      <c r="T2756" s="13">
        <f t="shared" si="226"/>
        <v>41863.636006944449</v>
      </c>
      <c r="U2756" s="13">
        <f t="shared" si="227"/>
        <v>41893.636006944449</v>
      </c>
      <c r="W2756">
        <f t="shared" si="228"/>
        <v>2014</v>
      </c>
    </row>
    <row r="2757" spans="1:23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24"/>
        <v>52</v>
      </c>
      <c r="P2757">
        <f t="shared" si="225"/>
        <v>17.329999999999998</v>
      </c>
      <c r="Q2757">
        <v>52</v>
      </c>
      <c r="R2757" s="9" t="s">
        <v>8320</v>
      </c>
      <c r="S2757" t="s">
        <v>8356</v>
      </c>
      <c r="T2757" s="13">
        <f t="shared" si="226"/>
        <v>42072.790821759263</v>
      </c>
      <c r="U2757" s="13">
        <f t="shared" si="227"/>
        <v>42102.790821759263</v>
      </c>
      <c r="W2757">
        <f t="shared" si="228"/>
        <v>2015</v>
      </c>
    </row>
    <row r="2758" spans="1:23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24"/>
        <v>10</v>
      </c>
      <c r="P2758">
        <f t="shared" si="225"/>
        <v>31.76</v>
      </c>
      <c r="Q2758">
        <v>10</v>
      </c>
      <c r="R2758" s="9" t="s">
        <v>8320</v>
      </c>
      <c r="S2758" t="s">
        <v>8356</v>
      </c>
      <c r="T2758" s="13">
        <f t="shared" si="226"/>
        <v>41620.90047453704</v>
      </c>
      <c r="U2758" s="13">
        <f t="shared" si="227"/>
        <v>41650.90047453704</v>
      </c>
      <c r="W2758">
        <f t="shared" si="228"/>
        <v>2013</v>
      </c>
    </row>
    <row r="2759" spans="1:23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24"/>
        <v>1</v>
      </c>
      <c r="P2759">
        <f t="shared" si="225"/>
        <v>5</v>
      </c>
      <c r="Q2759">
        <v>1</v>
      </c>
      <c r="R2759" s="9" t="s">
        <v>8320</v>
      </c>
      <c r="S2759" t="s">
        <v>8356</v>
      </c>
      <c r="T2759" s="13">
        <f t="shared" si="226"/>
        <v>42573.65662037037</v>
      </c>
      <c r="U2759" s="13">
        <f t="shared" si="227"/>
        <v>42588.65662037037</v>
      </c>
      <c r="W2759">
        <f t="shared" si="228"/>
        <v>2016</v>
      </c>
    </row>
    <row r="2760" spans="1:23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24"/>
        <v>12</v>
      </c>
      <c r="P2760">
        <f t="shared" si="225"/>
        <v>39</v>
      </c>
      <c r="Q2760">
        <v>12</v>
      </c>
      <c r="R2760" s="9" t="s">
        <v>8320</v>
      </c>
      <c r="S2760" t="s">
        <v>8356</v>
      </c>
      <c r="T2760" s="13">
        <f t="shared" si="226"/>
        <v>42639.441932870366</v>
      </c>
      <c r="U2760" s="13">
        <f t="shared" si="227"/>
        <v>42653.441932870366</v>
      </c>
      <c r="W2760">
        <f t="shared" si="228"/>
        <v>2016</v>
      </c>
    </row>
    <row r="2761" spans="1:23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24"/>
        <v>11</v>
      </c>
      <c r="P2761">
        <f t="shared" si="225"/>
        <v>52.5</v>
      </c>
      <c r="Q2761">
        <v>11</v>
      </c>
      <c r="R2761" s="9" t="s">
        <v>8320</v>
      </c>
      <c r="S2761" t="s">
        <v>8356</v>
      </c>
      <c r="T2761" s="13">
        <f t="shared" si="226"/>
        <v>42524.36650462963</v>
      </c>
      <c r="U2761" s="13">
        <f t="shared" si="227"/>
        <v>42567.36650462963</v>
      </c>
      <c r="W2761">
        <f t="shared" si="228"/>
        <v>2016</v>
      </c>
    </row>
    <row r="2762" spans="1:23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24"/>
        <v>0</v>
      </c>
      <c r="P2762">
        <f t="shared" si="225"/>
        <v>0</v>
      </c>
      <c r="Q2762">
        <v>0</v>
      </c>
      <c r="R2762" s="9" t="s">
        <v>8320</v>
      </c>
      <c r="S2762" t="s">
        <v>8356</v>
      </c>
      <c r="T2762" s="13">
        <f t="shared" si="226"/>
        <v>41415.461319444446</v>
      </c>
      <c r="U2762" s="13">
        <f t="shared" si="227"/>
        <v>41445.461319444446</v>
      </c>
      <c r="W2762">
        <f t="shared" si="228"/>
        <v>2013</v>
      </c>
    </row>
    <row r="2763" spans="1:23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24"/>
        <v>1</v>
      </c>
      <c r="P2763">
        <f t="shared" si="225"/>
        <v>9</v>
      </c>
      <c r="Q2763">
        <v>1</v>
      </c>
      <c r="R2763" s="9" t="s">
        <v>8320</v>
      </c>
      <c r="S2763" t="s">
        <v>8356</v>
      </c>
      <c r="T2763" s="13">
        <f t="shared" si="226"/>
        <v>41247.063576388886</v>
      </c>
      <c r="U2763" s="13">
        <f t="shared" si="227"/>
        <v>41277.063576388886</v>
      </c>
      <c r="W2763">
        <f t="shared" si="228"/>
        <v>2012</v>
      </c>
    </row>
    <row r="2764" spans="1:23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24"/>
        <v>1</v>
      </c>
      <c r="P2764">
        <f t="shared" si="225"/>
        <v>25</v>
      </c>
      <c r="Q2764">
        <v>1</v>
      </c>
      <c r="R2764" s="9" t="s">
        <v>8320</v>
      </c>
      <c r="S2764" t="s">
        <v>8356</v>
      </c>
      <c r="T2764" s="13">
        <f t="shared" si="226"/>
        <v>40927.036979166667</v>
      </c>
      <c r="U2764" s="13">
        <f t="shared" si="227"/>
        <v>40986.995312500003</v>
      </c>
      <c r="W2764">
        <f t="shared" si="228"/>
        <v>2012</v>
      </c>
    </row>
    <row r="2765" spans="1:23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24"/>
        <v>0</v>
      </c>
      <c r="P2765">
        <f t="shared" si="225"/>
        <v>30</v>
      </c>
      <c r="Q2765">
        <v>0</v>
      </c>
      <c r="R2765" s="9" t="s">
        <v>8320</v>
      </c>
      <c r="S2765" t="s">
        <v>8356</v>
      </c>
      <c r="T2765" s="13">
        <f t="shared" si="226"/>
        <v>41373.579675925925</v>
      </c>
      <c r="U2765" s="13">
        <f t="shared" si="227"/>
        <v>41418.579675925925</v>
      </c>
      <c r="W2765">
        <f t="shared" si="228"/>
        <v>2013</v>
      </c>
    </row>
    <row r="2766" spans="1:23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24"/>
        <v>1</v>
      </c>
      <c r="P2766">
        <f t="shared" si="225"/>
        <v>11.25</v>
      </c>
      <c r="Q2766">
        <v>1</v>
      </c>
      <c r="R2766" s="9" t="s">
        <v>8320</v>
      </c>
      <c r="S2766" t="s">
        <v>8356</v>
      </c>
      <c r="T2766" s="13">
        <f t="shared" si="226"/>
        <v>41030.292025462964</v>
      </c>
      <c r="U2766" s="13">
        <f t="shared" si="227"/>
        <v>41059.791666666664</v>
      </c>
      <c r="W2766">
        <f t="shared" si="228"/>
        <v>2012</v>
      </c>
    </row>
    <row r="2767" spans="1:23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24"/>
        <v>0</v>
      </c>
      <c r="P2767">
        <f t="shared" si="225"/>
        <v>0</v>
      </c>
      <c r="Q2767">
        <v>0</v>
      </c>
      <c r="R2767" s="9" t="s">
        <v>8320</v>
      </c>
      <c r="S2767" t="s">
        <v>8356</v>
      </c>
      <c r="T2767" s="13">
        <f t="shared" si="226"/>
        <v>41194.579027777778</v>
      </c>
      <c r="U2767" s="13">
        <f t="shared" si="227"/>
        <v>41210.579027777778</v>
      </c>
      <c r="W2767">
        <f t="shared" si="228"/>
        <v>2012</v>
      </c>
    </row>
    <row r="2768" spans="1:23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24"/>
        <v>2</v>
      </c>
      <c r="P2768">
        <f t="shared" si="225"/>
        <v>25</v>
      </c>
      <c r="Q2768">
        <v>2</v>
      </c>
      <c r="R2768" s="9" t="s">
        <v>8320</v>
      </c>
      <c r="S2768" t="s">
        <v>8356</v>
      </c>
      <c r="T2768" s="13">
        <f t="shared" si="226"/>
        <v>40736.668032407404</v>
      </c>
      <c r="U2768" s="13">
        <f t="shared" si="227"/>
        <v>40766.668032407404</v>
      </c>
      <c r="W2768">
        <f t="shared" si="228"/>
        <v>2011</v>
      </c>
    </row>
    <row r="2769" spans="1:23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24"/>
        <v>1</v>
      </c>
      <c r="P2769">
        <f t="shared" si="225"/>
        <v>11.33</v>
      </c>
      <c r="Q2769">
        <v>1</v>
      </c>
      <c r="R2769" s="9" t="s">
        <v>8320</v>
      </c>
      <c r="S2769" t="s">
        <v>8356</v>
      </c>
      <c r="T2769" s="13">
        <f t="shared" si="226"/>
        <v>42172.958912037036</v>
      </c>
      <c r="U2769" s="13">
        <f t="shared" si="227"/>
        <v>42232.958912037036</v>
      </c>
      <c r="W2769">
        <f t="shared" si="228"/>
        <v>2015</v>
      </c>
    </row>
    <row r="2770" spans="1:23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24"/>
        <v>14</v>
      </c>
      <c r="P2770">
        <f t="shared" si="225"/>
        <v>29.47</v>
      </c>
      <c r="Q2770">
        <v>14</v>
      </c>
      <c r="R2770" s="9" t="s">
        <v>8320</v>
      </c>
      <c r="S2770" t="s">
        <v>8356</v>
      </c>
      <c r="T2770" s="13">
        <f t="shared" si="226"/>
        <v>40967.614849537036</v>
      </c>
      <c r="U2770" s="13">
        <f t="shared" si="227"/>
        <v>40997.573182870372</v>
      </c>
      <c r="W2770">
        <f t="shared" si="228"/>
        <v>2012</v>
      </c>
    </row>
    <row r="2771" spans="1:23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24"/>
        <v>0</v>
      </c>
      <c r="P2771">
        <f t="shared" si="225"/>
        <v>1</v>
      </c>
      <c r="Q2771">
        <v>0</v>
      </c>
      <c r="R2771" s="9" t="s">
        <v>8320</v>
      </c>
      <c r="S2771" t="s">
        <v>8356</v>
      </c>
      <c r="T2771" s="13">
        <f t="shared" si="226"/>
        <v>41745.826273148145</v>
      </c>
      <c r="U2771" s="13">
        <f t="shared" si="227"/>
        <v>41795.826273148145</v>
      </c>
      <c r="W2771">
        <f t="shared" si="228"/>
        <v>2014</v>
      </c>
    </row>
    <row r="2772" spans="1:23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24"/>
        <v>10</v>
      </c>
      <c r="P2772">
        <f t="shared" si="225"/>
        <v>63.1</v>
      </c>
      <c r="Q2772">
        <v>10</v>
      </c>
      <c r="R2772" s="9" t="s">
        <v>8320</v>
      </c>
      <c r="S2772" t="s">
        <v>8356</v>
      </c>
      <c r="T2772" s="13">
        <f t="shared" si="226"/>
        <v>41686.705208333333</v>
      </c>
      <c r="U2772" s="13">
        <f t="shared" si="227"/>
        <v>41716.663541666669</v>
      </c>
      <c r="W2772">
        <f t="shared" si="228"/>
        <v>2014</v>
      </c>
    </row>
    <row r="2773" spans="1:23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24"/>
        <v>0</v>
      </c>
      <c r="P2773">
        <f t="shared" si="225"/>
        <v>0</v>
      </c>
      <c r="Q2773">
        <v>0</v>
      </c>
      <c r="R2773" s="9" t="s">
        <v>8320</v>
      </c>
      <c r="S2773" t="s">
        <v>8356</v>
      </c>
      <c r="T2773" s="13">
        <f t="shared" si="226"/>
        <v>41257.531712962962</v>
      </c>
      <c r="U2773" s="13">
        <f t="shared" si="227"/>
        <v>41306.708333333336</v>
      </c>
      <c r="W2773">
        <f t="shared" si="228"/>
        <v>2012</v>
      </c>
    </row>
    <row r="2774" spans="1:23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24"/>
        <v>0</v>
      </c>
      <c r="P2774">
        <f t="shared" si="225"/>
        <v>0</v>
      </c>
      <c r="Q2774">
        <v>0</v>
      </c>
      <c r="R2774" s="9" t="s">
        <v>8320</v>
      </c>
      <c r="S2774" t="s">
        <v>8356</v>
      </c>
      <c r="T2774" s="13">
        <f t="shared" si="226"/>
        <v>41537.869143518517</v>
      </c>
      <c r="U2774" s="13">
        <f t="shared" si="227"/>
        <v>41552.869143518517</v>
      </c>
      <c r="W2774">
        <f t="shared" si="228"/>
        <v>2013</v>
      </c>
    </row>
    <row r="2775" spans="1:23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24"/>
        <v>0</v>
      </c>
      <c r="P2775">
        <f t="shared" si="225"/>
        <v>1</v>
      </c>
      <c r="Q2775">
        <v>0</v>
      </c>
      <c r="R2775" s="9" t="s">
        <v>8320</v>
      </c>
      <c r="S2775" t="s">
        <v>8356</v>
      </c>
      <c r="T2775" s="13">
        <f t="shared" si="226"/>
        <v>42474.86482638889</v>
      </c>
      <c r="U2775" s="13">
        <f t="shared" si="227"/>
        <v>42484.86482638889</v>
      </c>
      <c r="W2775">
        <f t="shared" si="228"/>
        <v>2016</v>
      </c>
    </row>
    <row r="2776" spans="1:23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24"/>
        <v>14</v>
      </c>
      <c r="P2776">
        <f t="shared" si="225"/>
        <v>43.85</v>
      </c>
      <c r="Q2776">
        <v>14</v>
      </c>
      <c r="R2776" s="9" t="s">
        <v>8320</v>
      </c>
      <c r="S2776" t="s">
        <v>8356</v>
      </c>
      <c r="T2776" s="13">
        <f t="shared" si="226"/>
        <v>41311.126481481479</v>
      </c>
      <c r="U2776" s="13">
        <f t="shared" si="227"/>
        <v>41341.126481481479</v>
      </c>
      <c r="W2776">
        <f t="shared" si="228"/>
        <v>2013</v>
      </c>
    </row>
    <row r="2777" spans="1:23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24"/>
        <v>3</v>
      </c>
      <c r="P2777">
        <f t="shared" si="225"/>
        <v>75</v>
      </c>
      <c r="Q2777">
        <v>3</v>
      </c>
      <c r="R2777" s="9" t="s">
        <v>8320</v>
      </c>
      <c r="S2777" t="s">
        <v>8356</v>
      </c>
      <c r="T2777" s="13">
        <f t="shared" si="226"/>
        <v>40863.013356481482</v>
      </c>
      <c r="U2777" s="13">
        <f t="shared" si="227"/>
        <v>40893.013356481482</v>
      </c>
      <c r="W2777">
        <f t="shared" si="228"/>
        <v>2011</v>
      </c>
    </row>
    <row r="2778" spans="1:23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24"/>
        <v>8</v>
      </c>
      <c r="P2778">
        <f t="shared" si="225"/>
        <v>45.97</v>
      </c>
      <c r="Q2778">
        <v>8</v>
      </c>
      <c r="R2778" s="9" t="s">
        <v>8320</v>
      </c>
      <c r="S2778" t="s">
        <v>8356</v>
      </c>
      <c r="T2778" s="13">
        <f t="shared" si="226"/>
        <v>42136.297175925924</v>
      </c>
      <c r="U2778" s="13">
        <f t="shared" si="227"/>
        <v>42167.297175925924</v>
      </c>
      <c r="W2778">
        <f t="shared" si="228"/>
        <v>2015</v>
      </c>
    </row>
    <row r="2779" spans="1:23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24"/>
        <v>0</v>
      </c>
      <c r="P2779">
        <f t="shared" si="225"/>
        <v>10</v>
      </c>
      <c r="Q2779">
        <v>0</v>
      </c>
      <c r="R2779" s="9" t="s">
        <v>8320</v>
      </c>
      <c r="S2779" t="s">
        <v>8356</v>
      </c>
      <c r="T2779" s="13">
        <f t="shared" si="226"/>
        <v>42172.669027777782</v>
      </c>
      <c r="U2779" s="13">
        <f t="shared" si="227"/>
        <v>42202.669027777782</v>
      </c>
      <c r="W2779">
        <f t="shared" si="228"/>
        <v>2015</v>
      </c>
    </row>
    <row r="2780" spans="1:23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24"/>
        <v>26</v>
      </c>
      <c r="P2780">
        <f t="shared" si="225"/>
        <v>93.67</v>
      </c>
      <c r="Q2780">
        <v>26</v>
      </c>
      <c r="R2780" s="9" t="s">
        <v>8320</v>
      </c>
      <c r="S2780" t="s">
        <v>8356</v>
      </c>
      <c r="T2780" s="13">
        <f t="shared" si="226"/>
        <v>41846.978078703702</v>
      </c>
      <c r="U2780" s="13">
        <f t="shared" si="227"/>
        <v>41876.978078703702</v>
      </c>
      <c r="W2780">
        <f t="shared" si="228"/>
        <v>2014</v>
      </c>
    </row>
    <row r="2781" spans="1:23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24"/>
        <v>2</v>
      </c>
      <c r="P2781">
        <f t="shared" si="225"/>
        <v>53</v>
      </c>
      <c r="Q2781">
        <v>2</v>
      </c>
      <c r="R2781" s="9" t="s">
        <v>8320</v>
      </c>
      <c r="S2781" t="s">
        <v>8356</v>
      </c>
      <c r="T2781" s="13">
        <f t="shared" si="226"/>
        <v>42300.585891203707</v>
      </c>
      <c r="U2781" s="13">
        <f t="shared" si="227"/>
        <v>42330.627557870372</v>
      </c>
      <c r="W2781">
        <f t="shared" si="228"/>
        <v>2015</v>
      </c>
    </row>
    <row r="2782" spans="1:23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24"/>
        <v>0</v>
      </c>
      <c r="P2782">
        <f t="shared" si="225"/>
        <v>0</v>
      </c>
      <c r="Q2782">
        <v>0</v>
      </c>
      <c r="R2782" s="9" t="s">
        <v>8320</v>
      </c>
      <c r="S2782" t="s">
        <v>8356</v>
      </c>
      <c r="T2782" s="13">
        <f t="shared" si="226"/>
        <v>42774.447777777779</v>
      </c>
      <c r="U2782" s="13">
        <f t="shared" si="227"/>
        <v>42804.447777777779</v>
      </c>
      <c r="W2782">
        <f t="shared" si="228"/>
        <v>2017</v>
      </c>
    </row>
    <row r="2783" spans="1:23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24"/>
        <v>105</v>
      </c>
      <c r="P2783">
        <f t="shared" si="225"/>
        <v>47</v>
      </c>
      <c r="Q2783">
        <v>105</v>
      </c>
      <c r="R2783" s="9" t="s">
        <v>8315</v>
      </c>
      <c r="S2783" t="s">
        <v>8316</v>
      </c>
      <c r="T2783" s="13">
        <f t="shared" si="226"/>
        <v>42018.94159722222</v>
      </c>
      <c r="U2783" s="13">
        <f t="shared" si="227"/>
        <v>42047.291666666672</v>
      </c>
      <c r="W2783">
        <f t="shared" si="228"/>
        <v>2015</v>
      </c>
    </row>
    <row r="2784" spans="1:23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24"/>
        <v>120</v>
      </c>
      <c r="P2784">
        <f t="shared" si="225"/>
        <v>66.67</v>
      </c>
      <c r="Q2784">
        <v>120</v>
      </c>
      <c r="R2784" s="9" t="s">
        <v>8315</v>
      </c>
      <c r="S2784" t="s">
        <v>8316</v>
      </c>
      <c r="T2784" s="13">
        <f t="shared" si="226"/>
        <v>42026.924976851849</v>
      </c>
      <c r="U2784" s="13">
        <f t="shared" si="227"/>
        <v>42052.207638888889</v>
      </c>
      <c r="W2784">
        <f t="shared" si="228"/>
        <v>2015</v>
      </c>
    </row>
    <row r="2785" spans="1:23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24"/>
        <v>115</v>
      </c>
      <c r="P2785">
        <f t="shared" si="225"/>
        <v>18.77</v>
      </c>
      <c r="Q2785">
        <v>115</v>
      </c>
      <c r="R2785" s="9" t="s">
        <v>8315</v>
      </c>
      <c r="S2785" t="s">
        <v>8316</v>
      </c>
      <c r="T2785" s="13">
        <f t="shared" si="226"/>
        <v>42103.535254629634</v>
      </c>
      <c r="U2785" s="13">
        <f t="shared" si="227"/>
        <v>42117.535254629634</v>
      </c>
      <c r="W2785">
        <f t="shared" si="228"/>
        <v>2015</v>
      </c>
    </row>
    <row r="2786" spans="1:23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24"/>
        <v>119</v>
      </c>
      <c r="P2786">
        <f t="shared" si="225"/>
        <v>66.11</v>
      </c>
      <c r="Q2786">
        <v>119</v>
      </c>
      <c r="R2786" s="9" t="s">
        <v>8315</v>
      </c>
      <c r="S2786" t="s">
        <v>8316</v>
      </c>
      <c r="T2786" s="13">
        <f t="shared" si="226"/>
        <v>41920.787534722222</v>
      </c>
      <c r="U2786" s="13">
        <f t="shared" si="227"/>
        <v>41941.787534722222</v>
      </c>
      <c r="W2786">
        <f t="shared" si="228"/>
        <v>2014</v>
      </c>
    </row>
    <row r="2787" spans="1:23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24"/>
        <v>105</v>
      </c>
      <c r="P2787">
        <f t="shared" si="225"/>
        <v>36.86</v>
      </c>
      <c r="Q2787">
        <v>105</v>
      </c>
      <c r="R2787" s="9" t="s">
        <v>8315</v>
      </c>
      <c r="S2787" t="s">
        <v>8316</v>
      </c>
      <c r="T2787" s="13">
        <f t="shared" si="226"/>
        <v>42558.189432870371</v>
      </c>
      <c r="U2787" s="13">
        <f t="shared" si="227"/>
        <v>42587.875</v>
      </c>
      <c r="W2787">
        <f t="shared" si="228"/>
        <v>2016</v>
      </c>
    </row>
    <row r="2788" spans="1:23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24"/>
        <v>118</v>
      </c>
      <c r="P2788">
        <f t="shared" si="225"/>
        <v>39.81</v>
      </c>
      <c r="Q2788">
        <v>118</v>
      </c>
      <c r="R2788" s="9" t="s">
        <v>8315</v>
      </c>
      <c r="S2788" t="s">
        <v>8316</v>
      </c>
      <c r="T2788" s="13">
        <f t="shared" si="226"/>
        <v>41815.569212962961</v>
      </c>
      <c r="U2788" s="13">
        <f t="shared" si="227"/>
        <v>41829.569212962961</v>
      </c>
      <c r="W2788">
        <f t="shared" si="228"/>
        <v>2014</v>
      </c>
    </row>
    <row r="2789" spans="1:23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24"/>
        <v>120</v>
      </c>
      <c r="P2789">
        <f t="shared" si="225"/>
        <v>31.5</v>
      </c>
      <c r="Q2789">
        <v>120</v>
      </c>
      <c r="R2789" s="9" t="s">
        <v>8315</v>
      </c>
      <c r="S2789" t="s">
        <v>8316</v>
      </c>
      <c r="T2789" s="13">
        <f t="shared" si="226"/>
        <v>41808.198518518519</v>
      </c>
      <c r="U2789" s="13">
        <f t="shared" si="227"/>
        <v>41838.198518518519</v>
      </c>
      <c r="W2789">
        <f t="shared" si="228"/>
        <v>2014</v>
      </c>
    </row>
    <row r="2790" spans="1:23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24"/>
        <v>103</v>
      </c>
      <c r="P2790">
        <f t="shared" si="225"/>
        <v>102.5</v>
      </c>
      <c r="Q2790">
        <v>103</v>
      </c>
      <c r="R2790" s="9" t="s">
        <v>8315</v>
      </c>
      <c r="S2790" t="s">
        <v>8316</v>
      </c>
      <c r="T2790" s="13">
        <f t="shared" si="226"/>
        <v>42550.701886574068</v>
      </c>
      <c r="U2790" s="13">
        <f t="shared" si="227"/>
        <v>42580.701886574068</v>
      </c>
      <c r="W2790">
        <f t="shared" si="228"/>
        <v>2016</v>
      </c>
    </row>
    <row r="2791" spans="1:23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24"/>
        <v>101</v>
      </c>
      <c r="P2791">
        <f t="shared" si="225"/>
        <v>126.46</v>
      </c>
      <c r="Q2791">
        <v>101</v>
      </c>
      <c r="R2791" s="9" t="s">
        <v>8315</v>
      </c>
      <c r="S2791" t="s">
        <v>8316</v>
      </c>
      <c r="T2791" s="13">
        <f t="shared" si="226"/>
        <v>42056.013124999998</v>
      </c>
      <c r="U2791" s="13">
        <f t="shared" si="227"/>
        <v>42075.166666666672</v>
      </c>
      <c r="W2791">
        <f t="shared" si="228"/>
        <v>2015</v>
      </c>
    </row>
    <row r="2792" spans="1:23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24"/>
        <v>105</v>
      </c>
      <c r="P2792">
        <f t="shared" si="225"/>
        <v>47.88</v>
      </c>
      <c r="Q2792">
        <v>105</v>
      </c>
      <c r="R2792" s="9" t="s">
        <v>8315</v>
      </c>
      <c r="S2792" t="s">
        <v>8316</v>
      </c>
      <c r="T2792" s="13">
        <f t="shared" si="226"/>
        <v>42016.938692129625</v>
      </c>
      <c r="U2792" s="13">
        <f t="shared" si="227"/>
        <v>42046.938692129625</v>
      </c>
      <c r="W2792">
        <f t="shared" si="228"/>
        <v>2015</v>
      </c>
    </row>
    <row r="2793" spans="1:23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24"/>
        <v>103</v>
      </c>
      <c r="P2793">
        <f t="shared" si="225"/>
        <v>73.209999999999994</v>
      </c>
      <c r="Q2793">
        <v>103</v>
      </c>
      <c r="R2793" s="9" t="s">
        <v>8315</v>
      </c>
      <c r="S2793" t="s">
        <v>8316</v>
      </c>
      <c r="T2793" s="13">
        <f t="shared" si="226"/>
        <v>42591.899988425925</v>
      </c>
      <c r="U2793" s="13">
        <f t="shared" si="227"/>
        <v>42622.166666666672</v>
      </c>
      <c r="W2793">
        <f t="shared" si="228"/>
        <v>2016</v>
      </c>
    </row>
    <row r="2794" spans="1:23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24"/>
        <v>108</v>
      </c>
      <c r="P2794">
        <f t="shared" si="225"/>
        <v>89.67</v>
      </c>
      <c r="Q2794">
        <v>108</v>
      </c>
      <c r="R2794" s="9" t="s">
        <v>8315</v>
      </c>
      <c r="S2794" t="s">
        <v>8316</v>
      </c>
      <c r="T2794" s="13">
        <f t="shared" si="226"/>
        <v>42183.231006944443</v>
      </c>
      <c r="U2794" s="13">
        <f t="shared" si="227"/>
        <v>42228.231006944443</v>
      </c>
      <c r="W2794">
        <f t="shared" si="228"/>
        <v>2015</v>
      </c>
    </row>
    <row r="2795" spans="1:23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24"/>
        <v>111</v>
      </c>
      <c r="P2795">
        <f t="shared" si="225"/>
        <v>151.46</v>
      </c>
      <c r="Q2795">
        <v>111</v>
      </c>
      <c r="R2795" s="9" t="s">
        <v>8315</v>
      </c>
      <c r="S2795" t="s">
        <v>8316</v>
      </c>
      <c r="T2795" s="13">
        <f t="shared" si="226"/>
        <v>42176.419039351851</v>
      </c>
      <c r="U2795" s="13">
        <f t="shared" si="227"/>
        <v>42206.419039351851</v>
      </c>
      <c r="W2795">
        <f t="shared" si="228"/>
        <v>2015</v>
      </c>
    </row>
    <row r="2796" spans="1:23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24"/>
        <v>150</v>
      </c>
      <c r="P2796">
        <f t="shared" si="225"/>
        <v>25</v>
      </c>
      <c r="Q2796">
        <v>150</v>
      </c>
      <c r="R2796" s="9" t="s">
        <v>8315</v>
      </c>
      <c r="S2796" t="s">
        <v>8316</v>
      </c>
      <c r="T2796" s="13">
        <f t="shared" si="226"/>
        <v>42416.691655092596</v>
      </c>
      <c r="U2796" s="13">
        <f t="shared" si="227"/>
        <v>42432.791666666672</v>
      </c>
      <c r="W2796">
        <f t="shared" si="228"/>
        <v>2016</v>
      </c>
    </row>
    <row r="2797" spans="1:23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24"/>
        <v>104</v>
      </c>
      <c r="P2797">
        <f t="shared" si="225"/>
        <v>36.5</v>
      </c>
      <c r="Q2797">
        <v>104</v>
      </c>
      <c r="R2797" s="9" t="s">
        <v>8315</v>
      </c>
      <c r="S2797" t="s">
        <v>8316</v>
      </c>
      <c r="T2797" s="13">
        <f t="shared" si="226"/>
        <v>41780.525937500002</v>
      </c>
      <c r="U2797" s="13">
        <f t="shared" si="227"/>
        <v>41796.958333333336</v>
      </c>
      <c r="W2797">
        <f t="shared" si="228"/>
        <v>2014</v>
      </c>
    </row>
    <row r="2798" spans="1:23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24"/>
        <v>116</v>
      </c>
      <c r="P2798">
        <f t="shared" si="225"/>
        <v>44</v>
      </c>
      <c r="Q2798">
        <v>116</v>
      </c>
      <c r="R2798" s="9" t="s">
        <v>8315</v>
      </c>
      <c r="S2798" t="s">
        <v>8316</v>
      </c>
      <c r="T2798" s="13">
        <f t="shared" si="226"/>
        <v>41795.528101851851</v>
      </c>
      <c r="U2798" s="13">
        <f t="shared" si="227"/>
        <v>41825.528101851851</v>
      </c>
      <c r="W2798">
        <f t="shared" si="228"/>
        <v>2014</v>
      </c>
    </row>
    <row r="2799" spans="1:23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24"/>
        <v>103</v>
      </c>
      <c r="P2799">
        <f t="shared" si="225"/>
        <v>87.36</v>
      </c>
      <c r="Q2799">
        <v>103</v>
      </c>
      <c r="R2799" s="9" t="s">
        <v>8315</v>
      </c>
      <c r="S2799" t="s">
        <v>8316</v>
      </c>
      <c r="T2799" s="13">
        <f t="shared" si="226"/>
        <v>41798.94027777778</v>
      </c>
      <c r="U2799" s="13">
        <f t="shared" si="227"/>
        <v>41828.94027777778</v>
      </c>
      <c r="W2799">
        <f t="shared" si="228"/>
        <v>2014</v>
      </c>
    </row>
    <row r="2800" spans="1:23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24"/>
        <v>101</v>
      </c>
      <c r="P2800">
        <f t="shared" si="225"/>
        <v>36.47</v>
      </c>
      <c r="Q2800">
        <v>101</v>
      </c>
      <c r="R2800" s="9" t="s">
        <v>8315</v>
      </c>
      <c r="S2800" t="s">
        <v>8316</v>
      </c>
      <c r="T2800" s="13">
        <f t="shared" si="226"/>
        <v>42201.675011574072</v>
      </c>
      <c r="U2800" s="13">
        <f t="shared" si="227"/>
        <v>42216.666666666672</v>
      </c>
      <c r="W2800">
        <f t="shared" si="228"/>
        <v>2015</v>
      </c>
    </row>
    <row r="2801" spans="1:23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24"/>
        <v>117</v>
      </c>
      <c r="P2801">
        <f t="shared" si="225"/>
        <v>44.86</v>
      </c>
      <c r="Q2801">
        <v>117</v>
      </c>
      <c r="R2801" s="9" t="s">
        <v>8315</v>
      </c>
      <c r="S2801" t="s">
        <v>8316</v>
      </c>
      <c r="T2801" s="13">
        <f t="shared" si="226"/>
        <v>42507.264699074076</v>
      </c>
      <c r="U2801" s="13">
        <f t="shared" si="227"/>
        <v>42538.666666666672</v>
      </c>
      <c r="W2801">
        <f t="shared" si="228"/>
        <v>2016</v>
      </c>
    </row>
    <row r="2802" spans="1:23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24"/>
        <v>133</v>
      </c>
      <c r="P2802">
        <f t="shared" si="225"/>
        <v>42.9</v>
      </c>
      <c r="Q2802">
        <v>133</v>
      </c>
      <c r="R2802" s="9" t="s">
        <v>8315</v>
      </c>
      <c r="S2802" t="s">
        <v>8316</v>
      </c>
      <c r="T2802" s="13">
        <f t="shared" si="226"/>
        <v>41948.552847222221</v>
      </c>
      <c r="U2802" s="13">
        <f t="shared" si="227"/>
        <v>42008.552847222221</v>
      </c>
      <c r="W2802">
        <f t="shared" si="228"/>
        <v>2014</v>
      </c>
    </row>
    <row r="2803" spans="1:23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24"/>
        <v>133</v>
      </c>
      <c r="P2803">
        <f t="shared" si="225"/>
        <v>51.23</v>
      </c>
      <c r="Q2803">
        <v>133</v>
      </c>
      <c r="R2803" s="9" t="s">
        <v>8315</v>
      </c>
      <c r="S2803" t="s">
        <v>8316</v>
      </c>
      <c r="T2803" s="13">
        <f t="shared" si="226"/>
        <v>41900.243159722224</v>
      </c>
      <c r="U2803" s="13">
        <f t="shared" si="227"/>
        <v>41922.458333333336</v>
      </c>
      <c r="W2803">
        <f t="shared" si="228"/>
        <v>2014</v>
      </c>
    </row>
    <row r="2804" spans="1:23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24"/>
        <v>102</v>
      </c>
      <c r="P2804">
        <f t="shared" si="225"/>
        <v>33.94</v>
      </c>
      <c r="Q2804">
        <v>102</v>
      </c>
      <c r="R2804" s="9" t="s">
        <v>8315</v>
      </c>
      <c r="S2804" t="s">
        <v>8316</v>
      </c>
      <c r="T2804" s="13">
        <f t="shared" si="226"/>
        <v>42192.64707175926</v>
      </c>
      <c r="U2804" s="13">
        <f t="shared" si="227"/>
        <v>42222.64707175926</v>
      </c>
      <c r="W2804">
        <f t="shared" si="228"/>
        <v>2015</v>
      </c>
    </row>
    <row r="2805" spans="1:23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24"/>
        <v>128</v>
      </c>
      <c r="P2805">
        <f t="shared" si="225"/>
        <v>90.74</v>
      </c>
      <c r="Q2805">
        <v>128</v>
      </c>
      <c r="R2805" s="9" t="s">
        <v>8315</v>
      </c>
      <c r="S2805" t="s">
        <v>8316</v>
      </c>
      <c r="T2805" s="13">
        <f t="shared" si="226"/>
        <v>42158.065694444449</v>
      </c>
      <c r="U2805" s="13">
        <f t="shared" si="227"/>
        <v>42201</v>
      </c>
      <c r="W2805">
        <f t="shared" si="228"/>
        <v>2015</v>
      </c>
    </row>
    <row r="2806" spans="1:23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24"/>
        <v>115</v>
      </c>
      <c r="P2806">
        <f t="shared" si="225"/>
        <v>50</v>
      </c>
      <c r="Q2806">
        <v>115</v>
      </c>
      <c r="R2806" s="9" t="s">
        <v>8315</v>
      </c>
      <c r="S2806" t="s">
        <v>8316</v>
      </c>
      <c r="T2806" s="13">
        <f t="shared" si="226"/>
        <v>41881.453587962962</v>
      </c>
      <c r="U2806" s="13">
        <f t="shared" si="227"/>
        <v>41911.453587962962</v>
      </c>
      <c r="W2806">
        <f t="shared" si="228"/>
        <v>2014</v>
      </c>
    </row>
    <row r="2807" spans="1:23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24"/>
        <v>110</v>
      </c>
      <c r="P2807">
        <f t="shared" si="225"/>
        <v>24.44</v>
      </c>
      <c r="Q2807">
        <v>110</v>
      </c>
      <c r="R2807" s="9" t="s">
        <v>8315</v>
      </c>
      <c r="S2807" t="s">
        <v>8316</v>
      </c>
      <c r="T2807" s="13">
        <f t="shared" si="226"/>
        <v>42213.505474537036</v>
      </c>
      <c r="U2807" s="13">
        <f t="shared" si="227"/>
        <v>42238.505474537036</v>
      </c>
      <c r="W2807">
        <f t="shared" si="228"/>
        <v>2015</v>
      </c>
    </row>
    <row r="2808" spans="1:23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24"/>
        <v>112</v>
      </c>
      <c r="P2808">
        <f t="shared" si="225"/>
        <v>44.25</v>
      </c>
      <c r="Q2808">
        <v>112</v>
      </c>
      <c r="R2808" s="9" t="s">
        <v>8315</v>
      </c>
      <c r="S2808" t="s">
        <v>8316</v>
      </c>
      <c r="T2808" s="13">
        <f t="shared" si="226"/>
        <v>42185.267245370371</v>
      </c>
      <c r="U2808" s="13">
        <f t="shared" si="227"/>
        <v>42221.458333333328</v>
      </c>
      <c r="W2808">
        <f t="shared" si="228"/>
        <v>2015</v>
      </c>
    </row>
    <row r="2809" spans="1:23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24"/>
        <v>126</v>
      </c>
      <c r="P2809">
        <f t="shared" si="225"/>
        <v>67.739999999999995</v>
      </c>
      <c r="Q2809">
        <v>126</v>
      </c>
      <c r="R2809" s="9" t="s">
        <v>8315</v>
      </c>
      <c r="S2809" t="s">
        <v>8316</v>
      </c>
      <c r="T2809" s="13">
        <f t="shared" si="226"/>
        <v>42154.873124999998</v>
      </c>
      <c r="U2809" s="13">
        <f t="shared" si="227"/>
        <v>42184.873124999998</v>
      </c>
      <c r="W2809">
        <f t="shared" si="228"/>
        <v>2015</v>
      </c>
    </row>
    <row r="2810" spans="1:23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24"/>
        <v>100</v>
      </c>
      <c r="P2810">
        <f t="shared" si="225"/>
        <v>65.38</v>
      </c>
      <c r="Q2810">
        <v>100</v>
      </c>
      <c r="R2810" s="9" t="s">
        <v>8315</v>
      </c>
      <c r="S2810" t="s">
        <v>8316</v>
      </c>
      <c r="T2810" s="13">
        <f t="shared" si="226"/>
        <v>42208.84646990741</v>
      </c>
      <c r="U2810" s="13">
        <f t="shared" si="227"/>
        <v>42238.84646990741</v>
      </c>
      <c r="W2810">
        <f t="shared" si="228"/>
        <v>2015</v>
      </c>
    </row>
    <row r="2811" spans="1:23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24"/>
        <v>102</v>
      </c>
      <c r="P2811">
        <f t="shared" si="225"/>
        <v>121.9</v>
      </c>
      <c r="Q2811">
        <v>102</v>
      </c>
      <c r="R2811" s="9" t="s">
        <v>8315</v>
      </c>
      <c r="S2811" t="s">
        <v>8316</v>
      </c>
      <c r="T2811" s="13">
        <f t="shared" si="226"/>
        <v>42451.496817129635</v>
      </c>
      <c r="U2811" s="13">
        <f t="shared" si="227"/>
        <v>42459.610416666663</v>
      </c>
      <c r="W2811">
        <f t="shared" si="228"/>
        <v>2016</v>
      </c>
    </row>
    <row r="2812" spans="1:23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24"/>
        <v>108</v>
      </c>
      <c r="P2812">
        <f t="shared" si="225"/>
        <v>47.46</v>
      </c>
      <c r="Q2812">
        <v>108</v>
      </c>
      <c r="R2812" s="9" t="s">
        <v>8315</v>
      </c>
      <c r="S2812" t="s">
        <v>8316</v>
      </c>
      <c r="T2812" s="13">
        <f t="shared" si="226"/>
        <v>41759.13962962963</v>
      </c>
      <c r="U2812" s="13">
        <f t="shared" si="227"/>
        <v>41791.165972222225</v>
      </c>
      <c r="W2812">
        <f t="shared" si="228"/>
        <v>2014</v>
      </c>
    </row>
    <row r="2813" spans="1:23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24"/>
        <v>100</v>
      </c>
      <c r="P2813">
        <f t="shared" si="225"/>
        <v>92.84</v>
      </c>
      <c r="Q2813">
        <v>100</v>
      </c>
      <c r="R2813" s="9" t="s">
        <v>8315</v>
      </c>
      <c r="S2813" t="s">
        <v>8316</v>
      </c>
      <c r="T2813" s="13">
        <f t="shared" si="226"/>
        <v>42028.496562500004</v>
      </c>
      <c r="U2813" s="13">
        <f t="shared" si="227"/>
        <v>42058.496562500004</v>
      </c>
      <c r="W2813">
        <f t="shared" si="228"/>
        <v>2015</v>
      </c>
    </row>
    <row r="2814" spans="1:23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24"/>
        <v>113</v>
      </c>
      <c r="P2814">
        <f t="shared" si="225"/>
        <v>68.25</v>
      </c>
      <c r="Q2814">
        <v>113</v>
      </c>
      <c r="R2814" s="9" t="s">
        <v>8315</v>
      </c>
      <c r="S2814" t="s">
        <v>8316</v>
      </c>
      <c r="T2814" s="13">
        <f t="shared" si="226"/>
        <v>42054.74418981481</v>
      </c>
      <c r="U2814" s="13">
        <f t="shared" si="227"/>
        <v>42100.166666666672</v>
      </c>
      <c r="W2814">
        <f t="shared" si="228"/>
        <v>2015</v>
      </c>
    </row>
    <row r="2815" spans="1:23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24"/>
        <v>128</v>
      </c>
      <c r="P2815">
        <f t="shared" si="225"/>
        <v>37.21</v>
      </c>
      <c r="Q2815">
        <v>128</v>
      </c>
      <c r="R2815" s="9" t="s">
        <v>8315</v>
      </c>
      <c r="S2815" t="s">
        <v>8316</v>
      </c>
      <c r="T2815" s="13">
        <f t="shared" si="226"/>
        <v>42693.742604166662</v>
      </c>
      <c r="U2815" s="13">
        <f t="shared" si="227"/>
        <v>42718.742604166662</v>
      </c>
      <c r="W2815">
        <f t="shared" si="228"/>
        <v>2016</v>
      </c>
    </row>
    <row r="2816" spans="1:23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24"/>
        <v>108</v>
      </c>
      <c r="P2816">
        <f t="shared" si="225"/>
        <v>25.25</v>
      </c>
      <c r="Q2816">
        <v>108</v>
      </c>
      <c r="R2816" s="9" t="s">
        <v>8315</v>
      </c>
      <c r="S2816" t="s">
        <v>8316</v>
      </c>
      <c r="T2816" s="13">
        <f t="shared" si="226"/>
        <v>42103.399479166663</v>
      </c>
      <c r="U2816" s="13">
        <f t="shared" si="227"/>
        <v>42133.399479166663</v>
      </c>
      <c r="W2816">
        <f t="shared" si="228"/>
        <v>2015</v>
      </c>
    </row>
    <row r="2817" spans="1:23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24"/>
        <v>242</v>
      </c>
      <c r="P2817">
        <f t="shared" si="225"/>
        <v>43.21</v>
      </c>
      <c r="Q2817">
        <v>242</v>
      </c>
      <c r="R2817" s="9" t="s">
        <v>8315</v>
      </c>
      <c r="S2817" t="s">
        <v>8316</v>
      </c>
      <c r="T2817" s="13">
        <f t="shared" si="226"/>
        <v>42559.776724537034</v>
      </c>
      <c r="U2817" s="13">
        <f t="shared" si="227"/>
        <v>42589.776724537034</v>
      </c>
      <c r="W2817">
        <f t="shared" si="228"/>
        <v>2016</v>
      </c>
    </row>
    <row r="2818" spans="1:23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24"/>
        <v>142</v>
      </c>
      <c r="P2818">
        <f t="shared" si="225"/>
        <v>25.13</v>
      </c>
      <c r="Q2818">
        <v>142</v>
      </c>
      <c r="R2818" s="9" t="s">
        <v>8315</v>
      </c>
      <c r="S2818" t="s">
        <v>8316</v>
      </c>
      <c r="T2818" s="13">
        <f t="shared" si="226"/>
        <v>42188.467499999999</v>
      </c>
      <c r="U2818" s="13">
        <f t="shared" si="227"/>
        <v>42218.666666666672</v>
      </c>
      <c r="W2818">
        <f t="shared" si="228"/>
        <v>2015</v>
      </c>
    </row>
    <row r="2819" spans="1:23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9">ROUND(E2819/D2819*100,0)</f>
        <v>130</v>
      </c>
      <c r="P2819">
        <f t="shared" ref="P2819:P2882" si="230">IFERROR(ROUND(E2819/L2819,2),0)</f>
        <v>23.64</v>
      </c>
      <c r="Q2819">
        <v>130</v>
      </c>
      <c r="R2819" s="9" t="s">
        <v>8315</v>
      </c>
      <c r="S2819" t="s">
        <v>8316</v>
      </c>
      <c r="T2819" s="13">
        <f t="shared" ref="T2819:T2882" si="231">(((J2819/60)/60)/24)+DATE(1970,1,1)</f>
        <v>42023.634976851856</v>
      </c>
      <c r="U2819" s="13">
        <f t="shared" ref="U2819:U2882" si="232">(((I2819/60)/60)/24)+DATE(1970,1,1)</f>
        <v>42063.634976851856</v>
      </c>
      <c r="W2819">
        <f t="shared" ref="W2819:W2882" si="233">YEAR(T2819)</f>
        <v>2015</v>
      </c>
    </row>
    <row r="2820" spans="1:23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9"/>
        <v>106</v>
      </c>
      <c r="P2820">
        <f t="shared" si="230"/>
        <v>103.95</v>
      </c>
      <c r="Q2820">
        <v>106</v>
      </c>
      <c r="R2820" s="9" t="s">
        <v>8315</v>
      </c>
      <c r="S2820" t="s">
        <v>8316</v>
      </c>
      <c r="T2820" s="13">
        <f t="shared" si="231"/>
        <v>42250.598217592589</v>
      </c>
      <c r="U2820" s="13">
        <f t="shared" si="232"/>
        <v>42270.598217592589</v>
      </c>
      <c r="W2820">
        <f t="shared" si="233"/>
        <v>2015</v>
      </c>
    </row>
    <row r="2821" spans="1:23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9"/>
        <v>105</v>
      </c>
      <c r="P2821">
        <f t="shared" si="230"/>
        <v>50.38</v>
      </c>
      <c r="Q2821">
        <v>105</v>
      </c>
      <c r="R2821" s="9" t="s">
        <v>8315</v>
      </c>
      <c r="S2821" t="s">
        <v>8316</v>
      </c>
      <c r="T2821" s="13">
        <f t="shared" si="231"/>
        <v>42139.525567129633</v>
      </c>
      <c r="U2821" s="13">
        <f t="shared" si="232"/>
        <v>42169.525567129633</v>
      </c>
      <c r="W2821">
        <f t="shared" si="233"/>
        <v>2015</v>
      </c>
    </row>
    <row r="2822" spans="1:23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9"/>
        <v>136</v>
      </c>
      <c r="P2822">
        <f t="shared" si="230"/>
        <v>13.6</v>
      </c>
      <c r="Q2822">
        <v>136</v>
      </c>
      <c r="R2822" s="9" t="s">
        <v>8315</v>
      </c>
      <c r="S2822" t="s">
        <v>8316</v>
      </c>
      <c r="T2822" s="13">
        <f t="shared" si="231"/>
        <v>42401.610983796301</v>
      </c>
      <c r="U2822" s="13">
        <f t="shared" si="232"/>
        <v>42426</v>
      </c>
      <c r="W2822">
        <f t="shared" si="233"/>
        <v>2016</v>
      </c>
    </row>
    <row r="2823" spans="1:23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9"/>
        <v>100</v>
      </c>
      <c r="P2823">
        <f t="shared" si="230"/>
        <v>28.57</v>
      </c>
      <c r="Q2823">
        <v>100</v>
      </c>
      <c r="R2823" s="9" t="s">
        <v>8315</v>
      </c>
      <c r="S2823" t="s">
        <v>8316</v>
      </c>
      <c r="T2823" s="13">
        <f t="shared" si="231"/>
        <v>41875.922858796301</v>
      </c>
      <c r="U2823" s="13">
        <f t="shared" si="232"/>
        <v>41905.922858796301</v>
      </c>
      <c r="W2823">
        <f t="shared" si="233"/>
        <v>2014</v>
      </c>
    </row>
    <row r="2824" spans="1:23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9"/>
        <v>100</v>
      </c>
      <c r="P2824">
        <f t="shared" si="230"/>
        <v>63.83</v>
      </c>
      <c r="Q2824">
        <v>100</v>
      </c>
      <c r="R2824" s="9" t="s">
        <v>8315</v>
      </c>
      <c r="S2824" t="s">
        <v>8316</v>
      </c>
      <c r="T2824" s="13">
        <f t="shared" si="231"/>
        <v>42060.683935185181</v>
      </c>
      <c r="U2824" s="13">
        <f t="shared" si="232"/>
        <v>42090.642268518524</v>
      </c>
      <c r="W2824">
        <f t="shared" si="233"/>
        <v>2015</v>
      </c>
    </row>
    <row r="2825" spans="1:23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9"/>
        <v>124</v>
      </c>
      <c r="P2825">
        <f t="shared" si="230"/>
        <v>8.86</v>
      </c>
      <c r="Q2825">
        <v>124</v>
      </c>
      <c r="R2825" s="9" t="s">
        <v>8315</v>
      </c>
      <c r="S2825" t="s">
        <v>8316</v>
      </c>
      <c r="T2825" s="13">
        <f t="shared" si="231"/>
        <v>42067.011643518519</v>
      </c>
      <c r="U2825" s="13">
        <f t="shared" si="232"/>
        <v>42094.957638888889</v>
      </c>
      <c r="W2825">
        <f t="shared" si="233"/>
        <v>2015</v>
      </c>
    </row>
    <row r="2826" spans="1:23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9"/>
        <v>117</v>
      </c>
      <c r="P2826">
        <f t="shared" si="230"/>
        <v>50.67</v>
      </c>
      <c r="Q2826">
        <v>117</v>
      </c>
      <c r="R2826" s="9" t="s">
        <v>8315</v>
      </c>
      <c r="S2826" t="s">
        <v>8316</v>
      </c>
      <c r="T2826" s="13">
        <f t="shared" si="231"/>
        <v>42136.270787037036</v>
      </c>
      <c r="U2826" s="13">
        <f t="shared" si="232"/>
        <v>42168.071527777778</v>
      </c>
      <c r="W2826">
        <f t="shared" si="233"/>
        <v>2015</v>
      </c>
    </row>
    <row r="2827" spans="1:23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9"/>
        <v>103</v>
      </c>
      <c r="P2827">
        <f t="shared" si="230"/>
        <v>60.78</v>
      </c>
      <c r="Q2827">
        <v>103</v>
      </c>
      <c r="R2827" s="9" t="s">
        <v>8315</v>
      </c>
      <c r="S2827" t="s">
        <v>8316</v>
      </c>
      <c r="T2827" s="13">
        <f t="shared" si="231"/>
        <v>42312.792662037042</v>
      </c>
      <c r="U2827" s="13">
        <f t="shared" si="232"/>
        <v>42342.792662037042</v>
      </c>
      <c r="W2827">
        <f t="shared" si="233"/>
        <v>2015</v>
      </c>
    </row>
    <row r="2828" spans="1:23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9"/>
        <v>108</v>
      </c>
      <c r="P2828">
        <f t="shared" si="230"/>
        <v>113.42</v>
      </c>
      <c r="Q2828">
        <v>108</v>
      </c>
      <c r="R2828" s="9" t="s">
        <v>8315</v>
      </c>
      <c r="S2828" t="s">
        <v>8316</v>
      </c>
      <c r="T2828" s="13">
        <f t="shared" si="231"/>
        <v>42171.034861111111</v>
      </c>
      <c r="U2828" s="13">
        <f t="shared" si="232"/>
        <v>42195.291666666672</v>
      </c>
      <c r="W2828">
        <f t="shared" si="233"/>
        <v>2015</v>
      </c>
    </row>
    <row r="2829" spans="1:23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9"/>
        <v>120</v>
      </c>
      <c r="P2829">
        <f t="shared" si="230"/>
        <v>104.57</v>
      </c>
      <c r="Q2829">
        <v>120</v>
      </c>
      <c r="R2829" s="9" t="s">
        <v>8315</v>
      </c>
      <c r="S2829" t="s">
        <v>8316</v>
      </c>
      <c r="T2829" s="13">
        <f t="shared" si="231"/>
        <v>42494.683634259258</v>
      </c>
      <c r="U2829" s="13">
        <f t="shared" si="232"/>
        <v>42524.6875</v>
      </c>
      <c r="W2829">
        <f t="shared" si="233"/>
        <v>2016</v>
      </c>
    </row>
    <row r="2830" spans="1:23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9"/>
        <v>100</v>
      </c>
      <c r="P2830">
        <f t="shared" si="230"/>
        <v>98.31</v>
      </c>
      <c r="Q2830">
        <v>100</v>
      </c>
      <c r="R2830" s="9" t="s">
        <v>8315</v>
      </c>
      <c r="S2830" t="s">
        <v>8316</v>
      </c>
      <c r="T2830" s="13">
        <f t="shared" si="231"/>
        <v>42254.264687499999</v>
      </c>
      <c r="U2830" s="13">
        <f t="shared" si="232"/>
        <v>42279.958333333328</v>
      </c>
      <c r="W2830">
        <f t="shared" si="233"/>
        <v>2015</v>
      </c>
    </row>
    <row r="2831" spans="1:23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9"/>
        <v>107</v>
      </c>
      <c r="P2831">
        <f t="shared" si="230"/>
        <v>35.04</v>
      </c>
      <c r="Q2831">
        <v>107</v>
      </c>
      <c r="R2831" s="9" t="s">
        <v>8315</v>
      </c>
      <c r="S2831" t="s">
        <v>8316</v>
      </c>
      <c r="T2831" s="13">
        <f t="shared" si="231"/>
        <v>42495.434236111112</v>
      </c>
      <c r="U2831" s="13">
        <f t="shared" si="232"/>
        <v>42523.434236111112</v>
      </c>
      <c r="W2831">
        <f t="shared" si="233"/>
        <v>2016</v>
      </c>
    </row>
    <row r="2832" spans="1:23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9"/>
        <v>100</v>
      </c>
      <c r="P2832">
        <f t="shared" si="230"/>
        <v>272.73</v>
      </c>
      <c r="Q2832">
        <v>100</v>
      </c>
      <c r="R2832" s="9" t="s">
        <v>8315</v>
      </c>
      <c r="S2832" t="s">
        <v>8316</v>
      </c>
      <c r="T2832" s="13">
        <f t="shared" si="231"/>
        <v>41758.839675925927</v>
      </c>
      <c r="U2832" s="13">
        <f t="shared" si="232"/>
        <v>41771.165972222225</v>
      </c>
      <c r="W2832">
        <f t="shared" si="233"/>
        <v>2014</v>
      </c>
    </row>
    <row r="2833" spans="1:23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9"/>
        <v>111</v>
      </c>
      <c r="P2833">
        <f t="shared" si="230"/>
        <v>63.85</v>
      </c>
      <c r="Q2833">
        <v>111</v>
      </c>
      <c r="R2833" s="9" t="s">
        <v>8315</v>
      </c>
      <c r="S2833" t="s">
        <v>8316</v>
      </c>
      <c r="T2833" s="13">
        <f t="shared" si="231"/>
        <v>42171.824884259258</v>
      </c>
      <c r="U2833" s="13">
        <f t="shared" si="232"/>
        <v>42201.824884259258</v>
      </c>
      <c r="W2833">
        <f t="shared" si="233"/>
        <v>2015</v>
      </c>
    </row>
    <row r="2834" spans="1:23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9"/>
        <v>115</v>
      </c>
      <c r="P2834">
        <f t="shared" si="230"/>
        <v>30.19</v>
      </c>
      <c r="Q2834">
        <v>115</v>
      </c>
      <c r="R2834" s="9" t="s">
        <v>8315</v>
      </c>
      <c r="S2834" t="s">
        <v>8316</v>
      </c>
      <c r="T2834" s="13">
        <f t="shared" si="231"/>
        <v>41938.709421296298</v>
      </c>
      <c r="U2834" s="13">
        <f t="shared" si="232"/>
        <v>41966.916666666672</v>
      </c>
      <c r="W2834">
        <f t="shared" si="233"/>
        <v>2014</v>
      </c>
    </row>
    <row r="2835" spans="1:23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9"/>
        <v>108</v>
      </c>
      <c r="P2835">
        <f t="shared" si="230"/>
        <v>83.51</v>
      </c>
      <c r="Q2835">
        <v>108</v>
      </c>
      <c r="R2835" s="9" t="s">
        <v>8315</v>
      </c>
      <c r="S2835" t="s">
        <v>8316</v>
      </c>
      <c r="T2835" s="13">
        <f t="shared" si="231"/>
        <v>42268.127696759257</v>
      </c>
      <c r="U2835" s="13">
        <f t="shared" si="232"/>
        <v>42288.083333333328</v>
      </c>
      <c r="W2835">
        <f t="shared" si="233"/>
        <v>2015</v>
      </c>
    </row>
    <row r="2836" spans="1:23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9"/>
        <v>170</v>
      </c>
      <c r="P2836">
        <f t="shared" si="230"/>
        <v>64.760000000000005</v>
      </c>
      <c r="Q2836">
        <v>170</v>
      </c>
      <c r="R2836" s="9" t="s">
        <v>8315</v>
      </c>
      <c r="S2836" t="s">
        <v>8316</v>
      </c>
      <c r="T2836" s="13">
        <f t="shared" si="231"/>
        <v>42019.959837962961</v>
      </c>
      <c r="U2836" s="13">
        <f t="shared" si="232"/>
        <v>42034.959837962961</v>
      </c>
      <c r="W2836">
        <f t="shared" si="233"/>
        <v>2015</v>
      </c>
    </row>
    <row r="2837" spans="1:23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9"/>
        <v>187</v>
      </c>
      <c r="P2837">
        <f t="shared" si="230"/>
        <v>20.12</v>
      </c>
      <c r="Q2837">
        <v>187</v>
      </c>
      <c r="R2837" s="9" t="s">
        <v>8315</v>
      </c>
      <c r="S2837" t="s">
        <v>8316</v>
      </c>
      <c r="T2837" s="13">
        <f t="shared" si="231"/>
        <v>42313.703900462962</v>
      </c>
      <c r="U2837" s="13">
        <f t="shared" si="232"/>
        <v>42343</v>
      </c>
      <c r="W2837">
        <f t="shared" si="233"/>
        <v>2015</v>
      </c>
    </row>
    <row r="2838" spans="1:23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9"/>
        <v>108</v>
      </c>
      <c r="P2838">
        <f t="shared" si="230"/>
        <v>44.09</v>
      </c>
      <c r="Q2838">
        <v>108</v>
      </c>
      <c r="R2838" s="9" t="s">
        <v>8315</v>
      </c>
      <c r="S2838" t="s">
        <v>8316</v>
      </c>
      <c r="T2838" s="13">
        <f t="shared" si="231"/>
        <v>42746.261782407411</v>
      </c>
      <c r="U2838" s="13">
        <f t="shared" si="232"/>
        <v>42784.207638888889</v>
      </c>
      <c r="W2838">
        <f t="shared" si="233"/>
        <v>2017</v>
      </c>
    </row>
    <row r="2839" spans="1:23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9"/>
        <v>100</v>
      </c>
      <c r="P2839">
        <f t="shared" si="230"/>
        <v>40.479999999999997</v>
      </c>
      <c r="Q2839">
        <v>100</v>
      </c>
      <c r="R2839" s="9" t="s">
        <v>8315</v>
      </c>
      <c r="S2839" t="s">
        <v>8316</v>
      </c>
      <c r="T2839" s="13">
        <f t="shared" si="231"/>
        <v>42307.908379629633</v>
      </c>
      <c r="U2839" s="13">
        <f t="shared" si="232"/>
        <v>42347.950046296297</v>
      </c>
      <c r="W2839">
        <f t="shared" si="233"/>
        <v>2015</v>
      </c>
    </row>
    <row r="2840" spans="1:23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9"/>
        <v>120</v>
      </c>
      <c r="P2840">
        <f t="shared" si="230"/>
        <v>44.54</v>
      </c>
      <c r="Q2840">
        <v>120</v>
      </c>
      <c r="R2840" s="9" t="s">
        <v>8315</v>
      </c>
      <c r="S2840" t="s">
        <v>8316</v>
      </c>
      <c r="T2840" s="13">
        <f t="shared" si="231"/>
        <v>41842.607592592591</v>
      </c>
      <c r="U2840" s="13">
        <f t="shared" si="232"/>
        <v>41864.916666666664</v>
      </c>
      <c r="W2840">
        <f t="shared" si="233"/>
        <v>2014</v>
      </c>
    </row>
    <row r="2841" spans="1:23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9"/>
        <v>111</v>
      </c>
      <c r="P2841">
        <f t="shared" si="230"/>
        <v>125.81</v>
      </c>
      <c r="Q2841">
        <v>111</v>
      </c>
      <c r="R2841" s="9" t="s">
        <v>8315</v>
      </c>
      <c r="S2841" t="s">
        <v>8316</v>
      </c>
      <c r="T2841" s="13">
        <f t="shared" si="231"/>
        <v>41853.240208333329</v>
      </c>
      <c r="U2841" s="13">
        <f t="shared" si="232"/>
        <v>41876.207638888889</v>
      </c>
      <c r="W2841">
        <f t="shared" si="233"/>
        <v>2014</v>
      </c>
    </row>
    <row r="2842" spans="1:23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9"/>
        <v>104</v>
      </c>
      <c r="P2842">
        <f t="shared" si="230"/>
        <v>19.7</v>
      </c>
      <c r="Q2842">
        <v>104</v>
      </c>
      <c r="R2842" s="9" t="s">
        <v>8315</v>
      </c>
      <c r="S2842" t="s">
        <v>8316</v>
      </c>
      <c r="T2842" s="13">
        <f t="shared" si="231"/>
        <v>42060.035636574074</v>
      </c>
      <c r="U2842" s="13">
        <f t="shared" si="232"/>
        <v>42081.708333333328</v>
      </c>
      <c r="W2842">
        <f t="shared" si="233"/>
        <v>2015</v>
      </c>
    </row>
    <row r="2843" spans="1:23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9"/>
        <v>1</v>
      </c>
      <c r="P2843">
        <f t="shared" si="230"/>
        <v>10</v>
      </c>
      <c r="Q2843">
        <v>1</v>
      </c>
      <c r="R2843" s="9" t="s">
        <v>8315</v>
      </c>
      <c r="S2843" t="s">
        <v>8316</v>
      </c>
      <c r="T2843" s="13">
        <f t="shared" si="231"/>
        <v>42291.739548611105</v>
      </c>
      <c r="U2843" s="13">
        <f t="shared" si="232"/>
        <v>42351.781215277777</v>
      </c>
      <c r="W2843">
        <f t="shared" si="233"/>
        <v>2015</v>
      </c>
    </row>
    <row r="2844" spans="1:23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9"/>
        <v>0</v>
      </c>
      <c r="P2844">
        <f t="shared" si="230"/>
        <v>0</v>
      </c>
      <c r="Q2844">
        <v>0</v>
      </c>
      <c r="R2844" s="9" t="s">
        <v>8315</v>
      </c>
      <c r="S2844" t="s">
        <v>8316</v>
      </c>
      <c r="T2844" s="13">
        <f t="shared" si="231"/>
        <v>41784.952488425923</v>
      </c>
      <c r="U2844" s="13">
        <f t="shared" si="232"/>
        <v>41811.458333333336</v>
      </c>
      <c r="W2844">
        <f t="shared" si="233"/>
        <v>2014</v>
      </c>
    </row>
    <row r="2845" spans="1:23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9"/>
        <v>0</v>
      </c>
      <c r="P2845">
        <f t="shared" si="230"/>
        <v>0</v>
      </c>
      <c r="Q2845">
        <v>0</v>
      </c>
      <c r="R2845" s="9" t="s">
        <v>8315</v>
      </c>
      <c r="S2845" t="s">
        <v>8316</v>
      </c>
      <c r="T2845" s="13">
        <f t="shared" si="231"/>
        <v>42492.737847222219</v>
      </c>
      <c r="U2845" s="13">
        <f t="shared" si="232"/>
        <v>42534.166666666672</v>
      </c>
      <c r="W2845">
        <f t="shared" si="233"/>
        <v>2016</v>
      </c>
    </row>
    <row r="2846" spans="1:23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9"/>
        <v>5</v>
      </c>
      <c r="P2846">
        <f t="shared" si="230"/>
        <v>30</v>
      </c>
      <c r="Q2846">
        <v>5</v>
      </c>
      <c r="R2846" s="9" t="s">
        <v>8315</v>
      </c>
      <c r="S2846" t="s">
        <v>8316</v>
      </c>
      <c r="T2846" s="13">
        <f t="shared" si="231"/>
        <v>42709.546064814815</v>
      </c>
      <c r="U2846" s="13">
        <f t="shared" si="232"/>
        <v>42739.546064814815</v>
      </c>
      <c r="W2846">
        <f t="shared" si="233"/>
        <v>2016</v>
      </c>
    </row>
    <row r="2847" spans="1:23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9"/>
        <v>32</v>
      </c>
      <c r="P2847">
        <f t="shared" si="230"/>
        <v>60.67</v>
      </c>
      <c r="Q2847">
        <v>32</v>
      </c>
      <c r="R2847" s="9" t="s">
        <v>8315</v>
      </c>
      <c r="S2847" t="s">
        <v>8316</v>
      </c>
      <c r="T2847" s="13">
        <f t="shared" si="231"/>
        <v>42103.016585648147</v>
      </c>
      <c r="U2847" s="13">
        <f t="shared" si="232"/>
        <v>42163.016585648147</v>
      </c>
      <c r="W2847">
        <f t="shared" si="233"/>
        <v>2015</v>
      </c>
    </row>
    <row r="2848" spans="1:23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9"/>
        <v>0</v>
      </c>
      <c r="P2848">
        <f t="shared" si="230"/>
        <v>0</v>
      </c>
      <c r="Q2848">
        <v>0</v>
      </c>
      <c r="R2848" s="9" t="s">
        <v>8315</v>
      </c>
      <c r="S2848" t="s">
        <v>8316</v>
      </c>
      <c r="T2848" s="13">
        <f t="shared" si="231"/>
        <v>42108.692060185189</v>
      </c>
      <c r="U2848" s="13">
        <f t="shared" si="232"/>
        <v>42153.692060185189</v>
      </c>
      <c r="W2848">
        <f t="shared" si="233"/>
        <v>2015</v>
      </c>
    </row>
    <row r="2849" spans="1:23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9"/>
        <v>0</v>
      </c>
      <c r="P2849">
        <f t="shared" si="230"/>
        <v>0</v>
      </c>
      <c r="Q2849">
        <v>0</v>
      </c>
      <c r="R2849" s="9" t="s">
        <v>8315</v>
      </c>
      <c r="S2849" t="s">
        <v>8316</v>
      </c>
      <c r="T2849" s="13">
        <f t="shared" si="231"/>
        <v>42453.806307870371</v>
      </c>
      <c r="U2849" s="13">
        <f t="shared" si="232"/>
        <v>42513.806307870371</v>
      </c>
      <c r="W2849">
        <f t="shared" si="233"/>
        <v>2016</v>
      </c>
    </row>
    <row r="2850" spans="1:23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9"/>
        <v>0</v>
      </c>
      <c r="P2850">
        <f t="shared" si="230"/>
        <v>23.33</v>
      </c>
      <c r="Q2850">
        <v>0</v>
      </c>
      <c r="R2850" s="9" t="s">
        <v>8315</v>
      </c>
      <c r="S2850" t="s">
        <v>8316</v>
      </c>
      <c r="T2850" s="13">
        <f t="shared" si="231"/>
        <v>42123.648831018523</v>
      </c>
      <c r="U2850" s="13">
        <f t="shared" si="232"/>
        <v>42153.648831018523</v>
      </c>
      <c r="W2850">
        <f t="shared" si="233"/>
        <v>2015</v>
      </c>
    </row>
    <row r="2851" spans="1:23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9"/>
        <v>1</v>
      </c>
      <c r="P2851">
        <f t="shared" si="230"/>
        <v>5</v>
      </c>
      <c r="Q2851">
        <v>1</v>
      </c>
      <c r="R2851" s="9" t="s">
        <v>8315</v>
      </c>
      <c r="S2851" t="s">
        <v>8316</v>
      </c>
      <c r="T2851" s="13">
        <f t="shared" si="231"/>
        <v>42453.428240740745</v>
      </c>
      <c r="U2851" s="13">
        <f t="shared" si="232"/>
        <v>42483.428240740745</v>
      </c>
      <c r="W2851">
        <f t="shared" si="233"/>
        <v>2016</v>
      </c>
    </row>
    <row r="2852" spans="1:23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9"/>
        <v>4</v>
      </c>
      <c r="P2852">
        <f t="shared" si="230"/>
        <v>23.92</v>
      </c>
      <c r="Q2852">
        <v>4</v>
      </c>
      <c r="R2852" s="9" t="s">
        <v>8315</v>
      </c>
      <c r="S2852" t="s">
        <v>8316</v>
      </c>
      <c r="T2852" s="13">
        <f t="shared" si="231"/>
        <v>41858.007071759261</v>
      </c>
      <c r="U2852" s="13">
        <f t="shared" si="232"/>
        <v>41888.007071759261</v>
      </c>
      <c r="W2852">
        <f t="shared" si="233"/>
        <v>2014</v>
      </c>
    </row>
    <row r="2853" spans="1:23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9"/>
        <v>0</v>
      </c>
      <c r="P2853">
        <f t="shared" si="230"/>
        <v>0</v>
      </c>
      <c r="Q2853">
        <v>0</v>
      </c>
      <c r="R2853" s="9" t="s">
        <v>8315</v>
      </c>
      <c r="S2853" t="s">
        <v>8316</v>
      </c>
      <c r="T2853" s="13">
        <f t="shared" si="231"/>
        <v>42390.002650462964</v>
      </c>
      <c r="U2853" s="13">
        <f t="shared" si="232"/>
        <v>42398.970138888893</v>
      </c>
      <c r="W2853">
        <f t="shared" si="233"/>
        <v>2016</v>
      </c>
    </row>
    <row r="2854" spans="1:23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9"/>
        <v>2</v>
      </c>
      <c r="P2854">
        <f t="shared" si="230"/>
        <v>15.83</v>
      </c>
      <c r="Q2854">
        <v>2</v>
      </c>
      <c r="R2854" s="9" t="s">
        <v>8315</v>
      </c>
      <c r="S2854" t="s">
        <v>8316</v>
      </c>
      <c r="T2854" s="13">
        <f t="shared" si="231"/>
        <v>41781.045173611114</v>
      </c>
      <c r="U2854" s="13">
        <f t="shared" si="232"/>
        <v>41811.045173611114</v>
      </c>
      <c r="W2854">
        <f t="shared" si="233"/>
        <v>2014</v>
      </c>
    </row>
    <row r="2855" spans="1:23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9"/>
        <v>0</v>
      </c>
      <c r="P2855">
        <f t="shared" si="230"/>
        <v>0</v>
      </c>
      <c r="Q2855">
        <v>0</v>
      </c>
      <c r="R2855" s="9" t="s">
        <v>8315</v>
      </c>
      <c r="S2855" t="s">
        <v>8316</v>
      </c>
      <c r="T2855" s="13">
        <f t="shared" si="231"/>
        <v>41836.190937499996</v>
      </c>
      <c r="U2855" s="13">
        <f t="shared" si="232"/>
        <v>41896.190937499996</v>
      </c>
      <c r="W2855">
        <f t="shared" si="233"/>
        <v>2014</v>
      </c>
    </row>
    <row r="2856" spans="1:23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9"/>
        <v>42</v>
      </c>
      <c r="P2856">
        <f t="shared" si="230"/>
        <v>29.79</v>
      </c>
      <c r="Q2856">
        <v>42</v>
      </c>
      <c r="R2856" s="9" t="s">
        <v>8315</v>
      </c>
      <c r="S2856" t="s">
        <v>8316</v>
      </c>
      <c r="T2856" s="13">
        <f t="shared" si="231"/>
        <v>42111.71665509259</v>
      </c>
      <c r="U2856" s="13">
        <f t="shared" si="232"/>
        <v>42131.71665509259</v>
      </c>
      <c r="W2856">
        <f t="shared" si="233"/>
        <v>2015</v>
      </c>
    </row>
    <row r="2857" spans="1:23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9"/>
        <v>50</v>
      </c>
      <c r="P2857">
        <f t="shared" si="230"/>
        <v>60</v>
      </c>
      <c r="Q2857">
        <v>50</v>
      </c>
      <c r="R2857" s="9" t="s">
        <v>8315</v>
      </c>
      <c r="S2857" t="s">
        <v>8316</v>
      </c>
      <c r="T2857" s="13">
        <f t="shared" si="231"/>
        <v>42370.007766203707</v>
      </c>
      <c r="U2857" s="13">
        <f t="shared" si="232"/>
        <v>42398.981944444444</v>
      </c>
      <c r="W2857">
        <f t="shared" si="233"/>
        <v>2016</v>
      </c>
    </row>
    <row r="2858" spans="1:23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9"/>
        <v>5</v>
      </c>
      <c r="P2858">
        <f t="shared" si="230"/>
        <v>24.33</v>
      </c>
      <c r="Q2858">
        <v>5</v>
      </c>
      <c r="R2858" s="9" t="s">
        <v>8315</v>
      </c>
      <c r="S2858" t="s">
        <v>8316</v>
      </c>
      <c r="T2858" s="13">
        <f t="shared" si="231"/>
        <v>42165.037581018521</v>
      </c>
      <c r="U2858" s="13">
        <f t="shared" si="232"/>
        <v>42224.898611111115</v>
      </c>
      <c r="W2858">
        <f t="shared" si="233"/>
        <v>2015</v>
      </c>
    </row>
    <row r="2859" spans="1:23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9"/>
        <v>20</v>
      </c>
      <c r="P2859">
        <f t="shared" si="230"/>
        <v>500</v>
      </c>
      <c r="Q2859">
        <v>20</v>
      </c>
      <c r="R2859" s="9" t="s">
        <v>8315</v>
      </c>
      <c r="S2859" t="s">
        <v>8316</v>
      </c>
      <c r="T2859" s="13">
        <f t="shared" si="231"/>
        <v>42726.920081018514</v>
      </c>
      <c r="U2859" s="13">
        <f t="shared" si="232"/>
        <v>42786.75</v>
      </c>
      <c r="W2859">
        <f t="shared" si="233"/>
        <v>2016</v>
      </c>
    </row>
    <row r="2860" spans="1:23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9"/>
        <v>0</v>
      </c>
      <c r="P2860">
        <f t="shared" si="230"/>
        <v>0</v>
      </c>
      <c r="Q2860">
        <v>0</v>
      </c>
      <c r="R2860" s="9" t="s">
        <v>8315</v>
      </c>
      <c r="S2860" t="s">
        <v>8316</v>
      </c>
      <c r="T2860" s="13">
        <f t="shared" si="231"/>
        <v>41954.545081018514</v>
      </c>
      <c r="U2860" s="13">
        <f t="shared" si="232"/>
        <v>41978.477777777778</v>
      </c>
      <c r="W2860">
        <f t="shared" si="233"/>
        <v>2014</v>
      </c>
    </row>
    <row r="2861" spans="1:23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9"/>
        <v>2</v>
      </c>
      <c r="P2861">
        <f t="shared" si="230"/>
        <v>35</v>
      </c>
      <c r="Q2861">
        <v>2</v>
      </c>
      <c r="R2861" s="9" t="s">
        <v>8315</v>
      </c>
      <c r="S2861" t="s">
        <v>8316</v>
      </c>
      <c r="T2861" s="13">
        <f t="shared" si="231"/>
        <v>42233.362314814818</v>
      </c>
      <c r="U2861" s="13">
        <f t="shared" si="232"/>
        <v>42293.362314814818</v>
      </c>
      <c r="W2861">
        <f t="shared" si="233"/>
        <v>2015</v>
      </c>
    </row>
    <row r="2862" spans="1:23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9"/>
        <v>7</v>
      </c>
      <c r="P2862">
        <f t="shared" si="230"/>
        <v>29.56</v>
      </c>
      <c r="Q2862">
        <v>7</v>
      </c>
      <c r="R2862" s="9" t="s">
        <v>8315</v>
      </c>
      <c r="S2862" t="s">
        <v>8316</v>
      </c>
      <c r="T2862" s="13">
        <f t="shared" si="231"/>
        <v>42480.800648148142</v>
      </c>
      <c r="U2862" s="13">
        <f t="shared" si="232"/>
        <v>42540.800648148142</v>
      </c>
      <c r="W2862">
        <f t="shared" si="233"/>
        <v>2016</v>
      </c>
    </row>
    <row r="2863" spans="1:23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9"/>
        <v>32</v>
      </c>
      <c r="P2863">
        <f t="shared" si="230"/>
        <v>26.67</v>
      </c>
      <c r="Q2863">
        <v>32</v>
      </c>
      <c r="R2863" s="9" t="s">
        <v>8315</v>
      </c>
      <c r="S2863" t="s">
        <v>8316</v>
      </c>
      <c r="T2863" s="13">
        <f t="shared" si="231"/>
        <v>42257.590833333335</v>
      </c>
      <c r="U2863" s="13">
        <f t="shared" si="232"/>
        <v>42271.590833333335</v>
      </c>
      <c r="W2863">
        <f t="shared" si="233"/>
        <v>2015</v>
      </c>
    </row>
    <row r="2864" spans="1:23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9"/>
        <v>0</v>
      </c>
      <c r="P2864">
        <f t="shared" si="230"/>
        <v>18.329999999999998</v>
      </c>
      <c r="Q2864">
        <v>0</v>
      </c>
      <c r="R2864" s="9" t="s">
        <v>8315</v>
      </c>
      <c r="S2864" t="s">
        <v>8316</v>
      </c>
      <c r="T2864" s="13">
        <f t="shared" si="231"/>
        <v>41784.789687500001</v>
      </c>
      <c r="U2864" s="13">
        <f t="shared" si="232"/>
        <v>41814.789687500001</v>
      </c>
      <c r="W2864">
        <f t="shared" si="233"/>
        <v>2014</v>
      </c>
    </row>
    <row r="2865" spans="1:23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9"/>
        <v>0</v>
      </c>
      <c r="P2865">
        <f t="shared" si="230"/>
        <v>20</v>
      </c>
      <c r="Q2865">
        <v>0</v>
      </c>
      <c r="R2865" s="9" t="s">
        <v>8315</v>
      </c>
      <c r="S2865" t="s">
        <v>8316</v>
      </c>
      <c r="T2865" s="13">
        <f t="shared" si="231"/>
        <v>41831.675034722226</v>
      </c>
      <c r="U2865" s="13">
        <f t="shared" si="232"/>
        <v>41891.675034722226</v>
      </c>
      <c r="W2865">
        <f t="shared" si="233"/>
        <v>2014</v>
      </c>
    </row>
    <row r="2866" spans="1:23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9"/>
        <v>2</v>
      </c>
      <c r="P2866">
        <f t="shared" si="230"/>
        <v>13.33</v>
      </c>
      <c r="Q2866">
        <v>2</v>
      </c>
      <c r="R2866" s="9" t="s">
        <v>8315</v>
      </c>
      <c r="S2866" t="s">
        <v>8316</v>
      </c>
      <c r="T2866" s="13">
        <f t="shared" si="231"/>
        <v>42172.613506944443</v>
      </c>
      <c r="U2866" s="13">
        <f t="shared" si="232"/>
        <v>42202.554166666669</v>
      </c>
      <c r="W2866">
        <f t="shared" si="233"/>
        <v>2015</v>
      </c>
    </row>
    <row r="2867" spans="1:23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9"/>
        <v>0</v>
      </c>
      <c r="P2867">
        <f t="shared" si="230"/>
        <v>0</v>
      </c>
      <c r="Q2867">
        <v>0</v>
      </c>
      <c r="R2867" s="9" t="s">
        <v>8315</v>
      </c>
      <c r="S2867" t="s">
        <v>8316</v>
      </c>
      <c r="T2867" s="13">
        <f t="shared" si="231"/>
        <v>41950.114108796297</v>
      </c>
      <c r="U2867" s="13">
        <f t="shared" si="232"/>
        <v>42010.114108796297</v>
      </c>
      <c r="W2867">
        <f t="shared" si="233"/>
        <v>2014</v>
      </c>
    </row>
    <row r="2868" spans="1:23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9"/>
        <v>1</v>
      </c>
      <c r="P2868">
        <f t="shared" si="230"/>
        <v>22.5</v>
      </c>
      <c r="Q2868">
        <v>1</v>
      </c>
      <c r="R2868" s="9" t="s">
        <v>8315</v>
      </c>
      <c r="S2868" t="s">
        <v>8316</v>
      </c>
      <c r="T2868" s="13">
        <f t="shared" si="231"/>
        <v>42627.955104166671</v>
      </c>
      <c r="U2868" s="13">
        <f t="shared" si="232"/>
        <v>42657.916666666672</v>
      </c>
      <c r="W2868">
        <f t="shared" si="233"/>
        <v>2016</v>
      </c>
    </row>
    <row r="2869" spans="1:23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9"/>
        <v>20</v>
      </c>
      <c r="P2869">
        <f t="shared" si="230"/>
        <v>50.4</v>
      </c>
      <c r="Q2869">
        <v>20</v>
      </c>
      <c r="R2869" s="9" t="s">
        <v>8315</v>
      </c>
      <c r="S2869" t="s">
        <v>8316</v>
      </c>
      <c r="T2869" s="13">
        <f t="shared" si="231"/>
        <v>42531.195277777777</v>
      </c>
      <c r="U2869" s="13">
        <f t="shared" si="232"/>
        <v>42555.166666666672</v>
      </c>
      <c r="W2869">
        <f t="shared" si="233"/>
        <v>2016</v>
      </c>
    </row>
    <row r="2870" spans="1:23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9"/>
        <v>42</v>
      </c>
      <c r="P2870">
        <f t="shared" si="230"/>
        <v>105.03</v>
      </c>
      <c r="Q2870">
        <v>42</v>
      </c>
      <c r="R2870" s="9" t="s">
        <v>8315</v>
      </c>
      <c r="S2870" t="s">
        <v>8316</v>
      </c>
      <c r="T2870" s="13">
        <f t="shared" si="231"/>
        <v>42618.827013888891</v>
      </c>
      <c r="U2870" s="13">
        <f t="shared" si="232"/>
        <v>42648.827013888891</v>
      </c>
      <c r="W2870">
        <f t="shared" si="233"/>
        <v>2016</v>
      </c>
    </row>
    <row r="2871" spans="1:23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9"/>
        <v>1</v>
      </c>
      <c r="P2871">
        <f t="shared" si="230"/>
        <v>35.4</v>
      </c>
      <c r="Q2871">
        <v>1</v>
      </c>
      <c r="R2871" s="9" t="s">
        <v>8315</v>
      </c>
      <c r="S2871" t="s">
        <v>8316</v>
      </c>
      <c r="T2871" s="13">
        <f t="shared" si="231"/>
        <v>42540.593530092592</v>
      </c>
      <c r="U2871" s="13">
        <f t="shared" si="232"/>
        <v>42570.593530092592</v>
      </c>
      <c r="W2871">
        <f t="shared" si="233"/>
        <v>2016</v>
      </c>
    </row>
    <row r="2872" spans="1:23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9"/>
        <v>15</v>
      </c>
      <c r="P2872">
        <f t="shared" si="230"/>
        <v>83.33</v>
      </c>
      <c r="Q2872">
        <v>15</v>
      </c>
      <c r="R2872" s="9" t="s">
        <v>8315</v>
      </c>
      <c r="S2872" t="s">
        <v>8316</v>
      </c>
      <c r="T2872" s="13">
        <f t="shared" si="231"/>
        <v>41746.189409722225</v>
      </c>
      <c r="U2872" s="13">
        <f t="shared" si="232"/>
        <v>41776.189409722225</v>
      </c>
      <c r="W2872">
        <f t="shared" si="233"/>
        <v>2014</v>
      </c>
    </row>
    <row r="2873" spans="1:23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9"/>
        <v>5</v>
      </c>
      <c r="P2873">
        <f t="shared" si="230"/>
        <v>35.92</v>
      </c>
      <c r="Q2873">
        <v>5</v>
      </c>
      <c r="R2873" s="9" t="s">
        <v>8315</v>
      </c>
      <c r="S2873" t="s">
        <v>8316</v>
      </c>
      <c r="T2873" s="13">
        <f t="shared" si="231"/>
        <v>41974.738576388889</v>
      </c>
      <c r="U2873" s="13">
        <f t="shared" si="232"/>
        <v>41994.738576388889</v>
      </c>
      <c r="W2873">
        <f t="shared" si="233"/>
        <v>2014</v>
      </c>
    </row>
    <row r="2874" spans="1:23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9"/>
        <v>0</v>
      </c>
      <c r="P2874">
        <f t="shared" si="230"/>
        <v>0</v>
      </c>
      <c r="Q2874">
        <v>0</v>
      </c>
      <c r="R2874" s="9" t="s">
        <v>8315</v>
      </c>
      <c r="S2874" t="s">
        <v>8316</v>
      </c>
      <c r="T2874" s="13">
        <f t="shared" si="231"/>
        <v>42115.11618055556</v>
      </c>
      <c r="U2874" s="13">
        <f t="shared" si="232"/>
        <v>42175.11618055556</v>
      </c>
      <c r="W2874">
        <f t="shared" si="233"/>
        <v>2015</v>
      </c>
    </row>
    <row r="2875" spans="1:23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9"/>
        <v>38</v>
      </c>
      <c r="P2875">
        <f t="shared" si="230"/>
        <v>119.13</v>
      </c>
      <c r="Q2875">
        <v>38</v>
      </c>
      <c r="R2875" s="9" t="s">
        <v>8315</v>
      </c>
      <c r="S2875" t="s">
        <v>8316</v>
      </c>
      <c r="T2875" s="13">
        <f t="shared" si="231"/>
        <v>42002.817488425921</v>
      </c>
      <c r="U2875" s="13">
        <f t="shared" si="232"/>
        <v>42032.817488425921</v>
      </c>
      <c r="W2875">
        <f t="shared" si="233"/>
        <v>2014</v>
      </c>
    </row>
    <row r="2876" spans="1:23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9"/>
        <v>5</v>
      </c>
      <c r="P2876">
        <f t="shared" si="230"/>
        <v>90.33</v>
      </c>
      <c r="Q2876">
        <v>5</v>
      </c>
      <c r="R2876" s="9" t="s">
        <v>8315</v>
      </c>
      <c r="S2876" t="s">
        <v>8316</v>
      </c>
      <c r="T2876" s="13">
        <f t="shared" si="231"/>
        <v>42722.84474537037</v>
      </c>
      <c r="U2876" s="13">
        <f t="shared" si="232"/>
        <v>42752.84474537037</v>
      </c>
      <c r="W2876">
        <f t="shared" si="233"/>
        <v>2016</v>
      </c>
    </row>
    <row r="2877" spans="1:23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9"/>
        <v>0</v>
      </c>
      <c r="P2877">
        <f t="shared" si="230"/>
        <v>2.33</v>
      </c>
      <c r="Q2877">
        <v>0</v>
      </c>
      <c r="R2877" s="9" t="s">
        <v>8315</v>
      </c>
      <c r="S2877" t="s">
        <v>8316</v>
      </c>
      <c r="T2877" s="13">
        <f t="shared" si="231"/>
        <v>42465.128391203703</v>
      </c>
      <c r="U2877" s="13">
        <f t="shared" si="232"/>
        <v>42495.128391203703</v>
      </c>
      <c r="W2877">
        <f t="shared" si="233"/>
        <v>2016</v>
      </c>
    </row>
    <row r="2878" spans="1:23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9"/>
        <v>0</v>
      </c>
      <c r="P2878">
        <f t="shared" si="230"/>
        <v>0</v>
      </c>
      <c r="Q2878">
        <v>0</v>
      </c>
      <c r="R2878" s="9" t="s">
        <v>8315</v>
      </c>
      <c r="S2878" t="s">
        <v>8316</v>
      </c>
      <c r="T2878" s="13">
        <f t="shared" si="231"/>
        <v>42171.743969907402</v>
      </c>
      <c r="U2878" s="13">
        <f t="shared" si="232"/>
        <v>42201.743969907402</v>
      </c>
      <c r="W2878">
        <f t="shared" si="233"/>
        <v>2015</v>
      </c>
    </row>
    <row r="2879" spans="1:23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9"/>
        <v>11</v>
      </c>
      <c r="P2879">
        <f t="shared" si="230"/>
        <v>108.33</v>
      </c>
      <c r="Q2879">
        <v>11</v>
      </c>
      <c r="R2879" s="9" t="s">
        <v>8315</v>
      </c>
      <c r="S2879" t="s">
        <v>8316</v>
      </c>
      <c r="T2879" s="13">
        <f t="shared" si="231"/>
        <v>42672.955138888887</v>
      </c>
      <c r="U2879" s="13">
        <f t="shared" si="232"/>
        <v>42704.708333333328</v>
      </c>
      <c r="W2879">
        <f t="shared" si="233"/>
        <v>2016</v>
      </c>
    </row>
    <row r="2880" spans="1:23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9"/>
        <v>2</v>
      </c>
      <c r="P2880">
        <f t="shared" si="230"/>
        <v>15.75</v>
      </c>
      <c r="Q2880">
        <v>2</v>
      </c>
      <c r="R2880" s="9" t="s">
        <v>8315</v>
      </c>
      <c r="S2880" t="s">
        <v>8316</v>
      </c>
      <c r="T2880" s="13">
        <f t="shared" si="231"/>
        <v>42128.615682870368</v>
      </c>
      <c r="U2880" s="13">
        <f t="shared" si="232"/>
        <v>42188.615682870368</v>
      </c>
      <c r="W2880">
        <f t="shared" si="233"/>
        <v>2015</v>
      </c>
    </row>
    <row r="2881" spans="1:23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9"/>
        <v>0</v>
      </c>
      <c r="P2881">
        <f t="shared" si="230"/>
        <v>29</v>
      </c>
      <c r="Q2881">
        <v>0</v>
      </c>
      <c r="R2881" s="9" t="s">
        <v>8315</v>
      </c>
      <c r="S2881" t="s">
        <v>8316</v>
      </c>
      <c r="T2881" s="13">
        <f t="shared" si="231"/>
        <v>42359.725243055553</v>
      </c>
      <c r="U2881" s="13">
        <f t="shared" si="232"/>
        <v>42389.725243055553</v>
      </c>
      <c r="W2881">
        <f t="shared" si="233"/>
        <v>2015</v>
      </c>
    </row>
    <row r="2882" spans="1:23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9"/>
        <v>23</v>
      </c>
      <c r="P2882">
        <f t="shared" si="230"/>
        <v>96.55</v>
      </c>
      <c r="Q2882">
        <v>23</v>
      </c>
      <c r="R2882" s="9" t="s">
        <v>8315</v>
      </c>
      <c r="S2882" t="s">
        <v>8316</v>
      </c>
      <c r="T2882" s="13">
        <f t="shared" si="231"/>
        <v>42192.905694444446</v>
      </c>
      <c r="U2882" s="13">
        <f t="shared" si="232"/>
        <v>42236.711805555555</v>
      </c>
      <c r="W2882">
        <f t="shared" si="233"/>
        <v>2015</v>
      </c>
    </row>
    <row r="2883" spans="1:23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34">ROUND(E2883/D2883*100,0)</f>
        <v>0</v>
      </c>
      <c r="P2883">
        <f t="shared" ref="P2883:P2946" si="235">IFERROR(ROUND(E2883/L2883,2),0)</f>
        <v>0</v>
      </c>
      <c r="Q2883">
        <v>0</v>
      </c>
      <c r="R2883" s="9" t="s">
        <v>8315</v>
      </c>
      <c r="S2883" t="s">
        <v>8316</v>
      </c>
      <c r="T2883" s="13">
        <f t="shared" ref="T2883:T2946" si="236">(((J2883/60)/60)/24)+DATE(1970,1,1)</f>
        <v>41916.597638888888</v>
      </c>
      <c r="U2883" s="13">
        <f t="shared" ref="U2883:U2946" si="237">(((I2883/60)/60)/24)+DATE(1970,1,1)</f>
        <v>41976.639305555553</v>
      </c>
      <c r="W2883">
        <f t="shared" ref="W2883:W2946" si="238">YEAR(T2883)</f>
        <v>2014</v>
      </c>
    </row>
    <row r="2884" spans="1:23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34"/>
        <v>34</v>
      </c>
      <c r="P2884">
        <f t="shared" si="235"/>
        <v>63</v>
      </c>
      <c r="Q2884">
        <v>34</v>
      </c>
      <c r="R2884" s="9" t="s">
        <v>8315</v>
      </c>
      <c r="S2884" t="s">
        <v>8316</v>
      </c>
      <c r="T2884" s="13">
        <f t="shared" si="236"/>
        <v>42461.596273148149</v>
      </c>
      <c r="U2884" s="13">
        <f t="shared" si="237"/>
        <v>42491.596273148149</v>
      </c>
      <c r="W2884">
        <f t="shared" si="238"/>
        <v>2016</v>
      </c>
    </row>
    <row r="2885" spans="1:23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34"/>
        <v>19</v>
      </c>
      <c r="P2885">
        <f t="shared" si="235"/>
        <v>381.6</v>
      </c>
      <c r="Q2885">
        <v>19</v>
      </c>
      <c r="R2885" s="9" t="s">
        <v>8315</v>
      </c>
      <c r="S2885" t="s">
        <v>8316</v>
      </c>
      <c r="T2885" s="13">
        <f t="shared" si="236"/>
        <v>42370.90320601852</v>
      </c>
      <c r="U2885" s="13">
        <f t="shared" si="237"/>
        <v>42406.207638888889</v>
      </c>
      <c r="W2885">
        <f t="shared" si="238"/>
        <v>2016</v>
      </c>
    </row>
    <row r="2886" spans="1:23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34"/>
        <v>0</v>
      </c>
      <c r="P2886">
        <f t="shared" si="235"/>
        <v>46.25</v>
      </c>
      <c r="Q2886">
        <v>0</v>
      </c>
      <c r="R2886" s="9" t="s">
        <v>8315</v>
      </c>
      <c r="S2886" t="s">
        <v>8316</v>
      </c>
      <c r="T2886" s="13">
        <f t="shared" si="236"/>
        <v>41948.727256944447</v>
      </c>
      <c r="U2886" s="13">
        <f t="shared" si="237"/>
        <v>41978.727256944447</v>
      </c>
      <c r="W2886">
        <f t="shared" si="238"/>
        <v>2014</v>
      </c>
    </row>
    <row r="2887" spans="1:23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34"/>
        <v>33</v>
      </c>
      <c r="P2887">
        <f t="shared" si="235"/>
        <v>26</v>
      </c>
      <c r="Q2887">
        <v>33</v>
      </c>
      <c r="R2887" s="9" t="s">
        <v>8315</v>
      </c>
      <c r="S2887" t="s">
        <v>8316</v>
      </c>
      <c r="T2887" s="13">
        <f t="shared" si="236"/>
        <v>42047.07640046296</v>
      </c>
      <c r="U2887" s="13">
        <f t="shared" si="237"/>
        <v>42077.034733796296</v>
      </c>
      <c r="W2887">
        <f t="shared" si="238"/>
        <v>2015</v>
      </c>
    </row>
    <row r="2888" spans="1:23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34"/>
        <v>5</v>
      </c>
      <c r="P2888">
        <f t="shared" si="235"/>
        <v>10</v>
      </c>
      <c r="Q2888">
        <v>5</v>
      </c>
      <c r="R2888" s="9" t="s">
        <v>8315</v>
      </c>
      <c r="S2888" t="s">
        <v>8316</v>
      </c>
      <c r="T2888" s="13">
        <f t="shared" si="236"/>
        <v>42261.632916666669</v>
      </c>
      <c r="U2888" s="13">
        <f t="shared" si="237"/>
        <v>42266.165972222225</v>
      </c>
      <c r="W2888">
        <f t="shared" si="238"/>
        <v>2015</v>
      </c>
    </row>
    <row r="2889" spans="1:23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34"/>
        <v>0</v>
      </c>
      <c r="P2889">
        <f t="shared" si="235"/>
        <v>5</v>
      </c>
      <c r="Q2889">
        <v>0</v>
      </c>
      <c r="R2889" s="9" t="s">
        <v>8315</v>
      </c>
      <c r="S2889" t="s">
        <v>8316</v>
      </c>
      <c r="T2889" s="13">
        <f t="shared" si="236"/>
        <v>41985.427361111113</v>
      </c>
      <c r="U2889" s="13">
        <f t="shared" si="237"/>
        <v>42015.427361111113</v>
      </c>
      <c r="W2889">
        <f t="shared" si="238"/>
        <v>2014</v>
      </c>
    </row>
    <row r="2890" spans="1:23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34"/>
        <v>0</v>
      </c>
      <c r="P2890">
        <f t="shared" si="235"/>
        <v>0</v>
      </c>
      <c r="Q2890">
        <v>0</v>
      </c>
      <c r="R2890" s="9" t="s">
        <v>8315</v>
      </c>
      <c r="S2890" t="s">
        <v>8316</v>
      </c>
      <c r="T2890" s="13">
        <f t="shared" si="236"/>
        <v>41922.535185185188</v>
      </c>
      <c r="U2890" s="13">
        <f t="shared" si="237"/>
        <v>41930.207638888889</v>
      </c>
      <c r="W2890">
        <f t="shared" si="238"/>
        <v>2014</v>
      </c>
    </row>
    <row r="2891" spans="1:23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34"/>
        <v>38</v>
      </c>
      <c r="P2891">
        <f t="shared" si="235"/>
        <v>81.569999999999993</v>
      </c>
      <c r="Q2891">
        <v>38</v>
      </c>
      <c r="R2891" s="9" t="s">
        <v>8315</v>
      </c>
      <c r="S2891" t="s">
        <v>8316</v>
      </c>
      <c r="T2891" s="13">
        <f t="shared" si="236"/>
        <v>41850.863252314812</v>
      </c>
      <c r="U2891" s="13">
        <f t="shared" si="237"/>
        <v>41880.863252314812</v>
      </c>
      <c r="W2891">
        <f t="shared" si="238"/>
        <v>2014</v>
      </c>
    </row>
    <row r="2892" spans="1:23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34"/>
        <v>1</v>
      </c>
      <c r="P2892">
        <f t="shared" si="235"/>
        <v>7</v>
      </c>
      <c r="Q2892">
        <v>1</v>
      </c>
      <c r="R2892" s="9" t="s">
        <v>8315</v>
      </c>
      <c r="S2892" t="s">
        <v>8316</v>
      </c>
      <c r="T2892" s="13">
        <f t="shared" si="236"/>
        <v>41831.742962962962</v>
      </c>
      <c r="U2892" s="13">
        <f t="shared" si="237"/>
        <v>41860.125</v>
      </c>
      <c r="W2892">
        <f t="shared" si="238"/>
        <v>2014</v>
      </c>
    </row>
    <row r="2893" spans="1:23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34"/>
        <v>3</v>
      </c>
      <c r="P2893">
        <f t="shared" si="235"/>
        <v>27.3</v>
      </c>
      <c r="Q2893">
        <v>3</v>
      </c>
      <c r="R2893" s="9" t="s">
        <v>8315</v>
      </c>
      <c r="S2893" t="s">
        <v>8316</v>
      </c>
      <c r="T2893" s="13">
        <f t="shared" si="236"/>
        <v>42415.883425925931</v>
      </c>
      <c r="U2893" s="13">
        <f t="shared" si="237"/>
        <v>42475.84175925926</v>
      </c>
      <c r="W2893">
        <f t="shared" si="238"/>
        <v>2016</v>
      </c>
    </row>
    <row r="2894" spans="1:23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34"/>
        <v>9</v>
      </c>
      <c r="P2894">
        <f t="shared" si="235"/>
        <v>29.41</v>
      </c>
      <c r="Q2894">
        <v>9</v>
      </c>
      <c r="R2894" s="9" t="s">
        <v>8315</v>
      </c>
      <c r="S2894" t="s">
        <v>8316</v>
      </c>
      <c r="T2894" s="13">
        <f t="shared" si="236"/>
        <v>41869.714166666665</v>
      </c>
      <c r="U2894" s="13">
        <f t="shared" si="237"/>
        <v>41876.875</v>
      </c>
      <c r="W2894">
        <f t="shared" si="238"/>
        <v>2014</v>
      </c>
    </row>
    <row r="2895" spans="1:23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34"/>
        <v>1</v>
      </c>
      <c r="P2895">
        <f t="shared" si="235"/>
        <v>12.5</v>
      </c>
      <c r="Q2895">
        <v>1</v>
      </c>
      <c r="R2895" s="9" t="s">
        <v>8315</v>
      </c>
      <c r="S2895" t="s">
        <v>8316</v>
      </c>
      <c r="T2895" s="13">
        <f t="shared" si="236"/>
        <v>41953.773090277777</v>
      </c>
      <c r="U2895" s="13">
        <f t="shared" si="237"/>
        <v>42013.083333333328</v>
      </c>
      <c r="W2895">
        <f t="shared" si="238"/>
        <v>2014</v>
      </c>
    </row>
    <row r="2896" spans="1:23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34"/>
        <v>0</v>
      </c>
      <c r="P2896">
        <f t="shared" si="235"/>
        <v>0</v>
      </c>
      <c r="Q2896">
        <v>0</v>
      </c>
      <c r="R2896" s="9" t="s">
        <v>8315</v>
      </c>
      <c r="S2896" t="s">
        <v>8316</v>
      </c>
      <c r="T2896" s="13">
        <f t="shared" si="236"/>
        <v>42037.986284722225</v>
      </c>
      <c r="U2896" s="13">
        <f t="shared" si="237"/>
        <v>42097.944618055553</v>
      </c>
      <c r="W2896">
        <f t="shared" si="238"/>
        <v>2015</v>
      </c>
    </row>
    <row r="2897" spans="1:23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34"/>
        <v>5</v>
      </c>
      <c r="P2897">
        <f t="shared" si="235"/>
        <v>5.75</v>
      </c>
      <c r="Q2897">
        <v>5</v>
      </c>
      <c r="R2897" s="9" t="s">
        <v>8315</v>
      </c>
      <c r="S2897" t="s">
        <v>8316</v>
      </c>
      <c r="T2897" s="13">
        <f t="shared" si="236"/>
        <v>41811.555462962962</v>
      </c>
      <c r="U2897" s="13">
        <f t="shared" si="237"/>
        <v>41812.875</v>
      </c>
      <c r="W2897">
        <f t="shared" si="238"/>
        <v>2014</v>
      </c>
    </row>
    <row r="2898" spans="1:23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34"/>
        <v>21</v>
      </c>
      <c r="P2898">
        <f t="shared" si="235"/>
        <v>52.08</v>
      </c>
      <c r="Q2898">
        <v>21</v>
      </c>
      <c r="R2898" s="9" t="s">
        <v>8315</v>
      </c>
      <c r="S2898" t="s">
        <v>8316</v>
      </c>
      <c r="T2898" s="13">
        <f t="shared" si="236"/>
        <v>42701.908807870372</v>
      </c>
      <c r="U2898" s="13">
        <f t="shared" si="237"/>
        <v>42716.25</v>
      </c>
      <c r="W2898">
        <f t="shared" si="238"/>
        <v>2016</v>
      </c>
    </row>
    <row r="2899" spans="1:23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34"/>
        <v>5</v>
      </c>
      <c r="P2899">
        <f t="shared" si="235"/>
        <v>183.33</v>
      </c>
      <c r="Q2899">
        <v>5</v>
      </c>
      <c r="R2899" s="9" t="s">
        <v>8315</v>
      </c>
      <c r="S2899" t="s">
        <v>8316</v>
      </c>
      <c r="T2899" s="13">
        <f t="shared" si="236"/>
        <v>42258.646504629629</v>
      </c>
      <c r="U2899" s="13">
        <f t="shared" si="237"/>
        <v>42288.645196759258</v>
      </c>
      <c r="W2899">
        <f t="shared" si="238"/>
        <v>2015</v>
      </c>
    </row>
    <row r="2900" spans="1:23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34"/>
        <v>4</v>
      </c>
      <c r="P2900">
        <f t="shared" si="235"/>
        <v>26.33</v>
      </c>
      <c r="Q2900">
        <v>4</v>
      </c>
      <c r="R2900" s="9" t="s">
        <v>8315</v>
      </c>
      <c r="S2900" t="s">
        <v>8316</v>
      </c>
      <c r="T2900" s="13">
        <f t="shared" si="236"/>
        <v>42278.664965277778</v>
      </c>
      <c r="U2900" s="13">
        <f t="shared" si="237"/>
        <v>42308.664965277778</v>
      </c>
      <c r="W2900">
        <f t="shared" si="238"/>
        <v>2015</v>
      </c>
    </row>
    <row r="2901" spans="1:23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34"/>
        <v>0</v>
      </c>
      <c r="P2901">
        <f t="shared" si="235"/>
        <v>0</v>
      </c>
      <c r="Q2901">
        <v>0</v>
      </c>
      <c r="R2901" s="9" t="s">
        <v>8315</v>
      </c>
      <c r="S2901" t="s">
        <v>8316</v>
      </c>
      <c r="T2901" s="13">
        <f t="shared" si="236"/>
        <v>42515.078217592592</v>
      </c>
      <c r="U2901" s="13">
        <f t="shared" si="237"/>
        <v>42575.078217592592</v>
      </c>
      <c r="W2901">
        <f t="shared" si="238"/>
        <v>2016</v>
      </c>
    </row>
    <row r="2902" spans="1:23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34"/>
        <v>62</v>
      </c>
      <c r="P2902">
        <f t="shared" si="235"/>
        <v>486.43</v>
      </c>
      <c r="Q2902">
        <v>62</v>
      </c>
      <c r="R2902" s="9" t="s">
        <v>8315</v>
      </c>
      <c r="S2902" t="s">
        <v>8316</v>
      </c>
      <c r="T2902" s="13">
        <f t="shared" si="236"/>
        <v>41830.234166666669</v>
      </c>
      <c r="U2902" s="13">
        <f t="shared" si="237"/>
        <v>41860.234166666669</v>
      </c>
      <c r="W2902">
        <f t="shared" si="238"/>
        <v>2014</v>
      </c>
    </row>
    <row r="2903" spans="1:23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34"/>
        <v>1</v>
      </c>
      <c r="P2903">
        <f t="shared" si="235"/>
        <v>3</v>
      </c>
      <c r="Q2903">
        <v>1</v>
      </c>
      <c r="R2903" s="9" t="s">
        <v>8315</v>
      </c>
      <c r="S2903" t="s">
        <v>8316</v>
      </c>
      <c r="T2903" s="13">
        <f t="shared" si="236"/>
        <v>41982.904386574075</v>
      </c>
      <c r="U2903" s="13">
        <f t="shared" si="237"/>
        <v>42042.904386574075</v>
      </c>
      <c r="W2903">
        <f t="shared" si="238"/>
        <v>2014</v>
      </c>
    </row>
    <row r="2904" spans="1:23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34"/>
        <v>0</v>
      </c>
      <c r="P2904">
        <f t="shared" si="235"/>
        <v>25</v>
      </c>
      <c r="Q2904">
        <v>0</v>
      </c>
      <c r="R2904" s="9" t="s">
        <v>8315</v>
      </c>
      <c r="S2904" t="s">
        <v>8316</v>
      </c>
      <c r="T2904" s="13">
        <f t="shared" si="236"/>
        <v>42210.439768518518</v>
      </c>
      <c r="U2904" s="13">
        <f t="shared" si="237"/>
        <v>42240.439768518518</v>
      </c>
      <c r="W2904">
        <f t="shared" si="238"/>
        <v>2015</v>
      </c>
    </row>
    <row r="2905" spans="1:23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34"/>
        <v>1</v>
      </c>
      <c r="P2905">
        <f t="shared" si="235"/>
        <v>9.75</v>
      </c>
      <c r="Q2905">
        <v>1</v>
      </c>
      <c r="R2905" s="9" t="s">
        <v>8315</v>
      </c>
      <c r="S2905" t="s">
        <v>8316</v>
      </c>
      <c r="T2905" s="13">
        <f t="shared" si="236"/>
        <v>42196.166874999995</v>
      </c>
      <c r="U2905" s="13">
        <f t="shared" si="237"/>
        <v>42256.166874999995</v>
      </c>
      <c r="W2905">
        <f t="shared" si="238"/>
        <v>2015</v>
      </c>
    </row>
    <row r="2906" spans="1:23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34"/>
        <v>5</v>
      </c>
      <c r="P2906">
        <f t="shared" si="235"/>
        <v>18.75</v>
      </c>
      <c r="Q2906">
        <v>5</v>
      </c>
      <c r="R2906" s="9" t="s">
        <v>8315</v>
      </c>
      <c r="S2906" t="s">
        <v>8316</v>
      </c>
      <c r="T2906" s="13">
        <f t="shared" si="236"/>
        <v>41940.967951388891</v>
      </c>
      <c r="U2906" s="13">
        <f t="shared" si="237"/>
        <v>41952.5</v>
      </c>
      <c r="W2906">
        <f t="shared" si="238"/>
        <v>2014</v>
      </c>
    </row>
    <row r="2907" spans="1:23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34"/>
        <v>18</v>
      </c>
      <c r="P2907">
        <f t="shared" si="235"/>
        <v>36.590000000000003</v>
      </c>
      <c r="Q2907">
        <v>18</v>
      </c>
      <c r="R2907" s="9" t="s">
        <v>8315</v>
      </c>
      <c r="S2907" t="s">
        <v>8316</v>
      </c>
      <c r="T2907" s="13">
        <f t="shared" si="236"/>
        <v>42606.056863425925</v>
      </c>
      <c r="U2907" s="13">
        <f t="shared" si="237"/>
        <v>42620.056863425925</v>
      </c>
      <c r="W2907">
        <f t="shared" si="238"/>
        <v>2016</v>
      </c>
    </row>
    <row r="2908" spans="1:23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34"/>
        <v>9</v>
      </c>
      <c r="P2908">
        <f t="shared" si="235"/>
        <v>80.709999999999994</v>
      </c>
      <c r="Q2908">
        <v>9</v>
      </c>
      <c r="R2908" s="9" t="s">
        <v>8315</v>
      </c>
      <c r="S2908" t="s">
        <v>8316</v>
      </c>
      <c r="T2908" s="13">
        <f t="shared" si="236"/>
        <v>42199.648912037039</v>
      </c>
      <c r="U2908" s="13">
        <f t="shared" si="237"/>
        <v>42217.041666666672</v>
      </c>
      <c r="W2908">
        <f t="shared" si="238"/>
        <v>2015</v>
      </c>
    </row>
    <row r="2909" spans="1:23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34"/>
        <v>0</v>
      </c>
      <c r="P2909">
        <f t="shared" si="235"/>
        <v>1</v>
      </c>
      <c r="Q2909">
        <v>0</v>
      </c>
      <c r="R2909" s="9" t="s">
        <v>8315</v>
      </c>
      <c r="S2909" t="s">
        <v>8316</v>
      </c>
      <c r="T2909" s="13">
        <f t="shared" si="236"/>
        <v>42444.877743055549</v>
      </c>
      <c r="U2909" s="13">
        <f t="shared" si="237"/>
        <v>42504.877743055549</v>
      </c>
      <c r="W2909">
        <f t="shared" si="238"/>
        <v>2016</v>
      </c>
    </row>
    <row r="2910" spans="1:23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34"/>
        <v>3</v>
      </c>
      <c r="P2910">
        <f t="shared" si="235"/>
        <v>52.8</v>
      </c>
      <c r="Q2910">
        <v>3</v>
      </c>
      <c r="R2910" s="9" t="s">
        <v>8315</v>
      </c>
      <c r="S2910" t="s">
        <v>8316</v>
      </c>
      <c r="T2910" s="13">
        <f t="shared" si="236"/>
        <v>42499.731701388882</v>
      </c>
      <c r="U2910" s="13">
        <f t="shared" si="237"/>
        <v>42529.731701388882</v>
      </c>
      <c r="W2910">
        <f t="shared" si="238"/>
        <v>2016</v>
      </c>
    </row>
    <row r="2911" spans="1:23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34"/>
        <v>0</v>
      </c>
      <c r="P2911">
        <f t="shared" si="235"/>
        <v>20</v>
      </c>
      <c r="Q2911">
        <v>0</v>
      </c>
      <c r="R2911" s="9" t="s">
        <v>8315</v>
      </c>
      <c r="S2911" t="s">
        <v>8316</v>
      </c>
      <c r="T2911" s="13">
        <f t="shared" si="236"/>
        <v>41929.266215277778</v>
      </c>
      <c r="U2911" s="13">
        <f t="shared" si="237"/>
        <v>41968.823611111111</v>
      </c>
      <c r="W2911">
        <f t="shared" si="238"/>
        <v>2014</v>
      </c>
    </row>
    <row r="2912" spans="1:23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34"/>
        <v>0</v>
      </c>
      <c r="P2912">
        <f t="shared" si="235"/>
        <v>1</v>
      </c>
      <c r="Q2912">
        <v>0</v>
      </c>
      <c r="R2912" s="9" t="s">
        <v>8315</v>
      </c>
      <c r="S2912" t="s">
        <v>8316</v>
      </c>
      <c r="T2912" s="13">
        <f t="shared" si="236"/>
        <v>42107.841284722221</v>
      </c>
      <c r="U2912" s="13">
        <f t="shared" si="237"/>
        <v>42167.841284722221</v>
      </c>
      <c r="W2912">
        <f t="shared" si="238"/>
        <v>2015</v>
      </c>
    </row>
    <row r="2913" spans="1:23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34"/>
        <v>37</v>
      </c>
      <c r="P2913">
        <f t="shared" si="235"/>
        <v>46.93</v>
      </c>
      <c r="Q2913">
        <v>37</v>
      </c>
      <c r="R2913" s="9" t="s">
        <v>8315</v>
      </c>
      <c r="S2913" t="s">
        <v>8316</v>
      </c>
      <c r="T2913" s="13">
        <f t="shared" si="236"/>
        <v>42142.768819444449</v>
      </c>
      <c r="U2913" s="13">
        <f t="shared" si="237"/>
        <v>42182.768819444449</v>
      </c>
      <c r="W2913">
        <f t="shared" si="238"/>
        <v>2015</v>
      </c>
    </row>
    <row r="2914" spans="1:23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34"/>
        <v>14</v>
      </c>
      <c r="P2914">
        <f t="shared" si="235"/>
        <v>78.08</v>
      </c>
      <c r="Q2914">
        <v>14</v>
      </c>
      <c r="R2914" s="9" t="s">
        <v>8315</v>
      </c>
      <c r="S2914" t="s">
        <v>8316</v>
      </c>
      <c r="T2914" s="13">
        <f t="shared" si="236"/>
        <v>42354.131643518514</v>
      </c>
      <c r="U2914" s="13">
        <f t="shared" si="237"/>
        <v>42384.131643518514</v>
      </c>
      <c r="W2914">
        <f t="shared" si="238"/>
        <v>2015</v>
      </c>
    </row>
    <row r="2915" spans="1:23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34"/>
        <v>0</v>
      </c>
      <c r="P2915">
        <f t="shared" si="235"/>
        <v>1</v>
      </c>
      <c r="Q2915">
        <v>0</v>
      </c>
      <c r="R2915" s="9" t="s">
        <v>8315</v>
      </c>
      <c r="S2915" t="s">
        <v>8316</v>
      </c>
      <c r="T2915" s="13">
        <f t="shared" si="236"/>
        <v>41828.922905092593</v>
      </c>
      <c r="U2915" s="13">
        <f t="shared" si="237"/>
        <v>41888.922905092593</v>
      </c>
      <c r="W2915">
        <f t="shared" si="238"/>
        <v>2014</v>
      </c>
    </row>
    <row r="2916" spans="1:23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34"/>
        <v>0</v>
      </c>
      <c r="P2916">
        <f t="shared" si="235"/>
        <v>1</v>
      </c>
      <c r="Q2916">
        <v>0</v>
      </c>
      <c r="R2916" s="9" t="s">
        <v>8315</v>
      </c>
      <c r="S2916" t="s">
        <v>8316</v>
      </c>
      <c r="T2916" s="13">
        <f t="shared" si="236"/>
        <v>42017.907337962963</v>
      </c>
      <c r="U2916" s="13">
        <f t="shared" si="237"/>
        <v>42077.865671296298</v>
      </c>
      <c r="W2916">
        <f t="shared" si="238"/>
        <v>2015</v>
      </c>
    </row>
    <row r="2917" spans="1:23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34"/>
        <v>61</v>
      </c>
      <c r="P2917">
        <f t="shared" si="235"/>
        <v>203.67</v>
      </c>
      <c r="Q2917">
        <v>61</v>
      </c>
      <c r="R2917" s="9" t="s">
        <v>8315</v>
      </c>
      <c r="S2917" t="s">
        <v>8316</v>
      </c>
      <c r="T2917" s="13">
        <f t="shared" si="236"/>
        <v>42415.398032407407</v>
      </c>
      <c r="U2917" s="13">
        <f t="shared" si="237"/>
        <v>42445.356365740736</v>
      </c>
      <c r="W2917">
        <f t="shared" si="238"/>
        <v>2016</v>
      </c>
    </row>
    <row r="2918" spans="1:23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34"/>
        <v>8</v>
      </c>
      <c r="P2918">
        <f t="shared" si="235"/>
        <v>20.71</v>
      </c>
      <c r="Q2918">
        <v>8</v>
      </c>
      <c r="R2918" s="9" t="s">
        <v>8315</v>
      </c>
      <c r="S2918" t="s">
        <v>8316</v>
      </c>
      <c r="T2918" s="13">
        <f t="shared" si="236"/>
        <v>41755.476724537039</v>
      </c>
      <c r="U2918" s="13">
        <f t="shared" si="237"/>
        <v>41778.476724537039</v>
      </c>
      <c r="W2918">
        <f t="shared" si="238"/>
        <v>2014</v>
      </c>
    </row>
    <row r="2919" spans="1:23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34"/>
        <v>22</v>
      </c>
      <c r="P2919">
        <f t="shared" si="235"/>
        <v>48.56</v>
      </c>
      <c r="Q2919">
        <v>22</v>
      </c>
      <c r="R2919" s="9" t="s">
        <v>8315</v>
      </c>
      <c r="S2919" t="s">
        <v>8316</v>
      </c>
      <c r="T2919" s="13">
        <f t="shared" si="236"/>
        <v>42245.234340277777</v>
      </c>
      <c r="U2919" s="13">
        <f t="shared" si="237"/>
        <v>42263.234340277777</v>
      </c>
      <c r="W2919">
        <f t="shared" si="238"/>
        <v>2015</v>
      </c>
    </row>
    <row r="2920" spans="1:23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34"/>
        <v>27</v>
      </c>
      <c r="P2920">
        <f t="shared" si="235"/>
        <v>68.099999999999994</v>
      </c>
      <c r="Q2920">
        <v>27</v>
      </c>
      <c r="R2920" s="9" t="s">
        <v>8315</v>
      </c>
      <c r="S2920" t="s">
        <v>8316</v>
      </c>
      <c r="T2920" s="13">
        <f t="shared" si="236"/>
        <v>42278.629710648151</v>
      </c>
      <c r="U2920" s="13">
        <f t="shared" si="237"/>
        <v>42306.629710648151</v>
      </c>
      <c r="W2920">
        <f t="shared" si="238"/>
        <v>2015</v>
      </c>
    </row>
    <row r="2921" spans="1:23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34"/>
        <v>9</v>
      </c>
      <c r="P2921">
        <f t="shared" si="235"/>
        <v>8.5</v>
      </c>
      <c r="Q2921">
        <v>9</v>
      </c>
      <c r="R2921" s="9" t="s">
        <v>8315</v>
      </c>
      <c r="S2921" t="s">
        <v>8316</v>
      </c>
      <c r="T2921" s="13">
        <f t="shared" si="236"/>
        <v>41826.61954861111</v>
      </c>
      <c r="U2921" s="13">
        <f t="shared" si="237"/>
        <v>41856.61954861111</v>
      </c>
      <c r="W2921">
        <f t="shared" si="238"/>
        <v>2014</v>
      </c>
    </row>
    <row r="2922" spans="1:23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34"/>
        <v>27</v>
      </c>
      <c r="P2922">
        <f t="shared" si="235"/>
        <v>51.62</v>
      </c>
      <c r="Q2922">
        <v>27</v>
      </c>
      <c r="R2922" s="9" t="s">
        <v>8315</v>
      </c>
      <c r="S2922" t="s">
        <v>8316</v>
      </c>
      <c r="T2922" s="13">
        <f t="shared" si="236"/>
        <v>42058.792476851857</v>
      </c>
      <c r="U2922" s="13">
        <f t="shared" si="237"/>
        <v>42088.750810185185</v>
      </c>
      <c r="W2922">
        <f t="shared" si="238"/>
        <v>2015</v>
      </c>
    </row>
    <row r="2923" spans="1:23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4"/>
        <v>129</v>
      </c>
      <c r="P2923">
        <f t="shared" si="235"/>
        <v>43</v>
      </c>
      <c r="Q2923">
        <v>129</v>
      </c>
      <c r="R2923" s="9" t="s">
        <v>8315</v>
      </c>
      <c r="S2923" t="s">
        <v>8357</v>
      </c>
      <c r="T2923" s="13">
        <f t="shared" si="236"/>
        <v>41877.886620370373</v>
      </c>
      <c r="U2923" s="13">
        <f t="shared" si="237"/>
        <v>41907.886620370373</v>
      </c>
      <c r="W2923">
        <f t="shared" si="238"/>
        <v>2014</v>
      </c>
    </row>
    <row r="2924" spans="1:23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4"/>
        <v>100</v>
      </c>
      <c r="P2924">
        <f t="shared" si="235"/>
        <v>83.33</v>
      </c>
      <c r="Q2924">
        <v>100</v>
      </c>
      <c r="R2924" s="9" t="s">
        <v>8315</v>
      </c>
      <c r="S2924" t="s">
        <v>8357</v>
      </c>
      <c r="T2924" s="13">
        <f t="shared" si="236"/>
        <v>42097.874155092592</v>
      </c>
      <c r="U2924" s="13">
        <f t="shared" si="237"/>
        <v>42142.874155092592</v>
      </c>
      <c r="W2924">
        <f t="shared" si="238"/>
        <v>2015</v>
      </c>
    </row>
    <row r="2925" spans="1:23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4"/>
        <v>100</v>
      </c>
      <c r="P2925">
        <f t="shared" si="235"/>
        <v>30</v>
      </c>
      <c r="Q2925">
        <v>100</v>
      </c>
      <c r="R2925" s="9" t="s">
        <v>8315</v>
      </c>
      <c r="S2925" t="s">
        <v>8357</v>
      </c>
      <c r="T2925" s="13">
        <f t="shared" si="236"/>
        <v>42013.15253472222</v>
      </c>
      <c r="U2925" s="13">
        <f t="shared" si="237"/>
        <v>42028.125</v>
      </c>
      <c r="W2925">
        <f t="shared" si="238"/>
        <v>2015</v>
      </c>
    </row>
    <row r="2926" spans="1:23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4"/>
        <v>103</v>
      </c>
      <c r="P2926">
        <f t="shared" si="235"/>
        <v>175.51</v>
      </c>
      <c r="Q2926">
        <v>103</v>
      </c>
      <c r="R2926" s="9" t="s">
        <v>8315</v>
      </c>
      <c r="S2926" t="s">
        <v>8357</v>
      </c>
      <c r="T2926" s="13">
        <f t="shared" si="236"/>
        <v>42103.556828703702</v>
      </c>
      <c r="U2926" s="13">
        <f t="shared" si="237"/>
        <v>42133.165972222225</v>
      </c>
      <c r="W2926">
        <f t="shared" si="238"/>
        <v>2015</v>
      </c>
    </row>
    <row r="2927" spans="1:23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4"/>
        <v>102</v>
      </c>
      <c r="P2927">
        <f t="shared" si="235"/>
        <v>231.66</v>
      </c>
      <c r="Q2927">
        <v>102</v>
      </c>
      <c r="R2927" s="9" t="s">
        <v>8315</v>
      </c>
      <c r="S2927" t="s">
        <v>8357</v>
      </c>
      <c r="T2927" s="13">
        <f t="shared" si="236"/>
        <v>41863.584120370368</v>
      </c>
      <c r="U2927" s="13">
        <f t="shared" si="237"/>
        <v>41893.584120370368</v>
      </c>
      <c r="W2927">
        <f t="shared" si="238"/>
        <v>2014</v>
      </c>
    </row>
    <row r="2928" spans="1:23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4"/>
        <v>125</v>
      </c>
      <c r="P2928">
        <f t="shared" si="235"/>
        <v>75</v>
      </c>
      <c r="Q2928">
        <v>125</v>
      </c>
      <c r="R2928" s="9" t="s">
        <v>8315</v>
      </c>
      <c r="S2928" t="s">
        <v>8357</v>
      </c>
      <c r="T2928" s="13">
        <f t="shared" si="236"/>
        <v>42044.765960648147</v>
      </c>
      <c r="U2928" s="13">
        <f t="shared" si="237"/>
        <v>42058.765960648147</v>
      </c>
      <c r="W2928">
        <f t="shared" si="238"/>
        <v>2015</v>
      </c>
    </row>
    <row r="2929" spans="1:23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4"/>
        <v>131</v>
      </c>
      <c r="P2929">
        <f t="shared" si="235"/>
        <v>112.14</v>
      </c>
      <c r="Q2929">
        <v>131</v>
      </c>
      <c r="R2929" s="9" t="s">
        <v>8315</v>
      </c>
      <c r="S2929" t="s">
        <v>8357</v>
      </c>
      <c r="T2929" s="13">
        <f t="shared" si="236"/>
        <v>41806.669317129628</v>
      </c>
      <c r="U2929" s="13">
        <f t="shared" si="237"/>
        <v>41835.208333333336</v>
      </c>
      <c r="W2929">
        <f t="shared" si="238"/>
        <v>2014</v>
      </c>
    </row>
    <row r="2930" spans="1:23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4"/>
        <v>100</v>
      </c>
      <c r="P2930">
        <f t="shared" si="235"/>
        <v>41.67</v>
      </c>
      <c r="Q2930">
        <v>100</v>
      </c>
      <c r="R2930" s="9" t="s">
        <v>8315</v>
      </c>
      <c r="S2930" t="s">
        <v>8357</v>
      </c>
      <c r="T2930" s="13">
        <f t="shared" si="236"/>
        <v>42403.998217592598</v>
      </c>
      <c r="U2930" s="13">
        <f t="shared" si="237"/>
        <v>42433.998217592598</v>
      </c>
      <c r="W2930">
        <f t="shared" si="238"/>
        <v>2016</v>
      </c>
    </row>
    <row r="2931" spans="1:23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4"/>
        <v>102</v>
      </c>
      <c r="P2931">
        <f t="shared" si="235"/>
        <v>255.17</v>
      </c>
      <c r="Q2931">
        <v>102</v>
      </c>
      <c r="R2931" s="9" t="s">
        <v>8315</v>
      </c>
      <c r="S2931" t="s">
        <v>8357</v>
      </c>
      <c r="T2931" s="13">
        <f t="shared" si="236"/>
        <v>41754.564328703702</v>
      </c>
      <c r="U2931" s="13">
        <f t="shared" si="237"/>
        <v>41784.564328703702</v>
      </c>
      <c r="W2931">
        <f t="shared" si="238"/>
        <v>2014</v>
      </c>
    </row>
    <row r="2932" spans="1:23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4"/>
        <v>101</v>
      </c>
      <c r="P2932">
        <f t="shared" si="235"/>
        <v>162.77000000000001</v>
      </c>
      <c r="Q2932">
        <v>101</v>
      </c>
      <c r="R2932" s="9" t="s">
        <v>8315</v>
      </c>
      <c r="S2932" t="s">
        <v>8357</v>
      </c>
      <c r="T2932" s="13">
        <f t="shared" si="236"/>
        <v>42101.584074074075</v>
      </c>
      <c r="U2932" s="13">
        <f t="shared" si="237"/>
        <v>42131.584074074075</v>
      </c>
      <c r="W2932">
        <f t="shared" si="238"/>
        <v>2015</v>
      </c>
    </row>
    <row r="2933" spans="1:23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4"/>
        <v>106</v>
      </c>
      <c r="P2933">
        <f t="shared" si="235"/>
        <v>88.33</v>
      </c>
      <c r="Q2933">
        <v>106</v>
      </c>
      <c r="R2933" s="9" t="s">
        <v>8315</v>
      </c>
      <c r="S2933" t="s">
        <v>8357</v>
      </c>
      <c r="T2933" s="13">
        <f t="shared" si="236"/>
        <v>41872.291238425925</v>
      </c>
      <c r="U2933" s="13">
        <f t="shared" si="237"/>
        <v>41897.255555555559</v>
      </c>
      <c r="W2933">
        <f t="shared" si="238"/>
        <v>2014</v>
      </c>
    </row>
    <row r="2934" spans="1:23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4"/>
        <v>105</v>
      </c>
      <c r="P2934">
        <f t="shared" si="235"/>
        <v>85.74</v>
      </c>
      <c r="Q2934">
        <v>105</v>
      </c>
      <c r="R2934" s="9" t="s">
        <v>8315</v>
      </c>
      <c r="S2934" t="s">
        <v>8357</v>
      </c>
      <c r="T2934" s="13">
        <f t="shared" si="236"/>
        <v>42025.164780092593</v>
      </c>
      <c r="U2934" s="13">
        <f t="shared" si="237"/>
        <v>42056.458333333328</v>
      </c>
      <c r="W2934">
        <f t="shared" si="238"/>
        <v>2015</v>
      </c>
    </row>
    <row r="2935" spans="1:23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4"/>
        <v>103</v>
      </c>
      <c r="P2935">
        <f t="shared" si="235"/>
        <v>47.57</v>
      </c>
      <c r="Q2935">
        <v>103</v>
      </c>
      <c r="R2935" s="9" t="s">
        <v>8315</v>
      </c>
      <c r="S2935" t="s">
        <v>8357</v>
      </c>
      <c r="T2935" s="13">
        <f t="shared" si="236"/>
        <v>42495.956631944442</v>
      </c>
      <c r="U2935" s="13">
        <f t="shared" si="237"/>
        <v>42525.956631944442</v>
      </c>
      <c r="W2935">
        <f t="shared" si="238"/>
        <v>2016</v>
      </c>
    </row>
    <row r="2936" spans="1:23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4"/>
        <v>108</v>
      </c>
      <c r="P2936">
        <f t="shared" si="235"/>
        <v>72.97</v>
      </c>
      <c r="Q2936">
        <v>108</v>
      </c>
      <c r="R2936" s="9" t="s">
        <v>8315</v>
      </c>
      <c r="S2936" t="s">
        <v>8357</v>
      </c>
      <c r="T2936" s="13">
        <f t="shared" si="236"/>
        <v>41775.636157407411</v>
      </c>
      <c r="U2936" s="13">
        <f t="shared" si="237"/>
        <v>41805.636157407411</v>
      </c>
      <c r="W2936">
        <f t="shared" si="238"/>
        <v>2014</v>
      </c>
    </row>
    <row r="2937" spans="1:23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4"/>
        <v>101</v>
      </c>
      <c r="P2937">
        <f t="shared" si="235"/>
        <v>90.54</v>
      </c>
      <c r="Q2937">
        <v>101</v>
      </c>
      <c r="R2937" s="9" t="s">
        <v>8315</v>
      </c>
      <c r="S2937" t="s">
        <v>8357</v>
      </c>
      <c r="T2937" s="13">
        <f t="shared" si="236"/>
        <v>42553.583425925928</v>
      </c>
      <c r="U2937" s="13">
        <f t="shared" si="237"/>
        <v>42611.708333333328</v>
      </c>
      <c r="W2937">
        <f t="shared" si="238"/>
        <v>2016</v>
      </c>
    </row>
    <row r="2938" spans="1:23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4"/>
        <v>128</v>
      </c>
      <c r="P2938">
        <f t="shared" si="235"/>
        <v>37.65</v>
      </c>
      <c r="Q2938">
        <v>128</v>
      </c>
      <c r="R2938" s="9" t="s">
        <v>8315</v>
      </c>
      <c r="S2938" t="s">
        <v>8357</v>
      </c>
      <c r="T2938" s="13">
        <f t="shared" si="236"/>
        <v>41912.650729166664</v>
      </c>
      <c r="U2938" s="13">
        <f t="shared" si="237"/>
        <v>41925.207638888889</v>
      </c>
      <c r="W2938">
        <f t="shared" si="238"/>
        <v>2014</v>
      </c>
    </row>
    <row r="2939" spans="1:23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4"/>
        <v>133</v>
      </c>
      <c r="P2939">
        <f t="shared" si="235"/>
        <v>36.36</v>
      </c>
      <c r="Q2939">
        <v>133</v>
      </c>
      <c r="R2939" s="9" t="s">
        <v>8315</v>
      </c>
      <c r="S2939" t="s">
        <v>8357</v>
      </c>
      <c r="T2939" s="13">
        <f t="shared" si="236"/>
        <v>41803.457326388889</v>
      </c>
      <c r="U2939" s="13">
        <f t="shared" si="237"/>
        <v>41833.457326388889</v>
      </c>
      <c r="W2939">
        <f t="shared" si="238"/>
        <v>2014</v>
      </c>
    </row>
    <row r="2940" spans="1:23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4"/>
        <v>101</v>
      </c>
      <c r="P2940">
        <f t="shared" si="235"/>
        <v>126.72</v>
      </c>
      <c r="Q2940">
        <v>101</v>
      </c>
      <c r="R2940" s="9" t="s">
        <v>8315</v>
      </c>
      <c r="S2940" t="s">
        <v>8357</v>
      </c>
      <c r="T2940" s="13">
        <f t="shared" si="236"/>
        <v>42004.703865740739</v>
      </c>
      <c r="U2940" s="13">
        <f t="shared" si="237"/>
        <v>42034.703865740739</v>
      </c>
      <c r="W2940">
        <f t="shared" si="238"/>
        <v>2014</v>
      </c>
    </row>
    <row r="2941" spans="1:23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4"/>
        <v>103</v>
      </c>
      <c r="P2941">
        <f t="shared" si="235"/>
        <v>329.2</v>
      </c>
      <c r="Q2941">
        <v>103</v>
      </c>
      <c r="R2941" s="9" t="s">
        <v>8315</v>
      </c>
      <c r="S2941" t="s">
        <v>8357</v>
      </c>
      <c r="T2941" s="13">
        <f t="shared" si="236"/>
        <v>41845.809166666666</v>
      </c>
      <c r="U2941" s="13">
        <f t="shared" si="237"/>
        <v>41879.041666666664</v>
      </c>
      <c r="W2941">
        <f t="shared" si="238"/>
        <v>2014</v>
      </c>
    </row>
    <row r="2942" spans="1:23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4"/>
        <v>107</v>
      </c>
      <c r="P2942">
        <f t="shared" si="235"/>
        <v>81.239999999999995</v>
      </c>
      <c r="Q2942">
        <v>107</v>
      </c>
      <c r="R2942" s="9" t="s">
        <v>8315</v>
      </c>
      <c r="S2942" t="s">
        <v>8357</v>
      </c>
      <c r="T2942" s="13">
        <f t="shared" si="236"/>
        <v>41982.773356481484</v>
      </c>
      <c r="U2942" s="13">
        <f t="shared" si="237"/>
        <v>42022.773356481484</v>
      </c>
      <c r="W2942">
        <f t="shared" si="238"/>
        <v>2014</v>
      </c>
    </row>
    <row r="2943" spans="1:23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4"/>
        <v>0</v>
      </c>
      <c r="P2943">
        <f t="shared" si="235"/>
        <v>1</v>
      </c>
      <c r="Q2943">
        <v>0</v>
      </c>
      <c r="R2943" s="9" t="s">
        <v>8315</v>
      </c>
      <c r="S2943" t="s">
        <v>8355</v>
      </c>
      <c r="T2943" s="13">
        <f t="shared" si="236"/>
        <v>42034.960127314815</v>
      </c>
      <c r="U2943" s="13">
        <f t="shared" si="237"/>
        <v>42064.960127314815</v>
      </c>
      <c r="W2943">
        <f t="shared" si="238"/>
        <v>2015</v>
      </c>
    </row>
    <row r="2944" spans="1:23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4"/>
        <v>20</v>
      </c>
      <c r="P2944">
        <f t="shared" si="235"/>
        <v>202.23</v>
      </c>
      <c r="Q2944">
        <v>20</v>
      </c>
      <c r="R2944" s="9" t="s">
        <v>8315</v>
      </c>
      <c r="S2944" t="s">
        <v>8355</v>
      </c>
      <c r="T2944" s="13">
        <f t="shared" si="236"/>
        <v>42334.803923611107</v>
      </c>
      <c r="U2944" s="13">
        <f t="shared" si="237"/>
        <v>42354.845833333333</v>
      </c>
      <c r="W2944">
        <f t="shared" si="238"/>
        <v>2015</v>
      </c>
    </row>
    <row r="2945" spans="1:23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4"/>
        <v>0</v>
      </c>
      <c r="P2945">
        <f t="shared" si="235"/>
        <v>0</v>
      </c>
      <c r="Q2945">
        <v>0</v>
      </c>
      <c r="R2945" s="9" t="s">
        <v>8315</v>
      </c>
      <c r="S2945" t="s">
        <v>8355</v>
      </c>
      <c r="T2945" s="13">
        <f t="shared" si="236"/>
        <v>42077.129398148143</v>
      </c>
      <c r="U2945" s="13">
        <f t="shared" si="237"/>
        <v>42107.129398148143</v>
      </c>
      <c r="W2945">
        <f t="shared" si="238"/>
        <v>2015</v>
      </c>
    </row>
    <row r="2946" spans="1:23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4"/>
        <v>1</v>
      </c>
      <c r="P2946">
        <f t="shared" si="235"/>
        <v>100</v>
      </c>
      <c r="Q2946">
        <v>1</v>
      </c>
      <c r="R2946" s="9" t="s">
        <v>8315</v>
      </c>
      <c r="S2946" t="s">
        <v>8355</v>
      </c>
      <c r="T2946" s="13">
        <f t="shared" si="236"/>
        <v>42132.9143287037</v>
      </c>
      <c r="U2946" s="13">
        <f t="shared" si="237"/>
        <v>42162.9143287037</v>
      </c>
      <c r="W2946">
        <f t="shared" si="238"/>
        <v>2015</v>
      </c>
    </row>
    <row r="2947" spans="1:23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9">ROUND(E2947/D2947*100,0)</f>
        <v>0</v>
      </c>
      <c r="P2947">
        <f t="shared" ref="P2947:P3010" si="240">IFERROR(ROUND(E2947/L2947,2),0)</f>
        <v>0</v>
      </c>
      <c r="Q2947">
        <v>0</v>
      </c>
      <c r="R2947" s="9" t="s">
        <v>8315</v>
      </c>
      <c r="S2947" t="s">
        <v>8355</v>
      </c>
      <c r="T2947" s="13">
        <f t="shared" ref="T2947:T3010" si="241">(((J2947/60)/60)/24)+DATE(1970,1,1)</f>
        <v>42118.139583333337</v>
      </c>
      <c r="U2947" s="13">
        <f t="shared" ref="U2947:U3010" si="242">(((I2947/60)/60)/24)+DATE(1970,1,1)</f>
        <v>42148.139583333337</v>
      </c>
      <c r="W2947">
        <f t="shared" ref="W2947:W3010" si="243">YEAR(T2947)</f>
        <v>2015</v>
      </c>
    </row>
    <row r="2948" spans="1:23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9"/>
        <v>0</v>
      </c>
      <c r="P2948">
        <f t="shared" si="240"/>
        <v>1</v>
      </c>
      <c r="Q2948">
        <v>0</v>
      </c>
      <c r="R2948" s="9" t="s">
        <v>8315</v>
      </c>
      <c r="S2948" t="s">
        <v>8355</v>
      </c>
      <c r="T2948" s="13">
        <f t="shared" si="241"/>
        <v>42567.531157407408</v>
      </c>
      <c r="U2948" s="13">
        <f t="shared" si="242"/>
        <v>42597.531157407408</v>
      </c>
      <c r="W2948">
        <f t="shared" si="243"/>
        <v>2016</v>
      </c>
    </row>
    <row r="2949" spans="1:23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9"/>
        <v>4</v>
      </c>
      <c r="P2949">
        <f t="shared" si="240"/>
        <v>82.46</v>
      </c>
      <c r="Q2949">
        <v>4</v>
      </c>
      <c r="R2949" s="9" t="s">
        <v>8315</v>
      </c>
      <c r="S2949" t="s">
        <v>8355</v>
      </c>
      <c r="T2949" s="13">
        <f t="shared" si="241"/>
        <v>42649.562118055561</v>
      </c>
      <c r="U2949" s="13">
        <f t="shared" si="242"/>
        <v>42698.715972222228</v>
      </c>
      <c r="W2949">
        <f t="shared" si="243"/>
        <v>2016</v>
      </c>
    </row>
    <row r="2950" spans="1:23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9"/>
        <v>0</v>
      </c>
      <c r="P2950">
        <f t="shared" si="240"/>
        <v>2.67</v>
      </c>
      <c r="Q2950">
        <v>0</v>
      </c>
      <c r="R2950" s="9" t="s">
        <v>8315</v>
      </c>
      <c r="S2950" t="s">
        <v>8355</v>
      </c>
      <c r="T2950" s="13">
        <f t="shared" si="241"/>
        <v>42097.649224537032</v>
      </c>
      <c r="U2950" s="13">
        <f t="shared" si="242"/>
        <v>42157.649224537032</v>
      </c>
      <c r="W2950">
        <f t="shared" si="243"/>
        <v>2015</v>
      </c>
    </row>
    <row r="2951" spans="1:23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9"/>
        <v>3</v>
      </c>
      <c r="P2951">
        <f t="shared" si="240"/>
        <v>12.5</v>
      </c>
      <c r="Q2951">
        <v>3</v>
      </c>
      <c r="R2951" s="9" t="s">
        <v>8315</v>
      </c>
      <c r="S2951" t="s">
        <v>8355</v>
      </c>
      <c r="T2951" s="13">
        <f t="shared" si="241"/>
        <v>42297.823113425926</v>
      </c>
      <c r="U2951" s="13">
        <f t="shared" si="242"/>
        <v>42327.864780092597</v>
      </c>
      <c r="W2951">
        <f t="shared" si="243"/>
        <v>2015</v>
      </c>
    </row>
    <row r="2952" spans="1:23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9"/>
        <v>0</v>
      </c>
      <c r="P2952">
        <f t="shared" si="240"/>
        <v>0</v>
      </c>
      <c r="Q2952">
        <v>0</v>
      </c>
      <c r="R2952" s="9" t="s">
        <v>8315</v>
      </c>
      <c r="S2952" t="s">
        <v>8355</v>
      </c>
      <c r="T2952" s="13">
        <f t="shared" si="241"/>
        <v>42362.36518518519</v>
      </c>
      <c r="U2952" s="13">
        <f t="shared" si="242"/>
        <v>42392.36518518519</v>
      </c>
      <c r="W2952">
        <f t="shared" si="243"/>
        <v>2015</v>
      </c>
    </row>
    <row r="2953" spans="1:23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9"/>
        <v>2</v>
      </c>
      <c r="P2953">
        <f t="shared" si="240"/>
        <v>18.899999999999999</v>
      </c>
      <c r="Q2953">
        <v>2</v>
      </c>
      <c r="R2953" s="9" t="s">
        <v>8315</v>
      </c>
      <c r="S2953" t="s">
        <v>8355</v>
      </c>
      <c r="T2953" s="13">
        <f t="shared" si="241"/>
        <v>41872.802928240737</v>
      </c>
      <c r="U2953" s="13">
        <f t="shared" si="242"/>
        <v>41917.802928240737</v>
      </c>
      <c r="W2953">
        <f t="shared" si="243"/>
        <v>2014</v>
      </c>
    </row>
    <row r="2954" spans="1:23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9"/>
        <v>8</v>
      </c>
      <c r="P2954">
        <f t="shared" si="240"/>
        <v>200.63</v>
      </c>
      <c r="Q2954">
        <v>8</v>
      </c>
      <c r="R2954" s="9" t="s">
        <v>8315</v>
      </c>
      <c r="S2954" t="s">
        <v>8355</v>
      </c>
      <c r="T2954" s="13">
        <f t="shared" si="241"/>
        <v>42628.690266203703</v>
      </c>
      <c r="U2954" s="13">
        <f t="shared" si="242"/>
        <v>42660.166666666672</v>
      </c>
      <c r="W2954">
        <f t="shared" si="243"/>
        <v>2016</v>
      </c>
    </row>
    <row r="2955" spans="1:23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9"/>
        <v>0</v>
      </c>
      <c r="P2955">
        <f t="shared" si="240"/>
        <v>201.67</v>
      </c>
      <c r="Q2955">
        <v>0</v>
      </c>
      <c r="R2955" s="9" t="s">
        <v>8315</v>
      </c>
      <c r="S2955" t="s">
        <v>8355</v>
      </c>
      <c r="T2955" s="13">
        <f t="shared" si="241"/>
        <v>42255.791909722218</v>
      </c>
      <c r="U2955" s="13">
        <f t="shared" si="242"/>
        <v>42285.791909722218</v>
      </c>
      <c r="W2955">
        <f t="shared" si="243"/>
        <v>2015</v>
      </c>
    </row>
    <row r="2956" spans="1:23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9"/>
        <v>0</v>
      </c>
      <c r="P2956">
        <f t="shared" si="240"/>
        <v>0</v>
      </c>
      <c r="Q2956">
        <v>0</v>
      </c>
      <c r="R2956" s="9" t="s">
        <v>8315</v>
      </c>
      <c r="S2956" t="s">
        <v>8355</v>
      </c>
      <c r="T2956" s="13">
        <f t="shared" si="241"/>
        <v>42790.583368055552</v>
      </c>
      <c r="U2956" s="13">
        <f t="shared" si="242"/>
        <v>42810.541701388895</v>
      </c>
      <c r="W2956">
        <f t="shared" si="243"/>
        <v>2017</v>
      </c>
    </row>
    <row r="2957" spans="1:23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9"/>
        <v>60</v>
      </c>
      <c r="P2957">
        <f t="shared" si="240"/>
        <v>65</v>
      </c>
      <c r="Q2957">
        <v>60</v>
      </c>
      <c r="R2957" s="9" t="s">
        <v>8315</v>
      </c>
      <c r="S2957" t="s">
        <v>8355</v>
      </c>
      <c r="T2957" s="13">
        <f t="shared" si="241"/>
        <v>42141.741307870368</v>
      </c>
      <c r="U2957" s="13">
        <f t="shared" si="242"/>
        <v>42171.741307870368</v>
      </c>
      <c r="W2957">
        <f t="shared" si="243"/>
        <v>2015</v>
      </c>
    </row>
    <row r="2958" spans="1:23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9"/>
        <v>17</v>
      </c>
      <c r="P2958">
        <f t="shared" si="240"/>
        <v>66.099999999999994</v>
      </c>
      <c r="Q2958">
        <v>17</v>
      </c>
      <c r="R2958" s="9" t="s">
        <v>8315</v>
      </c>
      <c r="S2958" t="s">
        <v>8355</v>
      </c>
      <c r="T2958" s="13">
        <f t="shared" si="241"/>
        <v>42464.958912037036</v>
      </c>
      <c r="U2958" s="13">
        <f t="shared" si="242"/>
        <v>42494.958912037036</v>
      </c>
      <c r="W2958">
        <f t="shared" si="243"/>
        <v>2016</v>
      </c>
    </row>
    <row r="2959" spans="1:23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9"/>
        <v>2</v>
      </c>
      <c r="P2959">
        <f t="shared" si="240"/>
        <v>93.33</v>
      </c>
      <c r="Q2959">
        <v>2</v>
      </c>
      <c r="R2959" s="9" t="s">
        <v>8315</v>
      </c>
      <c r="S2959" t="s">
        <v>8355</v>
      </c>
      <c r="T2959" s="13">
        <f t="shared" si="241"/>
        <v>42031.011249999996</v>
      </c>
      <c r="U2959" s="13">
        <f t="shared" si="242"/>
        <v>42090.969583333332</v>
      </c>
      <c r="W2959">
        <f t="shared" si="243"/>
        <v>2015</v>
      </c>
    </row>
    <row r="2960" spans="1:23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9"/>
        <v>0</v>
      </c>
      <c r="P2960">
        <f t="shared" si="240"/>
        <v>0</v>
      </c>
      <c r="Q2960">
        <v>0</v>
      </c>
      <c r="R2960" s="9" t="s">
        <v>8315</v>
      </c>
      <c r="S2960" t="s">
        <v>8355</v>
      </c>
      <c r="T2960" s="13">
        <f t="shared" si="241"/>
        <v>42438.779131944444</v>
      </c>
      <c r="U2960" s="13">
        <f t="shared" si="242"/>
        <v>42498.73746527778</v>
      </c>
      <c r="W2960">
        <f t="shared" si="243"/>
        <v>2016</v>
      </c>
    </row>
    <row r="2961" spans="1:23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9"/>
        <v>0</v>
      </c>
      <c r="P2961">
        <f t="shared" si="240"/>
        <v>0</v>
      </c>
      <c r="Q2961">
        <v>0</v>
      </c>
      <c r="R2961" s="9" t="s">
        <v>8315</v>
      </c>
      <c r="S2961" t="s">
        <v>8355</v>
      </c>
      <c r="T2961" s="13">
        <f t="shared" si="241"/>
        <v>42498.008391203708</v>
      </c>
      <c r="U2961" s="13">
        <f t="shared" si="242"/>
        <v>42528.008391203708</v>
      </c>
      <c r="W2961">
        <f t="shared" si="243"/>
        <v>2016</v>
      </c>
    </row>
    <row r="2962" spans="1:23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9"/>
        <v>0</v>
      </c>
      <c r="P2962">
        <f t="shared" si="240"/>
        <v>0</v>
      </c>
      <c r="Q2962">
        <v>0</v>
      </c>
      <c r="R2962" s="9" t="s">
        <v>8315</v>
      </c>
      <c r="S2962" t="s">
        <v>8355</v>
      </c>
      <c r="T2962" s="13">
        <f t="shared" si="241"/>
        <v>41863.757210648146</v>
      </c>
      <c r="U2962" s="13">
        <f t="shared" si="242"/>
        <v>41893.757210648146</v>
      </c>
      <c r="W2962">
        <f t="shared" si="243"/>
        <v>2014</v>
      </c>
    </row>
    <row r="2963" spans="1:23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9"/>
        <v>110</v>
      </c>
      <c r="P2963">
        <f t="shared" si="240"/>
        <v>50.75</v>
      </c>
      <c r="Q2963">
        <v>110</v>
      </c>
      <c r="R2963" s="9" t="s">
        <v>8315</v>
      </c>
      <c r="S2963" t="s">
        <v>8316</v>
      </c>
      <c r="T2963" s="13">
        <f t="shared" si="241"/>
        <v>42061.212488425925</v>
      </c>
      <c r="U2963" s="13">
        <f t="shared" si="242"/>
        <v>42089.166666666672</v>
      </c>
      <c r="W2963">
        <f t="shared" si="243"/>
        <v>2015</v>
      </c>
    </row>
    <row r="2964" spans="1:23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9"/>
        <v>122</v>
      </c>
      <c r="P2964">
        <f t="shared" si="240"/>
        <v>60.9</v>
      </c>
      <c r="Q2964">
        <v>122</v>
      </c>
      <c r="R2964" s="9" t="s">
        <v>8315</v>
      </c>
      <c r="S2964" t="s">
        <v>8316</v>
      </c>
      <c r="T2964" s="13">
        <f t="shared" si="241"/>
        <v>42036.24428240741</v>
      </c>
      <c r="U2964" s="13">
        <f t="shared" si="242"/>
        <v>42064.290972222225</v>
      </c>
      <c r="W2964">
        <f t="shared" si="243"/>
        <v>2015</v>
      </c>
    </row>
    <row r="2965" spans="1:23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9"/>
        <v>107</v>
      </c>
      <c r="P2965">
        <f t="shared" si="240"/>
        <v>109.03</v>
      </c>
      <c r="Q2965">
        <v>107</v>
      </c>
      <c r="R2965" s="9" t="s">
        <v>8315</v>
      </c>
      <c r="S2965" t="s">
        <v>8316</v>
      </c>
      <c r="T2965" s="13">
        <f t="shared" si="241"/>
        <v>42157.470185185186</v>
      </c>
      <c r="U2965" s="13">
        <f t="shared" si="242"/>
        <v>42187.470185185186</v>
      </c>
      <c r="W2965">
        <f t="shared" si="243"/>
        <v>2015</v>
      </c>
    </row>
    <row r="2966" spans="1:23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9"/>
        <v>101</v>
      </c>
      <c r="P2966">
        <f t="shared" si="240"/>
        <v>25.69</v>
      </c>
      <c r="Q2966">
        <v>101</v>
      </c>
      <c r="R2966" s="9" t="s">
        <v>8315</v>
      </c>
      <c r="S2966" t="s">
        <v>8316</v>
      </c>
      <c r="T2966" s="13">
        <f t="shared" si="241"/>
        <v>41827.909942129627</v>
      </c>
      <c r="U2966" s="13">
        <f t="shared" si="242"/>
        <v>41857.897222222222</v>
      </c>
      <c r="W2966">
        <f t="shared" si="243"/>
        <v>2014</v>
      </c>
    </row>
    <row r="2967" spans="1:23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9"/>
        <v>109</v>
      </c>
      <c r="P2967">
        <f t="shared" si="240"/>
        <v>41.92</v>
      </c>
      <c r="Q2967">
        <v>109</v>
      </c>
      <c r="R2967" s="9" t="s">
        <v>8315</v>
      </c>
      <c r="S2967" t="s">
        <v>8316</v>
      </c>
      <c r="T2967" s="13">
        <f t="shared" si="241"/>
        <v>42162.729548611111</v>
      </c>
      <c r="U2967" s="13">
        <f t="shared" si="242"/>
        <v>42192.729548611111</v>
      </c>
      <c r="W2967">
        <f t="shared" si="243"/>
        <v>2015</v>
      </c>
    </row>
    <row r="2968" spans="1:23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9"/>
        <v>114</v>
      </c>
      <c r="P2968">
        <f t="shared" si="240"/>
        <v>88.77</v>
      </c>
      <c r="Q2968">
        <v>114</v>
      </c>
      <c r="R2968" s="9" t="s">
        <v>8315</v>
      </c>
      <c r="S2968" t="s">
        <v>8316</v>
      </c>
      <c r="T2968" s="13">
        <f t="shared" si="241"/>
        <v>42233.738564814819</v>
      </c>
      <c r="U2968" s="13">
        <f t="shared" si="242"/>
        <v>42263.738564814819</v>
      </c>
      <c r="W2968">
        <f t="shared" si="243"/>
        <v>2015</v>
      </c>
    </row>
    <row r="2969" spans="1:23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9"/>
        <v>114</v>
      </c>
      <c r="P2969">
        <f t="shared" si="240"/>
        <v>80.23</v>
      </c>
      <c r="Q2969">
        <v>114</v>
      </c>
      <c r="R2969" s="9" t="s">
        <v>8315</v>
      </c>
      <c r="S2969" t="s">
        <v>8316</v>
      </c>
      <c r="T2969" s="13">
        <f t="shared" si="241"/>
        <v>42042.197824074072</v>
      </c>
      <c r="U2969" s="13">
        <f t="shared" si="242"/>
        <v>42072.156157407408</v>
      </c>
      <c r="W2969">
        <f t="shared" si="243"/>
        <v>2015</v>
      </c>
    </row>
    <row r="2970" spans="1:23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9"/>
        <v>106</v>
      </c>
      <c r="P2970">
        <f t="shared" si="240"/>
        <v>78.94</v>
      </c>
      <c r="Q2970">
        <v>106</v>
      </c>
      <c r="R2970" s="9" t="s">
        <v>8315</v>
      </c>
      <c r="S2970" t="s">
        <v>8316</v>
      </c>
      <c r="T2970" s="13">
        <f t="shared" si="241"/>
        <v>42585.523842592593</v>
      </c>
      <c r="U2970" s="13">
        <f t="shared" si="242"/>
        <v>42599.165972222225</v>
      </c>
      <c r="W2970">
        <f t="shared" si="243"/>
        <v>2016</v>
      </c>
    </row>
    <row r="2971" spans="1:23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9"/>
        <v>163</v>
      </c>
      <c r="P2971">
        <f t="shared" si="240"/>
        <v>95.59</v>
      </c>
      <c r="Q2971">
        <v>163</v>
      </c>
      <c r="R2971" s="9" t="s">
        <v>8315</v>
      </c>
      <c r="S2971" t="s">
        <v>8316</v>
      </c>
      <c r="T2971" s="13">
        <f t="shared" si="241"/>
        <v>42097.786493055552</v>
      </c>
      <c r="U2971" s="13">
        <f t="shared" si="242"/>
        <v>42127.952083333337</v>
      </c>
      <c r="W2971">
        <f t="shared" si="243"/>
        <v>2015</v>
      </c>
    </row>
    <row r="2972" spans="1:23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9"/>
        <v>106</v>
      </c>
      <c r="P2972">
        <f t="shared" si="240"/>
        <v>69.89</v>
      </c>
      <c r="Q2972">
        <v>106</v>
      </c>
      <c r="R2972" s="9" t="s">
        <v>8315</v>
      </c>
      <c r="S2972" t="s">
        <v>8316</v>
      </c>
      <c r="T2972" s="13">
        <f t="shared" si="241"/>
        <v>41808.669571759259</v>
      </c>
      <c r="U2972" s="13">
        <f t="shared" si="242"/>
        <v>41838.669571759259</v>
      </c>
      <c r="W2972">
        <f t="shared" si="243"/>
        <v>2014</v>
      </c>
    </row>
    <row r="2973" spans="1:23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9"/>
        <v>100</v>
      </c>
      <c r="P2973">
        <f t="shared" si="240"/>
        <v>74.53</v>
      </c>
      <c r="Q2973">
        <v>100</v>
      </c>
      <c r="R2973" s="9" t="s">
        <v>8315</v>
      </c>
      <c r="S2973" t="s">
        <v>8316</v>
      </c>
      <c r="T2973" s="13">
        <f t="shared" si="241"/>
        <v>41852.658310185187</v>
      </c>
      <c r="U2973" s="13">
        <f t="shared" si="242"/>
        <v>41882.658310185187</v>
      </c>
      <c r="W2973">
        <f t="shared" si="243"/>
        <v>2014</v>
      </c>
    </row>
    <row r="2974" spans="1:23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9"/>
        <v>105</v>
      </c>
      <c r="P2974">
        <f t="shared" si="240"/>
        <v>123.94</v>
      </c>
      <c r="Q2974">
        <v>105</v>
      </c>
      <c r="R2974" s="9" t="s">
        <v>8315</v>
      </c>
      <c r="S2974" t="s">
        <v>8316</v>
      </c>
      <c r="T2974" s="13">
        <f t="shared" si="241"/>
        <v>42694.110185185185</v>
      </c>
      <c r="U2974" s="13">
        <f t="shared" si="242"/>
        <v>42709.041666666672</v>
      </c>
      <c r="W2974">
        <f t="shared" si="243"/>
        <v>2016</v>
      </c>
    </row>
    <row r="2975" spans="1:23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9"/>
        <v>175</v>
      </c>
      <c r="P2975">
        <f t="shared" si="240"/>
        <v>264.85000000000002</v>
      </c>
      <c r="Q2975">
        <v>175</v>
      </c>
      <c r="R2975" s="9" t="s">
        <v>8315</v>
      </c>
      <c r="S2975" t="s">
        <v>8316</v>
      </c>
      <c r="T2975" s="13">
        <f t="shared" si="241"/>
        <v>42341.818379629629</v>
      </c>
      <c r="U2975" s="13">
        <f t="shared" si="242"/>
        <v>42370.166666666672</v>
      </c>
      <c r="W2975">
        <f t="shared" si="243"/>
        <v>2015</v>
      </c>
    </row>
    <row r="2976" spans="1:23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9"/>
        <v>102</v>
      </c>
      <c r="P2976">
        <f t="shared" si="240"/>
        <v>58.62</v>
      </c>
      <c r="Q2976">
        <v>102</v>
      </c>
      <c r="R2976" s="9" t="s">
        <v>8315</v>
      </c>
      <c r="S2976" t="s">
        <v>8316</v>
      </c>
      <c r="T2976" s="13">
        <f t="shared" si="241"/>
        <v>41880.061006944445</v>
      </c>
      <c r="U2976" s="13">
        <f t="shared" si="242"/>
        <v>41908.065972222219</v>
      </c>
      <c r="W2976">
        <f t="shared" si="243"/>
        <v>2014</v>
      </c>
    </row>
    <row r="2977" spans="1:23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9"/>
        <v>100</v>
      </c>
      <c r="P2977">
        <f t="shared" si="240"/>
        <v>70.88</v>
      </c>
      <c r="Q2977">
        <v>100</v>
      </c>
      <c r="R2977" s="9" t="s">
        <v>8315</v>
      </c>
      <c r="S2977" t="s">
        <v>8316</v>
      </c>
      <c r="T2977" s="13">
        <f t="shared" si="241"/>
        <v>41941.683865740742</v>
      </c>
      <c r="U2977" s="13">
        <f t="shared" si="242"/>
        <v>41970.125</v>
      </c>
      <c r="W2977">
        <f t="shared" si="243"/>
        <v>2014</v>
      </c>
    </row>
    <row r="2978" spans="1:23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9"/>
        <v>171</v>
      </c>
      <c r="P2978">
        <f t="shared" si="240"/>
        <v>8.57</v>
      </c>
      <c r="Q2978">
        <v>171</v>
      </c>
      <c r="R2978" s="9" t="s">
        <v>8315</v>
      </c>
      <c r="S2978" t="s">
        <v>8316</v>
      </c>
      <c r="T2978" s="13">
        <f t="shared" si="241"/>
        <v>42425.730671296296</v>
      </c>
      <c r="U2978" s="13">
        <f t="shared" si="242"/>
        <v>42442.5</v>
      </c>
      <c r="W2978">
        <f t="shared" si="243"/>
        <v>2016</v>
      </c>
    </row>
    <row r="2979" spans="1:23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9"/>
        <v>114</v>
      </c>
      <c r="P2979">
        <f t="shared" si="240"/>
        <v>113.57</v>
      </c>
      <c r="Q2979">
        <v>114</v>
      </c>
      <c r="R2979" s="9" t="s">
        <v>8315</v>
      </c>
      <c r="S2979" t="s">
        <v>8316</v>
      </c>
      <c r="T2979" s="13">
        <f t="shared" si="241"/>
        <v>42026.88118055556</v>
      </c>
      <c r="U2979" s="13">
        <f t="shared" si="242"/>
        <v>42086.093055555553</v>
      </c>
      <c r="W2979">
        <f t="shared" si="243"/>
        <v>2015</v>
      </c>
    </row>
    <row r="2980" spans="1:23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9"/>
        <v>129</v>
      </c>
      <c r="P2980">
        <f t="shared" si="240"/>
        <v>60.69</v>
      </c>
      <c r="Q2980">
        <v>129</v>
      </c>
      <c r="R2980" s="9" t="s">
        <v>8315</v>
      </c>
      <c r="S2980" t="s">
        <v>8316</v>
      </c>
      <c r="T2980" s="13">
        <f t="shared" si="241"/>
        <v>41922.640590277777</v>
      </c>
      <c r="U2980" s="13">
        <f t="shared" si="242"/>
        <v>41932.249305555553</v>
      </c>
      <c r="W2980">
        <f t="shared" si="243"/>
        <v>2014</v>
      </c>
    </row>
    <row r="2981" spans="1:23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9"/>
        <v>101</v>
      </c>
      <c r="P2981">
        <f t="shared" si="240"/>
        <v>110.22</v>
      </c>
      <c r="Q2981">
        <v>101</v>
      </c>
      <c r="R2981" s="9" t="s">
        <v>8315</v>
      </c>
      <c r="S2981" t="s">
        <v>8316</v>
      </c>
      <c r="T2981" s="13">
        <f t="shared" si="241"/>
        <v>41993.824340277773</v>
      </c>
      <c r="U2981" s="13">
        <f t="shared" si="242"/>
        <v>42010.25</v>
      </c>
      <c r="W2981">
        <f t="shared" si="243"/>
        <v>2014</v>
      </c>
    </row>
    <row r="2982" spans="1:23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9"/>
        <v>109</v>
      </c>
      <c r="P2982">
        <f t="shared" si="240"/>
        <v>136.46</v>
      </c>
      <c r="Q2982">
        <v>109</v>
      </c>
      <c r="R2982" s="9" t="s">
        <v>8315</v>
      </c>
      <c r="S2982" t="s">
        <v>8316</v>
      </c>
      <c r="T2982" s="13">
        <f t="shared" si="241"/>
        <v>42219.915856481486</v>
      </c>
      <c r="U2982" s="13">
        <f t="shared" si="242"/>
        <v>42240.083333333328</v>
      </c>
      <c r="W2982">
        <f t="shared" si="243"/>
        <v>2015</v>
      </c>
    </row>
    <row r="2983" spans="1:23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9"/>
        <v>129</v>
      </c>
      <c r="P2983">
        <f t="shared" si="240"/>
        <v>53.16</v>
      </c>
      <c r="Q2983">
        <v>129</v>
      </c>
      <c r="R2983" s="9" t="s">
        <v>8315</v>
      </c>
      <c r="S2983" t="s">
        <v>8355</v>
      </c>
      <c r="T2983" s="13">
        <f t="shared" si="241"/>
        <v>42225.559675925921</v>
      </c>
      <c r="U2983" s="13">
        <f t="shared" si="242"/>
        <v>42270.559675925921</v>
      </c>
      <c r="W2983">
        <f t="shared" si="243"/>
        <v>2015</v>
      </c>
    </row>
    <row r="2984" spans="1:23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9"/>
        <v>102</v>
      </c>
      <c r="P2984">
        <f t="shared" si="240"/>
        <v>86.49</v>
      </c>
      <c r="Q2984">
        <v>102</v>
      </c>
      <c r="R2984" s="9" t="s">
        <v>8315</v>
      </c>
      <c r="S2984" t="s">
        <v>8355</v>
      </c>
      <c r="T2984" s="13">
        <f t="shared" si="241"/>
        <v>42381.686840277776</v>
      </c>
      <c r="U2984" s="13">
        <f t="shared" si="242"/>
        <v>42411.686840277776</v>
      </c>
      <c r="W2984">
        <f t="shared" si="243"/>
        <v>2016</v>
      </c>
    </row>
    <row r="2985" spans="1:23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9"/>
        <v>147</v>
      </c>
      <c r="P2985">
        <f t="shared" si="240"/>
        <v>155.24</v>
      </c>
      <c r="Q2985">
        <v>147</v>
      </c>
      <c r="R2985" s="9" t="s">
        <v>8315</v>
      </c>
      <c r="S2985" t="s">
        <v>8355</v>
      </c>
      <c r="T2985" s="13">
        <f t="shared" si="241"/>
        <v>41894.632361111115</v>
      </c>
      <c r="U2985" s="13">
        <f t="shared" si="242"/>
        <v>41954.674027777779</v>
      </c>
      <c r="W2985">
        <f t="shared" si="243"/>
        <v>2014</v>
      </c>
    </row>
    <row r="2986" spans="1:23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9"/>
        <v>100</v>
      </c>
      <c r="P2986">
        <f t="shared" si="240"/>
        <v>115.08</v>
      </c>
      <c r="Q2986">
        <v>100</v>
      </c>
      <c r="R2986" s="9" t="s">
        <v>8315</v>
      </c>
      <c r="S2986" t="s">
        <v>8355</v>
      </c>
      <c r="T2986" s="13">
        <f t="shared" si="241"/>
        <v>42576.278715277775</v>
      </c>
      <c r="U2986" s="13">
        <f t="shared" si="242"/>
        <v>42606.278715277775</v>
      </c>
      <c r="W2986">
        <f t="shared" si="243"/>
        <v>2016</v>
      </c>
    </row>
    <row r="2987" spans="1:23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9"/>
        <v>122</v>
      </c>
      <c r="P2987">
        <f t="shared" si="240"/>
        <v>109.59</v>
      </c>
      <c r="Q2987">
        <v>122</v>
      </c>
      <c r="R2987" s="9" t="s">
        <v>8315</v>
      </c>
      <c r="S2987" t="s">
        <v>8355</v>
      </c>
      <c r="T2987" s="13">
        <f t="shared" si="241"/>
        <v>42654.973703703698</v>
      </c>
      <c r="U2987" s="13">
        <f t="shared" si="242"/>
        <v>42674.166666666672</v>
      </c>
      <c r="W2987">
        <f t="shared" si="243"/>
        <v>2016</v>
      </c>
    </row>
    <row r="2988" spans="1:23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9"/>
        <v>106</v>
      </c>
      <c r="P2988">
        <f t="shared" si="240"/>
        <v>45.21</v>
      </c>
      <c r="Q2988">
        <v>106</v>
      </c>
      <c r="R2988" s="9" t="s">
        <v>8315</v>
      </c>
      <c r="S2988" t="s">
        <v>8355</v>
      </c>
      <c r="T2988" s="13">
        <f t="shared" si="241"/>
        <v>42431.500069444446</v>
      </c>
      <c r="U2988" s="13">
        <f t="shared" si="242"/>
        <v>42491.458402777775</v>
      </c>
      <c r="W2988">
        <f t="shared" si="243"/>
        <v>2016</v>
      </c>
    </row>
    <row r="2989" spans="1:23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9"/>
        <v>110</v>
      </c>
      <c r="P2989">
        <f t="shared" si="240"/>
        <v>104.15</v>
      </c>
      <c r="Q2989">
        <v>110</v>
      </c>
      <c r="R2989" s="9" t="s">
        <v>8315</v>
      </c>
      <c r="S2989" t="s">
        <v>8355</v>
      </c>
      <c r="T2989" s="13">
        <f t="shared" si="241"/>
        <v>42627.307303240741</v>
      </c>
      <c r="U2989" s="13">
        <f t="shared" si="242"/>
        <v>42656</v>
      </c>
      <c r="W2989">
        <f t="shared" si="243"/>
        <v>2016</v>
      </c>
    </row>
    <row r="2990" spans="1:23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9"/>
        <v>100</v>
      </c>
      <c r="P2990">
        <f t="shared" si="240"/>
        <v>35.71</v>
      </c>
      <c r="Q2990">
        <v>100</v>
      </c>
      <c r="R2990" s="9" t="s">
        <v>8315</v>
      </c>
      <c r="S2990" t="s">
        <v>8355</v>
      </c>
      <c r="T2990" s="13">
        <f t="shared" si="241"/>
        <v>42511.362048611118</v>
      </c>
      <c r="U2990" s="13">
        <f t="shared" si="242"/>
        <v>42541.362048611118</v>
      </c>
      <c r="W2990">
        <f t="shared" si="243"/>
        <v>2016</v>
      </c>
    </row>
    <row r="2991" spans="1:23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9"/>
        <v>177</v>
      </c>
      <c r="P2991">
        <f t="shared" si="240"/>
        <v>97</v>
      </c>
      <c r="Q2991">
        <v>177</v>
      </c>
      <c r="R2991" s="9" t="s">
        <v>8315</v>
      </c>
      <c r="S2991" t="s">
        <v>8355</v>
      </c>
      <c r="T2991" s="13">
        <f t="shared" si="241"/>
        <v>42337.02039351852</v>
      </c>
      <c r="U2991" s="13">
        <f t="shared" si="242"/>
        <v>42359.207638888889</v>
      </c>
      <c r="W2991">
        <f t="shared" si="243"/>
        <v>2015</v>
      </c>
    </row>
    <row r="2992" spans="1:23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9"/>
        <v>100</v>
      </c>
      <c r="P2992">
        <f t="shared" si="240"/>
        <v>370.37</v>
      </c>
      <c r="Q2992">
        <v>100</v>
      </c>
      <c r="R2992" s="9" t="s">
        <v>8315</v>
      </c>
      <c r="S2992" t="s">
        <v>8355</v>
      </c>
      <c r="T2992" s="13">
        <f t="shared" si="241"/>
        <v>42341.57430555555</v>
      </c>
      <c r="U2992" s="13">
        <f t="shared" si="242"/>
        <v>42376.57430555555</v>
      </c>
      <c r="W2992">
        <f t="shared" si="243"/>
        <v>2015</v>
      </c>
    </row>
    <row r="2993" spans="1:23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9"/>
        <v>103</v>
      </c>
      <c r="P2993">
        <f t="shared" si="240"/>
        <v>94.41</v>
      </c>
      <c r="Q2993">
        <v>103</v>
      </c>
      <c r="R2993" s="9" t="s">
        <v>8315</v>
      </c>
      <c r="S2993" t="s">
        <v>8355</v>
      </c>
      <c r="T2993" s="13">
        <f t="shared" si="241"/>
        <v>42740.837152777778</v>
      </c>
      <c r="U2993" s="13">
        <f t="shared" si="242"/>
        <v>42762.837152777778</v>
      </c>
      <c r="W2993">
        <f t="shared" si="243"/>
        <v>2017</v>
      </c>
    </row>
    <row r="2994" spans="1:23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9"/>
        <v>105</v>
      </c>
      <c r="P2994">
        <f t="shared" si="240"/>
        <v>48.98</v>
      </c>
      <c r="Q2994">
        <v>105</v>
      </c>
      <c r="R2994" s="9" t="s">
        <v>8315</v>
      </c>
      <c r="S2994" t="s">
        <v>8355</v>
      </c>
      <c r="T2994" s="13">
        <f t="shared" si="241"/>
        <v>42622.767476851848</v>
      </c>
      <c r="U2994" s="13">
        <f t="shared" si="242"/>
        <v>42652.767476851848</v>
      </c>
      <c r="W2994">
        <f t="shared" si="243"/>
        <v>2016</v>
      </c>
    </row>
    <row r="2995" spans="1:23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9"/>
        <v>100</v>
      </c>
      <c r="P2995">
        <f t="shared" si="240"/>
        <v>45.59</v>
      </c>
      <c r="Q2995">
        <v>100</v>
      </c>
      <c r="R2995" s="9" t="s">
        <v>8315</v>
      </c>
      <c r="S2995" t="s">
        <v>8355</v>
      </c>
      <c r="T2995" s="13">
        <f t="shared" si="241"/>
        <v>42390.838738425926</v>
      </c>
      <c r="U2995" s="13">
        <f t="shared" si="242"/>
        <v>42420.838738425926</v>
      </c>
      <c r="W2995">
        <f t="shared" si="243"/>
        <v>2016</v>
      </c>
    </row>
    <row r="2996" spans="1:23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9"/>
        <v>458</v>
      </c>
      <c r="P2996">
        <f t="shared" si="240"/>
        <v>23.28</v>
      </c>
      <c r="Q2996">
        <v>458</v>
      </c>
      <c r="R2996" s="9" t="s">
        <v>8315</v>
      </c>
      <c r="S2996" t="s">
        <v>8355</v>
      </c>
      <c r="T2996" s="13">
        <f t="shared" si="241"/>
        <v>41885.478842592594</v>
      </c>
      <c r="U2996" s="13">
        <f t="shared" si="242"/>
        <v>41915.478842592594</v>
      </c>
      <c r="W2996">
        <f t="shared" si="243"/>
        <v>2014</v>
      </c>
    </row>
    <row r="2997" spans="1:23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9"/>
        <v>105</v>
      </c>
      <c r="P2997">
        <f t="shared" si="240"/>
        <v>63.23</v>
      </c>
      <c r="Q2997">
        <v>105</v>
      </c>
      <c r="R2997" s="9" t="s">
        <v>8315</v>
      </c>
      <c r="S2997" t="s">
        <v>8355</v>
      </c>
      <c r="T2997" s="13">
        <f t="shared" si="241"/>
        <v>42724.665173611109</v>
      </c>
      <c r="U2997" s="13">
        <f t="shared" si="242"/>
        <v>42754.665173611109</v>
      </c>
      <c r="W2997">
        <f t="shared" si="243"/>
        <v>2016</v>
      </c>
    </row>
    <row r="2998" spans="1:23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9"/>
        <v>172</v>
      </c>
      <c r="P2998">
        <f t="shared" si="240"/>
        <v>153.52000000000001</v>
      </c>
      <c r="Q2998">
        <v>172</v>
      </c>
      <c r="R2998" s="9" t="s">
        <v>8315</v>
      </c>
      <c r="S2998" t="s">
        <v>8355</v>
      </c>
      <c r="T2998" s="13">
        <f t="shared" si="241"/>
        <v>42090.912500000006</v>
      </c>
      <c r="U2998" s="13">
        <f t="shared" si="242"/>
        <v>42150.912500000006</v>
      </c>
      <c r="W2998">
        <f t="shared" si="243"/>
        <v>2015</v>
      </c>
    </row>
    <row r="2999" spans="1:23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9"/>
        <v>104</v>
      </c>
      <c r="P2999">
        <f t="shared" si="240"/>
        <v>90.2</v>
      </c>
      <c r="Q2999">
        <v>104</v>
      </c>
      <c r="R2999" s="9" t="s">
        <v>8315</v>
      </c>
      <c r="S2999" t="s">
        <v>8355</v>
      </c>
      <c r="T2999" s="13">
        <f t="shared" si="241"/>
        <v>42775.733715277776</v>
      </c>
      <c r="U2999" s="13">
        <f t="shared" si="242"/>
        <v>42793.207638888889</v>
      </c>
      <c r="W2999">
        <f t="shared" si="243"/>
        <v>2017</v>
      </c>
    </row>
    <row r="3000" spans="1:23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9"/>
        <v>103</v>
      </c>
      <c r="P3000">
        <f t="shared" si="240"/>
        <v>118.97</v>
      </c>
      <c r="Q3000">
        <v>103</v>
      </c>
      <c r="R3000" s="9" t="s">
        <v>8315</v>
      </c>
      <c r="S3000" t="s">
        <v>8355</v>
      </c>
      <c r="T3000" s="13">
        <f t="shared" si="241"/>
        <v>41778.193622685183</v>
      </c>
      <c r="U3000" s="13">
        <f t="shared" si="242"/>
        <v>41806.184027777781</v>
      </c>
      <c r="W3000">
        <f t="shared" si="243"/>
        <v>2014</v>
      </c>
    </row>
    <row r="3001" spans="1:23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9"/>
        <v>119</v>
      </c>
      <c r="P3001">
        <f t="shared" si="240"/>
        <v>80.25</v>
      </c>
      <c r="Q3001">
        <v>119</v>
      </c>
      <c r="R3001" s="9" t="s">
        <v>8315</v>
      </c>
      <c r="S3001" t="s">
        <v>8355</v>
      </c>
      <c r="T3001" s="13">
        <f t="shared" si="241"/>
        <v>42780.740277777775</v>
      </c>
      <c r="U3001" s="13">
        <f t="shared" si="242"/>
        <v>42795.083333333328</v>
      </c>
      <c r="W3001">
        <f t="shared" si="243"/>
        <v>2017</v>
      </c>
    </row>
    <row r="3002" spans="1:23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9"/>
        <v>100</v>
      </c>
      <c r="P3002">
        <f t="shared" si="240"/>
        <v>62.5</v>
      </c>
      <c r="Q3002">
        <v>100</v>
      </c>
      <c r="R3002" s="9" t="s">
        <v>8315</v>
      </c>
      <c r="S3002" t="s">
        <v>8355</v>
      </c>
      <c r="T3002" s="13">
        <f t="shared" si="241"/>
        <v>42752.827199074076</v>
      </c>
      <c r="U3002" s="13">
        <f t="shared" si="242"/>
        <v>42766.75</v>
      </c>
      <c r="W3002">
        <f t="shared" si="243"/>
        <v>2017</v>
      </c>
    </row>
    <row r="3003" spans="1:23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9"/>
        <v>319</v>
      </c>
      <c r="P3003">
        <f t="shared" si="240"/>
        <v>131.38</v>
      </c>
      <c r="Q3003">
        <v>319</v>
      </c>
      <c r="R3003" s="9" t="s">
        <v>8315</v>
      </c>
      <c r="S3003" t="s">
        <v>8355</v>
      </c>
      <c r="T3003" s="13">
        <f t="shared" si="241"/>
        <v>42534.895625000005</v>
      </c>
      <c r="U3003" s="13">
        <f t="shared" si="242"/>
        <v>42564.895625000005</v>
      </c>
      <c r="W3003">
        <f t="shared" si="243"/>
        <v>2016</v>
      </c>
    </row>
    <row r="3004" spans="1:23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9"/>
        <v>109</v>
      </c>
      <c r="P3004">
        <f t="shared" si="240"/>
        <v>73.03</v>
      </c>
      <c r="Q3004">
        <v>109</v>
      </c>
      <c r="R3004" s="9" t="s">
        <v>8315</v>
      </c>
      <c r="S3004" t="s">
        <v>8355</v>
      </c>
      <c r="T3004" s="13">
        <f t="shared" si="241"/>
        <v>41239.83625</v>
      </c>
      <c r="U3004" s="13">
        <f t="shared" si="242"/>
        <v>41269.83625</v>
      </c>
      <c r="W3004">
        <f t="shared" si="243"/>
        <v>2012</v>
      </c>
    </row>
    <row r="3005" spans="1:23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9"/>
        <v>101</v>
      </c>
      <c r="P3005">
        <f t="shared" si="240"/>
        <v>178.53</v>
      </c>
      <c r="Q3005">
        <v>101</v>
      </c>
      <c r="R3005" s="9" t="s">
        <v>8315</v>
      </c>
      <c r="S3005" t="s">
        <v>8355</v>
      </c>
      <c r="T3005" s="13">
        <f t="shared" si="241"/>
        <v>42398.849259259259</v>
      </c>
      <c r="U3005" s="13">
        <f t="shared" si="242"/>
        <v>42430.249305555553</v>
      </c>
      <c r="W3005">
        <f t="shared" si="243"/>
        <v>2016</v>
      </c>
    </row>
    <row r="3006" spans="1:23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9"/>
        <v>113</v>
      </c>
      <c r="P3006">
        <f t="shared" si="240"/>
        <v>162.91</v>
      </c>
      <c r="Q3006">
        <v>113</v>
      </c>
      <c r="R3006" s="9" t="s">
        <v>8315</v>
      </c>
      <c r="S3006" t="s">
        <v>8355</v>
      </c>
      <c r="T3006" s="13">
        <f t="shared" si="241"/>
        <v>41928.881064814814</v>
      </c>
      <c r="U3006" s="13">
        <f t="shared" si="242"/>
        <v>41958.922731481478</v>
      </c>
      <c r="W3006">
        <f t="shared" si="243"/>
        <v>2014</v>
      </c>
    </row>
    <row r="3007" spans="1:23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9"/>
        <v>120</v>
      </c>
      <c r="P3007">
        <f t="shared" si="240"/>
        <v>108.24</v>
      </c>
      <c r="Q3007">
        <v>120</v>
      </c>
      <c r="R3007" s="9" t="s">
        <v>8315</v>
      </c>
      <c r="S3007" t="s">
        <v>8355</v>
      </c>
      <c r="T3007" s="13">
        <f t="shared" si="241"/>
        <v>41888.674826388888</v>
      </c>
      <c r="U3007" s="13">
        <f t="shared" si="242"/>
        <v>41918.674826388888</v>
      </c>
      <c r="W3007">
        <f t="shared" si="243"/>
        <v>2014</v>
      </c>
    </row>
    <row r="3008" spans="1:23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9"/>
        <v>108</v>
      </c>
      <c r="P3008">
        <f t="shared" si="240"/>
        <v>88.87</v>
      </c>
      <c r="Q3008">
        <v>108</v>
      </c>
      <c r="R3008" s="9" t="s">
        <v>8315</v>
      </c>
      <c r="S3008" t="s">
        <v>8355</v>
      </c>
      <c r="T3008" s="13">
        <f t="shared" si="241"/>
        <v>41957.756840277783</v>
      </c>
      <c r="U3008" s="13">
        <f t="shared" si="242"/>
        <v>41987.756840277783</v>
      </c>
      <c r="W3008">
        <f t="shared" si="243"/>
        <v>2014</v>
      </c>
    </row>
    <row r="3009" spans="1:23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9"/>
        <v>180</v>
      </c>
      <c r="P3009">
        <f t="shared" si="240"/>
        <v>54</v>
      </c>
      <c r="Q3009">
        <v>180</v>
      </c>
      <c r="R3009" s="9" t="s">
        <v>8315</v>
      </c>
      <c r="S3009" t="s">
        <v>8355</v>
      </c>
      <c r="T3009" s="13">
        <f t="shared" si="241"/>
        <v>42098.216238425928</v>
      </c>
      <c r="U3009" s="13">
        <f t="shared" si="242"/>
        <v>42119.216238425928</v>
      </c>
      <c r="W3009">
        <f t="shared" si="243"/>
        <v>2015</v>
      </c>
    </row>
    <row r="3010" spans="1:23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9"/>
        <v>101</v>
      </c>
      <c r="P3010">
        <f t="shared" si="240"/>
        <v>116.73</v>
      </c>
      <c r="Q3010">
        <v>101</v>
      </c>
      <c r="R3010" s="9" t="s">
        <v>8315</v>
      </c>
      <c r="S3010" t="s">
        <v>8355</v>
      </c>
      <c r="T3010" s="13">
        <f t="shared" si="241"/>
        <v>42360.212025462963</v>
      </c>
      <c r="U3010" s="13">
        <f t="shared" si="242"/>
        <v>42390.212025462963</v>
      </c>
      <c r="W3010">
        <f t="shared" si="243"/>
        <v>2015</v>
      </c>
    </row>
    <row r="3011" spans="1:23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44">ROUND(E3011/D3011*100,0)</f>
        <v>120</v>
      </c>
      <c r="P3011">
        <f t="shared" ref="P3011:P3074" si="245">IFERROR(ROUND(E3011/L3011,2),0)</f>
        <v>233.9</v>
      </c>
      <c r="Q3011">
        <v>120</v>
      </c>
      <c r="R3011" s="9" t="s">
        <v>8315</v>
      </c>
      <c r="S3011" t="s">
        <v>8355</v>
      </c>
      <c r="T3011" s="13">
        <f t="shared" ref="T3011:T3074" si="246">(((J3011/60)/60)/24)+DATE(1970,1,1)</f>
        <v>41939.569907407407</v>
      </c>
      <c r="U3011" s="13">
        <f t="shared" ref="U3011:U3074" si="247">(((I3011/60)/60)/24)+DATE(1970,1,1)</f>
        <v>41969.611574074079</v>
      </c>
      <c r="W3011">
        <f t="shared" ref="W3011:W3074" si="248">YEAR(T3011)</f>
        <v>2014</v>
      </c>
    </row>
    <row r="3012" spans="1:23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44"/>
        <v>158</v>
      </c>
      <c r="P3012">
        <f t="shared" si="245"/>
        <v>158</v>
      </c>
      <c r="Q3012">
        <v>158</v>
      </c>
      <c r="R3012" s="9" t="s">
        <v>8315</v>
      </c>
      <c r="S3012" t="s">
        <v>8355</v>
      </c>
      <c r="T3012" s="13">
        <f t="shared" si="246"/>
        <v>41996.832395833335</v>
      </c>
      <c r="U3012" s="13">
        <f t="shared" si="247"/>
        <v>42056.832395833335</v>
      </c>
      <c r="W3012">
        <f t="shared" si="248"/>
        <v>2014</v>
      </c>
    </row>
    <row r="3013" spans="1:23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44"/>
        <v>124</v>
      </c>
      <c r="P3013">
        <f t="shared" si="245"/>
        <v>14.84</v>
      </c>
      <c r="Q3013">
        <v>124</v>
      </c>
      <c r="R3013" s="9" t="s">
        <v>8315</v>
      </c>
      <c r="S3013" t="s">
        <v>8355</v>
      </c>
      <c r="T3013" s="13">
        <f t="shared" si="246"/>
        <v>42334.468935185185</v>
      </c>
      <c r="U3013" s="13">
        <f t="shared" si="247"/>
        <v>42361.957638888889</v>
      </c>
      <c r="W3013">
        <f t="shared" si="248"/>
        <v>2015</v>
      </c>
    </row>
    <row r="3014" spans="1:23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44"/>
        <v>117</v>
      </c>
      <c r="P3014">
        <f t="shared" si="245"/>
        <v>85.18</v>
      </c>
      <c r="Q3014">
        <v>117</v>
      </c>
      <c r="R3014" s="9" t="s">
        <v>8315</v>
      </c>
      <c r="S3014" t="s">
        <v>8355</v>
      </c>
      <c r="T3014" s="13">
        <f t="shared" si="246"/>
        <v>42024.702893518523</v>
      </c>
      <c r="U3014" s="13">
        <f t="shared" si="247"/>
        <v>42045.702893518523</v>
      </c>
      <c r="W3014">
        <f t="shared" si="248"/>
        <v>2015</v>
      </c>
    </row>
    <row r="3015" spans="1:23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44"/>
        <v>157</v>
      </c>
      <c r="P3015">
        <f t="shared" si="245"/>
        <v>146.69</v>
      </c>
      <c r="Q3015">
        <v>157</v>
      </c>
      <c r="R3015" s="9" t="s">
        <v>8315</v>
      </c>
      <c r="S3015" t="s">
        <v>8355</v>
      </c>
      <c r="T3015" s="13">
        <f t="shared" si="246"/>
        <v>42146.836215277777</v>
      </c>
      <c r="U3015" s="13">
        <f t="shared" si="247"/>
        <v>42176.836215277777</v>
      </c>
      <c r="W3015">
        <f t="shared" si="248"/>
        <v>2015</v>
      </c>
    </row>
    <row r="3016" spans="1:23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44"/>
        <v>113</v>
      </c>
      <c r="P3016">
        <f t="shared" si="245"/>
        <v>50.76</v>
      </c>
      <c r="Q3016">
        <v>113</v>
      </c>
      <c r="R3016" s="9" t="s">
        <v>8315</v>
      </c>
      <c r="S3016" t="s">
        <v>8355</v>
      </c>
      <c r="T3016" s="13">
        <f t="shared" si="246"/>
        <v>41920.123611111114</v>
      </c>
      <c r="U3016" s="13">
        <f t="shared" si="247"/>
        <v>41948.208333333336</v>
      </c>
      <c r="W3016">
        <f t="shared" si="248"/>
        <v>2014</v>
      </c>
    </row>
    <row r="3017" spans="1:23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44"/>
        <v>103</v>
      </c>
      <c r="P3017">
        <f t="shared" si="245"/>
        <v>87.7</v>
      </c>
      <c r="Q3017">
        <v>103</v>
      </c>
      <c r="R3017" s="9" t="s">
        <v>8315</v>
      </c>
      <c r="S3017" t="s">
        <v>8355</v>
      </c>
      <c r="T3017" s="13">
        <f t="shared" si="246"/>
        <v>41785.72729166667</v>
      </c>
      <c r="U3017" s="13">
        <f t="shared" si="247"/>
        <v>41801.166666666664</v>
      </c>
      <c r="W3017">
        <f t="shared" si="248"/>
        <v>2014</v>
      </c>
    </row>
    <row r="3018" spans="1:23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44"/>
        <v>103</v>
      </c>
      <c r="P3018">
        <f t="shared" si="245"/>
        <v>242.28</v>
      </c>
      <c r="Q3018">
        <v>103</v>
      </c>
      <c r="R3018" s="9" t="s">
        <v>8315</v>
      </c>
      <c r="S3018" t="s">
        <v>8355</v>
      </c>
      <c r="T3018" s="13">
        <f t="shared" si="246"/>
        <v>41778.548055555555</v>
      </c>
      <c r="U3018" s="13">
        <f t="shared" si="247"/>
        <v>41838.548055555555</v>
      </c>
      <c r="W3018">
        <f t="shared" si="248"/>
        <v>2014</v>
      </c>
    </row>
    <row r="3019" spans="1:23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44"/>
        <v>106</v>
      </c>
      <c r="P3019">
        <f t="shared" si="245"/>
        <v>146.44999999999999</v>
      </c>
      <c r="Q3019">
        <v>106</v>
      </c>
      <c r="R3019" s="9" t="s">
        <v>8315</v>
      </c>
      <c r="S3019" t="s">
        <v>8355</v>
      </c>
      <c r="T3019" s="13">
        <f t="shared" si="246"/>
        <v>41841.850034722222</v>
      </c>
      <c r="U3019" s="13">
        <f t="shared" si="247"/>
        <v>41871.850034722222</v>
      </c>
      <c r="W3019">
        <f t="shared" si="248"/>
        <v>2014</v>
      </c>
    </row>
    <row r="3020" spans="1:23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44"/>
        <v>101</v>
      </c>
      <c r="P3020">
        <f t="shared" si="245"/>
        <v>103.17</v>
      </c>
      <c r="Q3020">
        <v>101</v>
      </c>
      <c r="R3020" s="9" t="s">
        <v>8315</v>
      </c>
      <c r="S3020" t="s">
        <v>8355</v>
      </c>
      <c r="T3020" s="13">
        <f t="shared" si="246"/>
        <v>42163.29833333334</v>
      </c>
      <c r="U3020" s="13">
        <f t="shared" si="247"/>
        <v>42205.916666666672</v>
      </c>
      <c r="W3020">
        <f t="shared" si="248"/>
        <v>2015</v>
      </c>
    </row>
    <row r="3021" spans="1:23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44"/>
        <v>121</v>
      </c>
      <c r="P3021">
        <f t="shared" si="245"/>
        <v>80.459999999999994</v>
      </c>
      <c r="Q3021">
        <v>121</v>
      </c>
      <c r="R3021" s="9" t="s">
        <v>8315</v>
      </c>
      <c r="S3021" t="s">
        <v>8355</v>
      </c>
      <c r="T3021" s="13">
        <f t="shared" si="246"/>
        <v>41758.833564814813</v>
      </c>
      <c r="U3021" s="13">
        <f t="shared" si="247"/>
        <v>41786.125</v>
      </c>
      <c r="W3021">
        <f t="shared" si="248"/>
        <v>2014</v>
      </c>
    </row>
    <row r="3022" spans="1:23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44"/>
        <v>101</v>
      </c>
      <c r="P3022">
        <f t="shared" si="245"/>
        <v>234.67</v>
      </c>
      <c r="Q3022">
        <v>101</v>
      </c>
      <c r="R3022" s="9" t="s">
        <v>8315</v>
      </c>
      <c r="S3022" t="s">
        <v>8355</v>
      </c>
      <c r="T3022" s="13">
        <f t="shared" si="246"/>
        <v>42170.846446759257</v>
      </c>
      <c r="U3022" s="13">
        <f t="shared" si="247"/>
        <v>42230.846446759257</v>
      </c>
      <c r="W3022">
        <f t="shared" si="248"/>
        <v>2015</v>
      </c>
    </row>
    <row r="3023" spans="1:23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44"/>
        <v>116</v>
      </c>
      <c r="P3023">
        <f t="shared" si="245"/>
        <v>50.69</v>
      </c>
      <c r="Q3023">
        <v>116</v>
      </c>
      <c r="R3023" s="9" t="s">
        <v>8315</v>
      </c>
      <c r="S3023" t="s">
        <v>8355</v>
      </c>
      <c r="T3023" s="13">
        <f t="shared" si="246"/>
        <v>42660.618854166663</v>
      </c>
      <c r="U3023" s="13">
        <f t="shared" si="247"/>
        <v>42696.249305555553</v>
      </c>
      <c r="W3023">
        <f t="shared" si="248"/>
        <v>2016</v>
      </c>
    </row>
    <row r="3024" spans="1:23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44"/>
        <v>101</v>
      </c>
      <c r="P3024">
        <f t="shared" si="245"/>
        <v>162.71</v>
      </c>
      <c r="Q3024">
        <v>101</v>
      </c>
      <c r="R3024" s="9" t="s">
        <v>8315</v>
      </c>
      <c r="S3024" t="s">
        <v>8355</v>
      </c>
      <c r="T3024" s="13">
        <f t="shared" si="246"/>
        <v>42564.95380787037</v>
      </c>
      <c r="U3024" s="13">
        <f t="shared" si="247"/>
        <v>42609.95380787037</v>
      </c>
      <c r="W3024">
        <f t="shared" si="248"/>
        <v>2016</v>
      </c>
    </row>
    <row r="3025" spans="1:23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44"/>
        <v>103</v>
      </c>
      <c r="P3025">
        <f t="shared" si="245"/>
        <v>120.17</v>
      </c>
      <c r="Q3025">
        <v>103</v>
      </c>
      <c r="R3025" s="9" t="s">
        <v>8315</v>
      </c>
      <c r="S3025" t="s">
        <v>8355</v>
      </c>
      <c r="T3025" s="13">
        <f t="shared" si="246"/>
        <v>42121.675763888896</v>
      </c>
      <c r="U3025" s="13">
        <f t="shared" si="247"/>
        <v>42166.675763888896</v>
      </c>
      <c r="W3025">
        <f t="shared" si="248"/>
        <v>2015</v>
      </c>
    </row>
    <row r="3026" spans="1:23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44"/>
        <v>246</v>
      </c>
      <c r="P3026">
        <f t="shared" si="245"/>
        <v>67.7</v>
      </c>
      <c r="Q3026">
        <v>246</v>
      </c>
      <c r="R3026" s="9" t="s">
        <v>8315</v>
      </c>
      <c r="S3026" t="s">
        <v>8355</v>
      </c>
      <c r="T3026" s="13">
        <f t="shared" si="246"/>
        <v>41158.993923611109</v>
      </c>
      <c r="U3026" s="13">
        <f t="shared" si="247"/>
        <v>41188.993923611109</v>
      </c>
      <c r="W3026">
        <f t="shared" si="248"/>
        <v>2012</v>
      </c>
    </row>
    <row r="3027" spans="1:23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44"/>
        <v>302</v>
      </c>
      <c r="P3027">
        <f t="shared" si="245"/>
        <v>52.1</v>
      </c>
      <c r="Q3027">
        <v>302</v>
      </c>
      <c r="R3027" s="9" t="s">
        <v>8315</v>
      </c>
      <c r="S3027" t="s">
        <v>8355</v>
      </c>
      <c r="T3027" s="13">
        <f t="shared" si="246"/>
        <v>41761.509409722225</v>
      </c>
      <c r="U3027" s="13">
        <f t="shared" si="247"/>
        <v>41789.666666666664</v>
      </c>
      <c r="W3027">
        <f t="shared" si="248"/>
        <v>2014</v>
      </c>
    </row>
    <row r="3028" spans="1:23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44"/>
        <v>143</v>
      </c>
      <c r="P3028">
        <f t="shared" si="245"/>
        <v>51.6</v>
      </c>
      <c r="Q3028">
        <v>143</v>
      </c>
      <c r="R3028" s="9" t="s">
        <v>8315</v>
      </c>
      <c r="S3028" t="s">
        <v>8355</v>
      </c>
      <c r="T3028" s="13">
        <f t="shared" si="246"/>
        <v>42783.459398148145</v>
      </c>
      <c r="U3028" s="13">
        <f t="shared" si="247"/>
        <v>42797.459398148145</v>
      </c>
      <c r="W3028">
        <f t="shared" si="248"/>
        <v>2017</v>
      </c>
    </row>
    <row r="3029" spans="1:23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44"/>
        <v>131</v>
      </c>
      <c r="P3029">
        <f t="shared" si="245"/>
        <v>164.3</v>
      </c>
      <c r="Q3029">
        <v>131</v>
      </c>
      <c r="R3029" s="9" t="s">
        <v>8315</v>
      </c>
      <c r="S3029" t="s">
        <v>8355</v>
      </c>
      <c r="T3029" s="13">
        <f t="shared" si="246"/>
        <v>42053.704293981486</v>
      </c>
      <c r="U3029" s="13">
        <f t="shared" si="247"/>
        <v>42083.662627314814</v>
      </c>
      <c r="W3029">
        <f t="shared" si="248"/>
        <v>2015</v>
      </c>
    </row>
    <row r="3030" spans="1:23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44"/>
        <v>168</v>
      </c>
      <c r="P3030">
        <f t="shared" si="245"/>
        <v>84.86</v>
      </c>
      <c r="Q3030">
        <v>168</v>
      </c>
      <c r="R3030" s="9" t="s">
        <v>8315</v>
      </c>
      <c r="S3030" t="s">
        <v>8355</v>
      </c>
      <c r="T3030" s="13">
        <f t="shared" si="246"/>
        <v>42567.264178240745</v>
      </c>
      <c r="U3030" s="13">
        <f t="shared" si="247"/>
        <v>42597.264178240745</v>
      </c>
      <c r="W3030">
        <f t="shared" si="248"/>
        <v>2016</v>
      </c>
    </row>
    <row r="3031" spans="1:23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44"/>
        <v>110</v>
      </c>
      <c r="P3031">
        <f t="shared" si="245"/>
        <v>94.55</v>
      </c>
      <c r="Q3031">
        <v>110</v>
      </c>
      <c r="R3031" s="9" t="s">
        <v>8315</v>
      </c>
      <c r="S3031" t="s">
        <v>8355</v>
      </c>
      <c r="T3031" s="13">
        <f t="shared" si="246"/>
        <v>41932.708877314813</v>
      </c>
      <c r="U3031" s="13">
        <f t="shared" si="247"/>
        <v>41961.190972222219</v>
      </c>
      <c r="W3031">
        <f t="shared" si="248"/>
        <v>2014</v>
      </c>
    </row>
    <row r="3032" spans="1:23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44"/>
        <v>107</v>
      </c>
      <c r="P3032">
        <f t="shared" si="245"/>
        <v>45.54</v>
      </c>
      <c r="Q3032">
        <v>107</v>
      </c>
      <c r="R3032" s="9" t="s">
        <v>8315</v>
      </c>
      <c r="S3032" t="s">
        <v>8355</v>
      </c>
      <c r="T3032" s="13">
        <f t="shared" si="246"/>
        <v>42233.747349537036</v>
      </c>
      <c r="U3032" s="13">
        <f t="shared" si="247"/>
        <v>42263.747349537036</v>
      </c>
      <c r="W3032">
        <f t="shared" si="248"/>
        <v>2015</v>
      </c>
    </row>
    <row r="3033" spans="1:23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44"/>
        <v>100</v>
      </c>
      <c r="P3033">
        <f t="shared" si="245"/>
        <v>51.72</v>
      </c>
      <c r="Q3033">
        <v>100</v>
      </c>
      <c r="R3033" s="9" t="s">
        <v>8315</v>
      </c>
      <c r="S3033" t="s">
        <v>8355</v>
      </c>
      <c r="T3033" s="13">
        <f t="shared" si="246"/>
        <v>42597.882488425923</v>
      </c>
      <c r="U3033" s="13">
        <f t="shared" si="247"/>
        <v>42657.882488425923</v>
      </c>
      <c r="W3033">
        <f t="shared" si="248"/>
        <v>2016</v>
      </c>
    </row>
    <row r="3034" spans="1:23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44"/>
        <v>127</v>
      </c>
      <c r="P3034">
        <f t="shared" si="245"/>
        <v>50.88</v>
      </c>
      <c r="Q3034">
        <v>127</v>
      </c>
      <c r="R3034" s="9" t="s">
        <v>8315</v>
      </c>
      <c r="S3034" t="s">
        <v>8355</v>
      </c>
      <c r="T3034" s="13">
        <f t="shared" si="246"/>
        <v>42228.044664351852</v>
      </c>
      <c r="U3034" s="13">
        <f t="shared" si="247"/>
        <v>42258.044664351852</v>
      </c>
      <c r="W3034">
        <f t="shared" si="248"/>
        <v>2015</v>
      </c>
    </row>
    <row r="3035" spans="1:23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44"/>
        <v>147</v>
      </c>
      <c r="P3035">
        <f t="shared" si="245"/>
        <v>191.13</v>
      </c>
      <c r="Q3035">
        <v>147</v>
      </c>
      <c r="R3035" s="9" t="s">
        <v>8315</v>
      </c>
      <c r="S3035" t="s">
        <v>8355</v>
      </c>
      <c r="T3035" s="13">
        <f t="shared" si="246"/>
        <v>42570.110243055555</v>
      </c>
      <c r="U3035" s="13">
        <f t="shared" si="247"/>
        <v>42600.110243055555</v>
      </c>
      <c r="W3035">
        <f t="shared" si="248"/>
        <v>2016</v>
      </c>
    </row>
    <row r="3036" spans="1:23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44"/>
        <v>113</v>
      </c>
      <c r="P3036">
        <f t="shared" si="245"/>
        <v>89.31</v>
      </c>
      <c r="Q3036">
        <v>113</v>
      </c>
      <c r="R3036" s="9" t="s">
        <v>8315</v>
      </c>
      <c r="S3036" t="s">
        <v>8355</v>
      </c>
      <c r="T3036" s="13">
        <f t="shared" si="246"/>
        <v>42644.535358796296</v>
      </c>
      <c r="U3036" s="13">
        <f t="shared" si="247"/>
        <v>42675.165972222225</v>
      </c>
      <c r="W3036">
        <f t="shared" si="248"/>
        <v>2016</v>
      </c>
    </row>
    <row r="3037" spans="1:23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44"/>
        <v>109</v>
      </c>
      <c r="P3037">
        <f t="shared" si="245"/>
        <v>88.59</v>
      </c>
      <c r="Q3037">
        <v>109</v>
      </c>
      <c r="R3037" s="9" t="s">
        <v>8315</v>
      </c>
      <c r="S3037" t="s">
        <v>8355</v>
      </c>
      <c r="T3037" s="13">
        <f t="shared" si="246"/>
        <v>41368.560289351852</v>
      </c>
      <c r="U3037" s="13">
        <f t="shared" si="247"/>
        <v>41398.560289351852</v>
      </c>
      <c r="W3037">
        <f t="shared" si="248"/>
        <v>2013</v>
      </c>
    </row>
    <row r="3038" spans="1:23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44"/>
        <v>127</v>
      </c>
      <c r="P3038">
        <f t="shared" si="245"/>
        <v>96.3</v>
      </c>
      <c r="Q3038">
        <v>127</v>
      </c>
      <c r="R3038" s="9" t="s">
        <v>8315</v>
      </c>
      <c r="S3038" t="s">
        <v>8355</v>
      </c>
      <c r="T3038" s="13">
        <f t="shared" si="246"/>
        <v>41466.785231481481</v>
      </c>
      <c r="U3038" s="13">
        <f t="shared" si="247"/>
        <v>41502.499305555553</v>
      </c>
      <c r="W3038">
        <f t="shared" si="248"/>
        <v>2013</v>
      </c>
    </row>
    <row r="3039" spans="1:23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44"/>
        <v>213</v>
      </c>
      <c r="P3039">
        <f t="shared" si="245"/>
        <v>33.31</v>
      </c>
      <c r="Q3039">
        <v>213</v>
      </c>
      <c r="R3039" s="9" t="s">
        <v>8315</v>
      </c>
      <c r="S3039" t="s">
        <v>8355</v>
      </c>
      <c r="T3039" s="13">
        <f t="shared" si="246"/>
        <v>40378.893206018518</v>
      </c>
      <c r="U3039" s="13">
        <f t="shared" si="247"/>
        <v>40453.207638888889</v>
      </c>
      <c r="W3039">
        <f t="shared" si="248"/>
        <v>2010</v>
      </c>
    </row>
    <row r="3040" spans="1:23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44"/>
        <v>101</v>
      </c>
      <c r="P3040">
        <f t="shared" si="245"/>
        <v>37.22</v>
      </c>
      <c r="Q3040">
        <v>101</v>
      </c>
      <c r="R3040" s="9" t="s">
        <v>8315</v>
      </c>
      <c r="S3040" t="s">
        <v>8355</v>
      </c>
      <c r="T3040" s="13">
        <f t="shared" si="246"/>
        <v>42373.252280092594</v>
      </c>
      <c r="U3040" s="13">
        <f t="shared" si="247"/>
        <v>42433.252280092594</v>
      </c>
      <c r="W3040">
        <f t="shared" si="248"/>
        <v>2016</v>
      </c>
    </row>
    <row r="3041" spans="1:23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44"/>
        <v>109</v>
      </c>
      <c r="P3041">
        <f t="shared" si="245"/>
        <v>92.13</v>
      </c>
      <c r="Q3041">
        <v>109</v>
      </c>
      <c r="R3041" s="9" t="s">
        <v>8315</v>
      </c>
      <c r="S3041" t="s">
        <v>8355</v>
      </c>
      <c r="T3041" s="13">
        <f t="shared" si="246"/>
        <v>41610.794421296298</v>
      </c>
      <c r="U3041" s="13">
        <f t="shared" si="247"/>
        <v>41637.332638888889</v>
      </c>
      <c r="W3041">
        <f t="shared" si="248"/>
        <v>2013</v>
      </c>
    </row>
    <row r="3042" spans="1:23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44"/>
        <v>108</v>
      </c>
      <c r="P3042">
        <f t="shared" si="245"/>
        <v>76.790000000000006</v>
      </c>
      <c r="Q3042">
        <v>108</v>
      </c>
      <c r="R3042" s="9" t="s">
        <v>8315</v>
      </c>
      <c r="S3042" t="s">
        <v>8355</v>
      </c>
      <c r="T3042" s="13">
        <f t="shared" si="246"/>
        <v>42177.791909722218</v>
      </c>
      <c r="U3042" s="13">
        <f t="shared" si="247"/>
        <v>42181.958333333328</v>
      </c>
      <c r="W3042">
        <f t="shared" si="248"/>
        <v>2015</v>
      </c>
    </row>
    <row r="3043" spans="1:23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44"/>
        <v>110</v>
      </c>
      <c r="P3043">
        <f t="shared" si="245"/>
        <v>96.53</v>
      </c>
      <c r="Q3043">
        <v>110</v>
      </c>
      <c r="R3043" s="9" t="s">
        <v>8315</v>
      </c>
      <c r="S3043" t="s">
        <v>8355</v>
      </c>
      <c r="T3043" s="13">
        <f t="shared" si="246"/>
        <v>42359.868611111116</v>
      </c>
      <c r="U3043" s="13">
        <f t="shared" si="247"/>
        <v>42389.868611111116</v>
      </c>
      <c r="W3043">
        <f t="shared" si="248"/>
        <v>2015</v>
      </c>
    </row>
    <row r="3044" spans="1:23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44"/>
        <v>128</v>
      </c>
      <c r="P3044">
        <f t="shared" si="245"/>
        <v>51.89</v>
      </c>
      <c r="Q3044">
        <v>128</v>
      </c>
      <c r="R3044" s="9" t="s">
        <v>8315</v>
      </c>
      <c r="S3044" t="s">
        <v>8355</v>
      </c>
      <c r="T3044" s="13">
        <f t="shared" si="246"/>
        <v>42253.688043981485</v>
      </c>
      <c r="U3044" s="13">
        <f t="shared" si="247"/>
        <v>42283.688043981485</v>
      </c>
      <c r="W3044">
        <f t="shared" si="248"/>
        <v>2015</v>
      </c>
    </row>
    <row r="3045" spans="1:23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44"/>
        <v>110</v>
      </c>
      <c r="P3045">
        <f t="shared" si="245"/>
        <v>128.91</v>
      </c>
      <c r="Q3045">
        <v>110</v>
      </c>
      <c r="R3045" s="9" t="s">
        <v>8315</v>
      </c>
      <c r="S3045" t="s">
        <v>8355</v>
      </c>
      <c r="T3045" s="13">
        <f t="shared" si="246"/>
        <v>42083.070590277777</v>
      </c>
      <c r="U3045" s="13">
        <f t="shared" si="247"/>
        <v>42110.118055555555</v>
      </c>
      <c r="W3045">
        <f t="shared" si="248"/>
        <v>2015</v>
      </c>
    </row>
    <row r="3046" spans="1:23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44"/>
        <v>109</v>
      </c>
      <c r="P3046">
        <f t="shared" si="245"/>
        <v>84.11</v>
      </c>
      <c r="Q3046">
        <v>109</v>
      </c>
      <c r="R3046" s="9" t="s">
        <v>8315</v>
      </c>
      <c r="S3046" t="s">
        <v>8355</v>
      </c>
      <c r="T3046" s="13">
        <f t="shared" si="246"/>
        <v>42387.7268287037</v>
      </c>
      <c r="U3046" s="13">
        <f t="shared" si="247"/>
        <v>42402.7268287037</v>
      </c>
      <c r="W3046">
        <f t="shared" si="248"/>
        <v>2016</v>
      </c>
    </row>
    <row r="3047" spans="1:23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44"/>
        <v>133</v>
      </c>
      <c r="P3047">
        <f t="shared" si="245"/>
        <v>82.94</v>
      </c>
      <c r="Q3047">
        <v>133</v>
      </c>
      <c r="R3047" s="9" t="s">
        <v>8315</v>
      </c>
      <c r="S3047" t="s">
        <v>8355</v>
      </c>
      <c r="T3047" s="13">
        <f t="shared" si="246"/>
        <v>41843.155729166669</v>
      </c>
      <c r="U3047" s="13">
        <f t="shared" si="247"/>
        <v>41873.155729166669</v>
      </c>
      <c r="W3047">
        <f t="shared" si="248"/>
        <v>2014</v>
      </c>
    </row>
    <row r="3048" spans="1:23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4"/>
        <v>191</v>
      </c>
      <c r="P3048">
        <f t="shared" si="245"/>
        <v>259.95</v>
      </c>
      <c r="Q3048">
        <v>191</v>
      </c>
      <c r="R3048" s="9" t="s">
        <v>8315</v>
      </c>
      <c r="S3048" t="s">
        <v>8355</v>
      </c>
      <c r="T3048" s="13">
        <f t="shared" si="246"/>
        <v>41862.803078703706</v>
      </c>
      <c r="U3048" s="13">
        <f t="shared" si="247"/>
        <v>41892.202777777777</v>
      </c>
      <c r="W3048">
        <f t="shared" si="248"/>
        <v>2014</v>
      </c>
    </row>
    <row r="3049" spans="1:23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4"/>
        <v>149</v>
      </c>
      <c r="P3049">
        <f t="shared" si="245"/>
        <v>37.25</v>
      </c>
      <c r="Q3049">
        <v>149</v>
      </c>
      <c r="R3049" s="9" t="s">
        <v>8315</v>
      </c>
      <c r="S3049" t="s">
        <v>8355</v>
      </c>
      <c r="T3049" s="13">
        <f t="shared" si="246"/>
        <v>42443.989050925928</v>
      </c>
      <c r="U3049" s="13">
        <f t="shared" si="247"/>
        <v>42487.552777777775</v>
      </c>
      <c r="W3049">
        <f t="shared" si="248"/>
        <v>2016</v>
      </c>
    </row>
    <row r="3050" spans="1:23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4"/>
        <v>166</v>
      </c>
      <c r="P3050">
        <f t="shared" si="245"/>
        <v>177.02</v>
      </c>
      <c r="Q3050">
        <v>166</v>
      </c>
      <c r="R3050" s="9" t="s">
        <v>8315</v>
      </c>
      <c r="S3050" t="s">
        <v>8355</v>
      </c>
      <c r="T3050" s="13">
        <f t="shared" si="246"/>
        <v>41975.901180555549</v>
      </c>
      <c r="U3050" s="13">
        <f t="shared" si="247"/>
        <v>42004.890277777777</v>
      </c>
      <c r="W3050">
        <f t="shared" si="248"/>
        <v>2014</v>
      </c>
    </row>
    <row r="3051" spans="1:23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4"/>
        <v>107</v>
      </c>
      <c r="P3051">
        <f t="shared" si="245"/>
        <v>74.069999999999993</v>
      </c>
      <c r="Q3051">
        <v>107</v>
      </c>
      <c r="R3051" s="9" t="s">
        <v>8315</v>
      </c>
      <c r="S3051" t="s">
        <v>8355</v>
      </c>
      <c r="T3051" s="13">
        <f t="shared" si="246"/>
        <v>42139.014525462961</v>
      </c>
      <c r="U3051" s="13">
        <f t="shared" si="247"/>
        <v>42169.014525462961</v>
      </c>
      <c r="W3051">
        <f t="shared" si="248"/>
        <v>2015</v>
      </c>
    </row>
    <row r="3052" spans="1:23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4"/>
        <v>106</v>
      </c>
      <c r="P3052">
        <f t="shared" si="245"/>
        <v>70.67</v>
      </c>
      <c r="Q3052">
        <v>106</v>
      </c>
      <c r="R3052" s="9" t="s">
        <v>8315</v>
      </c>
      <c r="S3052" t="s">
        <v>8355</v>
      </c>
      <c r="T3052" s="13">
        <f t="shared" si="246"/>
        <v>42465.16851851852</v>
      </c>
      <c r="U3052" s="13">
        <f t="shared" si="247"/>
        <v>42495.16851851852</v>
      </c>
      <c r="W3052">
        <f t="shared" si="248"/>
        <v>2016</v>
      </c>
    </row>
    <row r="3053" spans="1:23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4"/>
        <v>24</v>
      </c>
      <c r="P3053">
        <f t="shared" si="245"/>
        <v>23.63</v>
      </c>
      <c r="Q3053">
        <v>24</v>
      </c>
      <c r="R3053" s="9" t="s">
        <v>8315</v>
      </c>
      <c r="S3053" t="s">
        <v>8355</v>
      </c>
      <c r="T3053" s="13">
        <f t="shared" si="246"/>
        <v>42744.416030092587</v>
      </c>
      <c r="U3053" s="13">
        <f t="shared" si="247"/>
        <v>42774.416030092587</v>
      </c>
      <c r="W3053">
        <f t="shared" si="248"/>
        <v>2017</v>
      </c>
    </row>
    <row r="3054" spans="1:23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4"/>
        <v>0</v>
      </c>
      <c r="P3054">
        <f t="shared" si="245"/>
        <v>37.5</v>
      </c>
      <c r="Q3054">
        <v>0</v>
      </c>
      <c r="R3054" s="9" t="s">
        <v>8315</v>
      </c>
      <c r="S3054" t="s">
        <v>8355</v>
      </c>
      <c r="T3054" s="13">
        <f t="shared" si="246"/>
        <v>42122.670069444444</v>
      </c>
      <c r="U3054" s="13">
        <f t="shared" si="247"/>
        <v>42152.665972222225</v>
      </c>
      <c r="W3054">
        <f t="shared" si="248"/>
        <v>2015</v>
      </c>
    </row>
    <row r="3055" spans="1:23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4"/>
        <v>0</v>
      </c>
      <c r="P3055">
        <f t="shared" si="245"/>
        <v>13.33</v>
      </c>
      <c r="Q3055">
        <v>0</v>
      </c>
      <c r="R3055" s="9" t="s">
        <v>8315</v>
      </c>
      <c r="S3055" t="s">
        <v>8355</v>
      </c>
      <c r="T3055" s="13">
        <f t="shared" si="246"/>
        <v>41862.761724537035</v>
      </c>
      <c r="U3055" s="13">
        <f t="shared" si="247"/>
        <v>41914.165972222225</v>
      </c>
      <c r="W3055">
        <f t="shared" si="248"/>
        <v>2014</v>
      </c>
    </row>
    <row r="3056" spans="1:23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4"/>
        <v>0</v>
      </c>
      <c r="P3056">
        <f t="shared" si="245"/>
        <v>0</v>
      </c>
      <c r="Q3056">
        <v>0</v>
      </c>
      <c r="R3056" s="9" t="s">
        <v>8315</v>
      </c>
      <c r="S3056" t="s">
        <v>8355</v>
      </c>
      <c r="T3056" s="13">
        <f t="shared" si="246"/>
        <v>42027.832800925928</v>
      </c>
      <c r="U3056" s="13">
        <f t="shared" si="247"/>
        <v>42065.044444444444</v>
      </c>
      <c r="W3056">
        <f t="shared" si="248"/>
        <v>2015</v>
      </c>
    </row>
    <row r="3057" spans="1:23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4"/>
        <v>0</v>
      </c>
      <c r="P3057">
        <f t="shared" si="245"/>
        <v>1</v>
      </c>
      <c r="Q3057">
        <v>0</v>
      </c>
      <c r="R3057" s="9" t="s">
        <v>8315</v>
      </c>
      <c r="S3057" t="s">
        <v>8355</v>
      </c>
      <c r="T3057" s="13">
        <f t="shared" si="246"/>
        <v>41953.95821759259</v>
      </c>
      <c r="U3057" s="13">
        <f t="shared" si="247"/>
        <v>42013.95821759259</v>
      </c>
      <c r="W3057">
        <f t="shared" si="248"/>
        <v>2014</v>
      </c>
    </row>
    <row r="3058" spans="1:23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4"/>
        <v>0</v>
      </c>
      <c r="P3058">
        <f t="shared" si="245"/>
        <v>0</v>
      </c>
      <c r="Q3058">
        <v>0</v>
      </c>
      <c r="R3058" s="9" t="s">
        <v>8315</v>
      </c>
      <c r="S3058" t="s">
        <v>8355</v>
      </c>
      <c r="T3058" s="13">
        <f t="shared" si="246"/>
        <v>41851.636388888888</v>
      </c>
      <c r="U3058" s="13">
        <f t="shared" si="247"/>
        <v>41911.636388888888</v>
      </c>
      <c r="W3058">
        <f t="shared" si="248"/>
        <v>2014</v>
      </c>
    </row>
    <row r="3059" spans="1:23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4"/>
        <v>0</v>
      </c>
      <c r="P3059">
        <f t="shared" si="245"/>
        <v>0</v>
      </c>
      <c r="Q3059">
        <v>0</v>
      </c>
      <c r="R3059" s="9" t="s">
        <v>8315</v>
      </c>
      <c r="S3059" t="s">
        <v>8355</v>
      </c>
      <c r="T3059" s="13">
        <f t="shared" si="246"/>
        <v>42433.650590277779</v>
      </c>
      <c r="U3059" s="13">
        <f t="shared" si="247"/>
        <v>42463.608923611115</v>
      </c>
      <c r="W3059">
        <f t="shared" si="248"/>
        <v>2016</v>
      </c>
    </row>
    <row r="3060" spans="1:23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4"/>
        <v>0</v>
      </c>
      <c r="P3060">
        <f t="shared" si="245"/>
        <v>1</v>
      </c>
      <c r="Q3060">
        <v>0</v>
      </c>
      <c r="R3060" s="9" t="s">
        <v>8315</v>
      </c>
      <c r="S3060" t="s">
        <v>8355</v>
      </c>
      <c r="T3060" s="13">
        <f t="shared" si="246"/>
        <v>42460.374305555553</v>
      </c>
      <c r="U3060" s="13">
        <f t="shared" si="247"/>
        <v>42510.374305555553</v>
      </c>
      <c r="W3060">
        <f t="shared" si="248"/>
        <v>2016</v>
      </c>
    </row>
    <row r="3061" spans="1:23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4"/>
        <v>3</v>
      </c>
      <c r="P3061">
        <f t="shared" si="245"/>
        <v>41</v>
      </c>
      <c r="Q3061">
        <v>3</v>
      </c>
      <c r="R3061" s="9" t="s">
        <v>8315</v>
      </c>
      <c r="S3061" t="s">
        <v>8355</v>
      </c>
      <c r="T3061" s="13">
        <f t="shared" si="246"/>
        <v>41829.935717592591</v>
      </c>
      <c r="U3061" s="13">
        <f t="shared" si="247"/>
        <v>41859.935717592591</v>
      </c>
      <c r="W3061">
        <f t="shared" si="248"/>
        <v>2014</v>
      </c>
    </row>
    <row r="3062" spans="1:23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4"/>
        <v>0</v>
      </c>
      <c r="P3062">
        <f t="shared" si="245"/>
        <v>55.83</v>
      </c>
      <c r="Q3062">
        <v>0</v>
      </c>
      <c r="R3062" s="9" t="s">
        <v>8315</v>
      </c>
      <c r="S3062" t="s">
        <v>8355</v>
      </c>
      <c r="T3062" s="13">
        <f t="shared" si="246"/>
        <v>42245.274699074071</v>
      </c>
      <c r="U3062" s="13">
        <f t="shared" si="247"/>
        <v>42275.274699074071</v>
      </c>
      <c r="W3062">
        <f t="shared" si="248"/>
        <v>2015</v>
      </c>
    </row>
    <row r="3063" spans="1:23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4"/>
        <v>0</v>
      </c>
      <c r="P3063">
        <f t="shared" si="245"/>
        <v>0</v>
      </c>
      <c r="Q3063">
        <v>0</v>
      </c>
      <c r="R3063" s="9" t="s">
        <v>8315</v>
      </c>
      <c r="S3063" t="s">
        <v>8355</v>
      </c>
      <c r="T3063" s="13">
        <f t="shared" si="246"/>
        <v>41834.784120370372</v>
      </c>
      <c r="U3063" s="13">
        <f t="shared" si="247"/>
        <v>41864.784120370372</v>
      </c>
      <c r="W3063">
        <f t="shared" si="248"/>
        <v>2014</v>
      </c>
    </row>
    <row r="3064" spans="1:23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4"/>
        <v>67</v>
      </c>
      <c r="P3064">
        <f t="shared" si="245"/>
        <v>99.76</v>
      </c>
      <c r="Q3064">
        <v>67</v>
      </c>
      <c r="R3064" s="9" t="s">
        <v>8315</v>
      </c>
      <c r="S3064" t="s">
        <v>8355</v>
      </c>
      <c r="T3064" s="13">
        <f t="shared" si="246"/>
        <v>42248.535787037035</v>
      </c>
      <c r="U3064" s="13">
        <f t="shared" si="247"/>
        <v>42277.75</v>
      </c>
      <c r="W3064">
        <f t="shared" si="248"/>
        <v>2015</v>
      </c>
    </row>
    <row r="3065" spans="1:23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4"/>
        <v>20</v>
      </c>
      <c r="P3065">
        <f t="shared" si="245"/>
        <v>25.52</v>
      </c>
      <c r="Q3065">
        <v>20</v>
      </c>
      <c r="R3065" s="9" t="s">
        <v>8315</v>
      </c>
      <c r="S3065" t="s">
        <v>8355</v>
      </c>
      <c r="T3065" s="13">
        <f t="shared" si="246"/>
        <v>42630.922893518517</v>
      </c>
      <c r="U3065" s="13">
        <f t="shared" si="247"/>
        <v>42665.922893518517</v>
      </c>
      <c r="W3065">
        <f t="shared" si="248"/>
        <v>2016</v>
      </c>
    </row>
    <row r="3066" spans="1:23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4"/>
        <v>11</v>
      </c>
      <c r="P3066">
        <f t="shared" si="245"/>
        <v>117.65</v>
      </c>
      <c r="Q3066">
        <v>11</v>
      </c>
      <c r="R3066" s="9" t="s">
        <v>8315</v>
      </c>
      <c r="S3066" t="s">
        <v>8355</v>
      </c>
      <c r="T3066" s="13">
        <f t="shared" si="246"/>
        <v>42299.130162037036</v>
      </c>
      <c r="U3066" s="13">
        <f t="shared" si="247"/>
        <v>42330.290972222225</v>
      </c>
      <c r="W3066">
        <f t="shared" si="248"/>
        <v>2015</v>
      </c>
    </row>
    <row r="3067" spans="1:23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4"/>
        <v>0</v>
      </c>
      <c r="P3067">
        <f t="shared" si="245"/>
        <v>5</v>
      </c>
      <c r="Q3067">
        <v>0</v>
      </c>
      <c r="R3067" s="9" t="s">
        <v>8315</v>
      </c>
      <c r="S3067" t="s">
        <v>8355</v>
      </c>
      <c r="T3067" s="13">
        <f t="shared" si="246"/>
        <v>41825.055231481485</v>
      </c>
      <c r="U3067" s="13">
        <f t="shared" si="247"/>
        <v>41850.055231481485</v>
      </c>
      <c r="W3067">
        <f t="shared" si="248"/>
        <v>2014</v>
      </c>
    </row>
    <row r="3068" spans="1:23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4"/>
        <v>12</v>
      </c>
      <c r="P3068">
        <f t="shared" si="245"/>
        <v>2796.67</v>
      </c>
      <c r="Q3068">
        <v>12</v>
      </c>
      <c r="R3068" s="9" t="s">
        <v>8315</v>
      </c>
      <c r="S3068" t="s">
        <v>8355</v>
      </c>
      <c r="T3068" s="13">
        <f t="shared" si="246"/>
        <v>42531.228437500002</v>
      </c>
      <c r="U3068" s="13">
        <f t="shared" si="247"/>
        <v>42561.228437500002</v>
      </c>
      <c r="W3068">
        <f t="shared" si="248"/>
        <v>2016</v>
      </c>
    </row>
    <row r="3069" spans="1:23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4"/>
        <v>3</v>
      </c>
      <c r="P3069">
        <f t="shared" si="245"/>
        <v>200</v>
      </c>
      <c r="Q3069">
        <v>3</v>
      </c>
      <c r="R3069" s="9" t="s">
        <v>8315</v>
      </c>
      <c r="S3069" t="s">
        <v>8355</v>
      </c>
      <c r="T3069" s="13">
        <f t="shared" si="246"/>
        <v>42226.938414351855</v>
      </c>
      <c r="U3069" s="13">
        <f t="shared" si="247"/>
        <v>42256.938414351855</v>
      </c>
      <c r="W3069">
        <f t="shared" si="248"/>
        <v>2015</v>
      </c>
    </row>
    <row r="3070" spans="1:23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4"/>
        <v>0</v>
      </c>
      <c r="P3070">
        <f t="shared" si="245"/>
        <v>87.5</v>
      </c>
      <c r="Q3070">
        <v>0</v>
      </c>
      <c r="R3070" s="9" t="s">
        <v>8315</v>
      </c>
      <c r="S3070" t="s">
        <v>8355</v>
      </c>
      <c r="T3070" s="13">
        <f t="shared" si="246"/>
        <v>42263.691574074073</v>
      </c>
      <c r="U3070" s="13">
        <f t="shared" si="247"/>
        <v>42293.691574074073</v>
      </c>
      <c r="W3070">
        <f t="shared" si="248"/>
        <v>2015</v>
      </c>
    </row>
    <row r="3071" spans="1:23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4"/>
        <v>14</v>
      </c>
      <c r="P3071">
        <f t="shared" si="245"/>
        <v>20.14</v>
      </c>
      <c r="Q3071">
        <v>14</v>
      </c>
      <c r="R3071" s="9" t="s">
        <v>8315</v>
      </c>
      <c r="S3071" t="s">
        <v>8355</v>
      </c>
      <c r="T3071" s="13">
        <f t="shared" si="246"/>
        <v>41957.833726851852</v>
      </c>
      <c r="U3071" s="13">
        <f t="shared" si="247"/>
        <v>41987.833726851852</v>
      </c>
      <c r="W3071">
        <f t="shared" si="248"/>
        <v>2014</v>
      </c>
    </row>
    <row r="3072" spans="1:23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4"/>
        <v>3</v>
      </c>
      <c r="P3072">
        <f t="shared" si="245"/>
        <v>20.88</v>
      </c>
      <c r="Q3072">
        <v>3</v>
      </c>
      <c r="R3072" s="9" t="s">
        <v>8315</v>
      </c>
      <c r="S3072" t="s">
        <v>8355</v>
      </c>
      <c r="T3072" s="13">
        <f t="shared" si="246"/>
        <v>42690.733437499999</v>
      </c>
      <c r="U3072" s="13">
        <f t="shared" si="247"/>
        <v>42711.733437499999</v>
      </c>
      <c r="W3072">
        <f t="shared" si="248"/>
        <v>2016</v>
      </c>
    </row>
    <row r="3073" spans="1:23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4"/>
        <v>60</v>
      </c>
      <c r="P3073">
        <f t="shared" si="245"/>
        <v>61.31</v>
      </c>
      <c r="Q3073">
        <v>60</v>
      </c>
      <c r="R3073" s="9" t="s">
        <v>8315</v>
      </c>
      <c r="S3073" t="s">
        <v>8355</v>
      </c>
      <c r="T3073" s="13">
        <f t="shared" si="246"/>
        <v>42097.732418981483</v>
      </c>
      <c r="U3073" s="13">
        <f t="shared" si="247"/>
        <v>42115.249305555553</v>
      </c>
      <c r="W3073">
        <f t="shared" si="248"/>
        <v>2015</v>
      </c>
    </row>
    <row r="3074" spans="1:23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4"/>
        <v>0</v>
      </c>
      <c r="P3074">
        <f t="shared" si="245"/>
        <v>1</v>
      </c>
      <c r="Q3074">
        <v>0</v>
      </c>
      <c r="R3074" s="9" t="s">
        <v>8315</v>
      </c>
      <c r="S3074" t="s">
        <v>8355</v>
      </c>
      <c r="T3074" s="13">
        <f t="shared" si="246"/>
        <v>42658.690532407403</v>
      </c>
      <c r="U3074" s="13">
        <f t="shared" si="247"/>
        <v>42673.073611111111</v>
      </c>
      <c r="W3074">
        <f t="shared" si="248"/>
        <v>2016</v>
      </c>
    </row>
    <row r="3075" spans="1:23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9">ROUND(E3075/D3075*100,0)</f>
        <v>0</v>
      </c>
      <c r="P3075">
        <f t="shared" ref="P3075:P3138" si="250">IFERROR(ROUND(E3075/L3075,2),0)</f>
        <v>92.14</v>
      </c>
      <c r="Q3075">
        <v>0</v>
      </c>
      <c r="R3075" s="9" t="s">
        <v>8315</v>
      </c>
      <c r="S3075" t="s">
        <v>8355</v>
      </c>
      <c r="T3075" s="13">
        <f t="shared" ref="T3075:T3138" si="251">(((J3075/60)/60)/24)+DATE(1970,1,1)</f>
        <v>42111.684027777781</v>
      </c>
      <c r="U3075" s="13">
        <f t="shared" ref="U3075:U3138" si="252">(((I3075/60)/60)/24)+DATE(1970,1,1)</f>
        <v>42169.804861111115</v>
      </c>
      <c r="W3075">
        <f t="shared" ref="W3075:W3138" si="253">YEAR(T3075)</f>
        <v>2015</v>
      </c>
    </row>
    <row r="3076" spans="1:23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9"/>
        <v>0</v>
      </c>
      <c r="P3076">
        <f t="shared" si="250"/>
        <v>7.33</v>
      </c>
      <c r="Q3076">
        <v>0</v>
      </c>
      <c r="R3076" s="9" t="s">
        <v>8315</v>
      </c>
      <c r="S3076" t="s">
        <v>8355</v>
      </c>
      <c r="T3076" s="13">
        <f t="shared" si="251"/>
        <v>42409.571284722217</v>
      </c>
      <c r="U3076" s="13">
        <f t="shared" si="252"/>
        <v>42439.571284722217</v>
      </c>
      <c r="W3076">
        <f t="shared" si="253"/>
        <v>2016</v>
      </c>
    </row>
    <row r="3077" spans="1:23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9"/>
        <v>9</v>
      </c>
      <c r="P3077">
        <f t="shared" si="250"/>
        <v>64.8</v>
      </c>
      <c r="Q3077">
        <v>9</v>
      </c>
      <c r="R3077" s="9" t="s">
        <v>8315</v>
      </c>
      <c r="S3077" t="s">
        <v>8355</v>
      </c>
      <c r="T3077" s="13">
        <f t="shared" si="251"/>
        <v>42551.102314814809</v>
      </c>
      <c r="U3077" s="13">
        <f t="shared" si="252"/>
        <v>42601.102314814809</v>
      </c>
      <c r="W3077">
        <f t="shared" si="253"/>
        <v>2016</v>
      </c>
    </row>
    <row r="3078" spans="1:23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9"/>
        <v>15</v>
      </c>
      <c r="P3078">
        <f t="shared" si="250"/>
        <v>30.12</v>
      </c>
      <c r="Q3078">
        <v>15</v>
      </c>
      <c r="R3078" s="9" t="s">
        <v>8315</v>
      </c>
      <c r="S3078" t="s">
        <v>8355</v>
      </c>
      <c r="T3078" s="13">
        <f t="shared" si="251"/>
        <v>42226.651886574073</v>
      </c>
      <c r="U3078" s="13">
        <f t="shared" si="252"/>
        <v>42286.651886574073</v>
      </c>
      <c r="W3078">
        <f t="shared" si="253"/>
        <v>2015</v>
      </c>
    </row>
    <row r="3079" spans="1:23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9"/>
        <v>0</v>
      </c>
      <c r="P3079">
        <f t="shared" si="250"/>
        <v>52.5</v>
      </c>
      <c r="Q3079">
        <v>0</v>
      </c>
      <c r="R3079" s="9" t="s">
        <v>8315</v>
      </c>
      <c r="S3079" t="s">
        <v>8355</v>
      </c>
      <c r="T3079" s="13">
        <f t="shared" si="251"/>
        <v>42766.956921296296</v>
      </c>
      <c r="U3079" s="13">
        <f t="shared" si="252"/>
        <v>42796.956921296296</v>
      </c>
      <c r="W3079">
        <f t="shared" si="253"/>
        <v>2017</v>
      </c>
    </row>
    <row r="3080" spans="1:23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9"/>
        <v>0</v>
      </c>
      <c r="P3080">
        <f t="shared" si="250"/>
        <v>23.67</v>
      </c>
      <c r="Q3080">
        <v>0</v>
      </c>
      <c r="R3080" s="9" t="s">
        <v>8315</v>
      </c>
      <c r="S3080" t="s">
        <v>8355</v>
      </c>
      <c r="T3080" s="13">
        <f t="shared" si="251"/>
        <v>42031.138831018514</v>
      </c>
      <c r="U3080" s="13">
        <f t="shared" si="252"/>
        <v>42061.138831018514</v>
      </c>
      <c r="W3080">
        <f t="shared" si="253"/>
        <v>2015</v>
      </c>
    </row>
    <row r="3081" spans="1:23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9"/>
        <v>1</v>
      </c>
      <c r="P3081">
        <f t="shared" si="250"/>
        <v>415.78</v>
      </c>
      <c r="Q3081">
        <v>1</v>
      </c>
      <c r="R3081" s="9" t="s">
        <v>8315</v>
      </c>
      <c r="S3081" t="s">
        <v>8355</v>
      </c>
      <c r="T3081" s="13">
        <f t="shared" si="251"/>
        <v>42055.713368055556</v>
      </c>
      <c r="U3081" s="13">
        <f t="shared" si="252"/>
        <v>42085.671701388885</v>
      </c>
      <c r="W3081">
        <f t="shared" si="253"/>
        <v>2015</v>
      </c>
    </row>
    <row r="3082" spans="1:23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9"/>
        <v>0</v>
      </c>
      <c r="P3082">
        <f t="shared" si="250"/>
        <v>53.71</v>
      </c>
      <c r="Q3082">
        <v>0</v>
      </c>
      <c r="R3082" s="9" t="s">
        <v>8315</v>
      </c>
      <c r="S3082" t="s">
        <v>8355</v>
      </c>
      <c r="T3082" s="13">
        <f t="shared" si="251"/>
        <v>41940.028287037036</v>
      </c>
      <c r="U3082" s="13">
        <f t="shared" si="252"/>
        <v>42000.0699537037</v>
      </c>
      <c r="W3082">
        <f t="shared" si="253"/>
        <v>2014</v>
      </c>
    </row>
    <row r="3083" spans="1:23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9"/>
        <v>0</v>
      </c>
      <c r="P3083">
        <f t="shared" si="250"/>
        <v>420.6</v>
      </c>
      <c r="Q3083">
        <v>0</v>
      </c>
      <c r="R3083" s="9" t="s">
        <v>8315</v>
      </c>
      <c r="S3083" t="s">
        <v>8355</v>
      </c>
      <c r="T3083" s="13">
        <f t="shared" si="251"/>
        <v>42237.181608796294</v>
      </c>
      <c r="U3083" s="13">
        <f t="shared" si="252"/>
        <v>42267.181608796294</v>
      </c>
      <c r="W3083">
        <f t="shared" si="253"/>
        <v>2015</v>
      </c>
    </row>
    <row r="3084" spans="1:23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9"/>
        <v>0</v>
      </c>
      <c r="P3084">
        <f t="shared" si="250"/>
        <v>0</v>
      </c>
      <c r="Q3084">
        <v>0</v>
      </c>
      <c r="R3084" s="9" t="s">
        <v>8315</v>
      </c>
      <c r="S3084" t="s">
        <v>8355</v>
      </c>
      <c r="T3084" s="13">
        <f t="shared" si="251"/>
        <v>42293.922986111109</v>
      </c>
      <c r="U3084" s="13">
        <f t="shared" si="252"/>
        <v>42323.96465277778</v>
      </c>
      <c r="W3084">
        <f t="shared" si="253"/>
        <v>2015</v>
      </c>
    </row>
    <row r="3085" spans="1:23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9"/>
        <v>0</v>
      </c>
      <c r="P3085">
        <f t="shared" si="250"/>
        <v>18.670000000000002</v>
      </c>
      <c r="Q3085">
        <v>0</v>
      </c>
      <c r="R3085" s="9" t="s">
        <v>8315</v>
      </c>
      <c r="S3085" t="s">
        <v>8355</v>
      </c>
      <c r="T3085" s="13">
        <f t="shared" si="251"/>
        <v>41853.563402777778</v>
      </c>
      <c r="U3085" s="13">
        <f t="shared" si="252"/>
        <v>41883.208333333336</v>
      </c>
      <c r="W3085">
        <f t="shared" si="253"/>
        <v>2014</v>
      </c>
    </row>
    <row r="3086" spans="1:23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9"/>
        <v>12</v>
      </c>
      <c r="P3086">
        <f t="shared" si="250"/>
        <v>78.33</v>
      </c>
      <c r="Q3086">
        <v>12</v>
      </c>
      <c r="R3086" s="9" t="s">
        <v>8315</v>
      </c>
      <c r="S3086" t="s">
        <v>8355</v>
      </c>
      <c r="T3086" s="13">
        <f t="shared" si="251"/>
        <v>42100.723738425921</v>
      </c>
      <c r="U3086" s="13">
        <f t="shared" si="252"/>
        <v>42129.783333333333</v>
      </c>
      <c r="W3086">
        <f t="shared" si="253"/>
        <v>2015</v>
      </c>
    </row>
    <row r="3087" spans="1:23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9"/>
        <v>2</v>
      </c>
      <c r="P3087">
        <f t="shared" si="250"/>
        <v>67.78</v>
      </c>
      <c r="Q3087">
        <v>2</v>
      </c>
      <c r="R3087" s="9" t="s">
        <v>8315</v>
      </c>
      <c r="S3087" t="s">
        <v>8355</v>
      </c>
      <c r="T3087" s="13">
        <f t="shared" si="251"/>
        <v>42246.883784722217</v>
      </c>
      <c r="U3087" s="13">
        <f t="shared" si="252"/>
        <v>42276.883784722217</v>
      </c>
      <c r="W3087">
        <f t="shared" si="253"/>
        <v>2015</v>
      </c>
    </row>
    <row r="3088" spans="1:23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9"/>
        <v>0</v>
      </c>
      <c r="P3088">
        <f t="shared" si="250"/>
        <v>16.670000000000002</v>
      </c>
      <c r="Q3088">
        <v>0</v>
      </c>
      <c r="R3088" s="9" t="s">
        <v>8315</v>
      </c>
      <c r="S3088" t="s">
        <v>8355</v>
      </c>
      <c r="T3088" s="13">
        <f t="shared" si="251"/>
        <v>42173.67082175926</v>
      </c>
      <c r="U3088" s="13">
        <f t="shared" si="252"/>
        <v>42233.67082175926</v>
      </c>
      <c r="W3088">
        <f t="shared" si="253"/>
        <v>2015</v>
      </c>
    </row>
    <row r="3089" spans="1:23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9"/>
        <v>1</v>
      </c>
      <c r="P3089">
        <f t="shared" si="250"/>
        <v>62.5</v>
      </c>
      <c r="Q3089">
        <v>1</v>
      </c>
      <c r="R3089" s="9" t="s">
        <v>8315</v>
      </c>
      <c r="S3089" t="s">
        <v>8355</v>
      </c>
      <c r="T3089" s="13">
        <f t="shared" si="251"/>
        <v>42665.150347222225</v>
      </c>
      <c r="U3089" s="13">
        <f t="shared" si="252"/>
        <v>42725.192013888889</v>
      </c>
      <c r="W3089">
        <f t="shared" si="253"/>
        <v>2016</v>
      </c>
    </row>
    <row r="3090" spans="1:23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9"/>
        <v>0</v>
      </c>
      <c r="P3090">
        <f t="shared" si="250"/>
        <v>42</v>
      </c>
      <c r="Q3090">
        <v>0</v>
      </c>
      <c r="R3090" s="9" t="s">
        <v>8315</v>
      </c>
      <c r="S3090" t="s">
        <v>8355</v>
      </c>
      <c r="T3090" s="13">
        <f t="shared" si="251"/>
        <v>41981.57230324074</v>
      </c>
      <c r="U3090" s="13">
        <f t="shared" si="252"/>
        <v>42012.570138888885</v>
      </c>
      <c r="W3090">
        <f t="shared" si="253"/>
        <v>2014</v>
      </c>
    </row>
    <row r="3091" spans="1:23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9"/>
        <v>23</v>
      </c>
      <c r="P3091">
        <f t="shared" si="250"/>
        <v>130.09</v>
      </c>
      <c r="Q3091">
        <v>23</v>
      </c>
      <c r="R3091" s="9" t="s">
        <v>8315</v>
      </c>
      <c r="S3091" t="s">
        <v>8355</v>
      </c>
      <c r="T3091" s="13">
        <f t="shared" si="251"/>
        <v>42528.542627314819</v>
      </c>
      <c r="U3091" s="13">
        <f t="shared" si="252"/>
        <v>42560.082638888889</v>
      </c>
      <c r="W3091">
        <f t="shared" si="253"/>
        <v>2016</v>
      </c>
    </row>
    <row r="3092" spans="1:23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9"/>
        <v>5</v>
      </c>
      <c r="P3092">
        <f t="shared" si="250"/>
        <v>1270.22</v>
      </c>
      <c r="Q3092">
        <v>5</v>
      </c>
      <c r="R3092" s="9" t="s">
        <v>8315</v>
      </c>
      <c r="S3092" t="s">
        <v>8355</v>
      </c>
      <c r="T3092" s="13">
        <f t="shared" si="251"/>
        <v>42065.818807870368</v>
      </c>
      <c r="U3092" s="13">
        <f t="shared" si="252"/>
        <v>42125.777141203704</v>
      </c>
      <c r="W3092">
        <f t="shared" si="253"/>
        <v>2015</v>
      </c>
    </row>
    <row r="3093" spans="1:23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9"/>
        <v>16</v>
      </c>
      <c r="P3093">
        <f t="shared" si="250"/>
        <v>88.44</v>
      </c>
      <c r="Q3093">
        <v>16</v>
      </c>
      <c r="R3093" s="9" t="s">
        <v>8315</v>
      </c>
      <c r="S3093" t="s">
        <v>8355</v>
      </c>
      <c r="T3093" s="13">
        <f t="shared" si="251"/>
        <v>42566.948414351849</v>
      </c>
      <c r="U3093" s="13">
        <f t="shared" si="252"/>
        <v>42596.948414351849</v>
      </c>
      <c r="W3093">
        <f t="shared" si="253"/>
        <v>2016</v>
      </c>
    </row>
    <row r="3094" spans="1:23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9"/>
        <v>1</v>
      </c>
      <c r="P3094">
        <f t="shared" si="250"/>
        <v>56.34</v>
      </c>
      <c r="Q3094">
        <v>1</v>
      </c>
      <c r="R3094" s="9" t="s">
        <v>8315</v>
      </c>
      <c r="S3094" t="s">
        <v>8355</v>
      </c>
      <c r="T3094" s="13">
        <f t="shared" si="251"/>
        <v>42255.619351851856</v>
      </c>
      <c r="U3094" s="13">
        <f t="shared" si="252"/>
        <v>42292.916666666672</v>
      </c>
      <c r="W3094">
        <f t="shared" si="253"/>
        <v>2015</v>
      </c>
    </row>
    <row r="3095" spans="1:23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9"/>
        <v>23</v>
      </c>
      <c r="P3095">
        <f t="shared" si="250"/>
        <v>53.53</v>
      </c>
      <c r="Q3095">
        <v>23</v>
      </c>
      <c r="R3095" s="9" t="s">
        <v>8315</v>
      </c>
      <c r="S3095" t="s">
        <v>8355</v>
      </c>
      <c r="T3095" s="13">
        <f t="shared" si="251"/>
        <v>41760.909039351849</v>
      </c>
      <c r="U3095" s="13">
        <f t="shared" si="252"/>
        <v>41791.165972222225</v>
      </c>
      <c r="W3095">
        <f t="shared" si="253"/>
        <v>2014</v>
      </c>
    </row>
    <row r="3096" spans="1:23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9"/>
        <v>0</v>
      </c>
      <c r="P3096">
        <f t="shared" si="250"/>
        <v>25</v>
      </c>
      <c r="Q3096">
        <v>0</v>
      </c>
      <c r="R3096" s="9" t="s">
        <v>8315</v>
      </c>
      <c r="S3096" t="s">
        <v>8355</v>
      </c>
      <c r="T3096" s="13">
        <f t="shared" si="251"/>
        <v>42207.795787037037</v>
      </c>
      <c r="U3096" s="13">
        <f t="shared" si="252"/>
        <v>42267.795787037037</v>
      </c>
      <c r="W3096">
        <f t="shared" si="253"/>
        <v>2015</v>
      </c>
    </row>
    <row r="3097" spans="1:23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9"/>
        <v>0</v>
      </c>
      <c r="P3097">
        <f t="shared" si="250"/>
        <v>50</v>
      </c>
      <c r="Q3097">
        <v>0</v>
      </c>
      <c r="R3097" s="9" t="s">
        <v>8315</v>
      </c>
      <c r="S3097" t="s">
        <v>8355</v>
      </c>
      <c r="T3097" s="13">
        <f t="shared" si="251"/>
        <v>42523.025231481486</v>
      </c>
      <c r="U3097" s="13">
        <f t="shared" si="252"/>
        <v>42583.025231481486</v>
      </c>
      <c r="W3097">
        <f t="shared" si="253"/>
        <v>2016</v>
      </c>
    </row>
    <row r="3098" spans="1:23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9"/>
        <v>4</v>
      </c>
      <c r="P3098">
        <f t="shared" si="250"/>
        <v>56.79</v>
      </c>
      <c r="Q3098">
        <v>4</v>
      </c>
      <c r="R3098" s="9" t="s">
        <v>8315</v>
      </c>
      <c r="S3098" t="s">
        <v>8355</v>
      </c>
      <c r="T3098" s="13">
        <f t="shared" si="251"/>
        <v>42114.825532407413</v>
      </c>
      <c r="U3098" s="13">
        <f t="shared" si="252"/>
        <v>42144.825532407413</v>
      </c>
      <c r="W3098">
        <f t="shared" si="253"/>
        <v>2015</v>
      </c>
    </row>
    <row r="3099" spans="1:23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9"/>
        <v>17</v>
      </c>
      <c r="P3099">
        <f t="shared" si="250"/>
        <v>40.83</v>
      </c>
      <c r="Q3099">
        <v>17</v>
      </c>
      <c r="R3099" s="9" t="s">
        <v>8315</v>
      </c>
      <c r="S3099" t="s">
        <v>8355</v>
      </c>
      <c r="T3099" s="13">
        <f t="shared" si="251"/>
        <v>42629.503483796296</v>
      </c>
      <c r="U3099" s="13">
        <f t="shared" si="252"/>
        <v>42650.583333333328</v>
      </c>
      <c r="W3099">
        <f t="shared" si="253"/>
        <v>2016</v>
      </c>
    </row>
    <row r="3100" spans="1:23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9"/>
        <v>4</v>
      </c>
      <c r="P3100">
        <f t="shared" si="250"/>
        <v>65.11</v>
      </c>
      <c r="Q3100">
        <v>4</v>
      </c>
      <c r="R3100" s="9" t="s">
        <v>8315</v>
      </c>
      <c r="S3100" t="s">
        <v>8355</v>
      </c>
      <c r="T3100" s="13">
        <f t="shared" si="251"/>
        <v>42359.792233796295</v>
      </c>
      <c r="U3100" s="13">
        <f t="shared" si="252"/>
        <v>42408.01180555555</v>
      </c>
      <c r="W3100">
        <f t="shared" si="253"/>
        <v>2015</v>
      </c>
    </row>
    <row r="3101" spans="1:23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9"/>
        <v>14</v>
      </c>
      <c r="P3101">
        <f t="shared" si="250"/>
        <v>55.6</v>
      </c>
      <c r="Q3101">
        <v>14</v>
      </c>
      <c r="R3101" s="9" t="s">
        <v>8315</v>
      </c>
      <c r="S3101" t="s">
        <v>8355</v>
      </c>
      <c r="T3101" s="13">
        <f t="shared" si="251"/>
        <v>42382.189710648148</v>
      </c>
      <c r="U3101" s="13">
        <f t="shared" si="252"/>
        <v>42412.189710648148</v>
      </c>
      <c r="W3101">
        <f t="shared" si="253"/>
        <v>2016</v>
      </c>
    </row>
    <row r="3102" spans="1:23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9"/>
        <v>15</v>
      </c>
      <c r="P3102">
        <f t="shared" si="250"/>
        <v>140.54</v>
      </c>
      <c r="Q3102">
        <v>15</v>
      </c>
      <c r="R3102" s="9" t="s">
        <v>8315</v>
      </c>
      <c r="S3102" t="s">
        <v>8355</v>
      </c>
      <c r="T3102" s="13">
        <f t="shared" si="251"/>
        <v>41902.622395833336</v>
      </c>
      <c r="U3102" s="13">
        <f t="shared" si="252"/>
        <v>41932.622395833336</v>
      </c>
      <c r="W3102">
        <f t="shared" si="253"/>
        <v>2014</v>
      </c>
    </row>
    <row r="3103" spans="1:23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9"/>
        <v>12</v>
      </c>
      <c r="P3103">
        <f t="shared" si="250"/>
        <v>25</v>
      </c>
      <c r="Q3103">
        <v>12</v>
      </c>
      <c r="R3103" s="9" t="s">
        <v>8315</v>
      </c>
      <c r="S3103" t="s">
        <v>8355</v>
      </c>
      <c r="T3103" s="13">
        <f t="shared" si="251"/>
        <v>42171.383530092593</v>
      </c>
      <c r="U3103" s="13">
        <f t="shared" si="252"/>
        <v>42201.330555555556</v>
      </c>
      <c r="W3103">
        <f t="shared" si="253"/>
        <v>2015</v>
      </c>
    </row>
    <row r="3104" spans="1:23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9"/>
        <v>39</v>
      </c>
      <c r="P3104">
        <f t="shared" si="250"/>
        <v>69.53</v>
      </c>
      <c r="Q3104">
        <v>39</v>
      </c>
      <c r="R3104" s="9" t="s">
        <v>8315</v>
      </c>
      <c r="S3104" t="s">
        <v>8355</v>
      </c>
      <c r="T3104" s="13">
        <f t="shared" si="251"/>
        <v>42555.340486111112</v>
      </c>
      <c r="U3104" s="13">
        <f t="shared" si="252"/>
        <v>42605.340486111112</v>
      </c>
      <c r="W3104">
        <f t="shared" si="253"/>
        <v>2016</v>
      </c>
    </row>
    <row r="3105" spans="1:23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9"/>
        <v>0</v>
      </c>
      <c r="P3105">
        <f t="shared" si="250"/>
        <v>5.5</v>
      </c>
      <c r="Q3105">
        <v>0</v>
      </c>
      <c r="R3105" s="9" t="s">
        <v>8315</v>
      </c>
      <c r="S3105" t="s">
        <v>8355</v>
      </c>
      <c r="T3105" s="13">
        <f t="shared" si="251"/>
        <v>42107.156319444446</v>
      </c>
      <c r="U3105" s="13">
        <f t="shared" si="252"/>
        <v>42167.156319444446</v>
      </c>
      <c r="W3105">
        <f t="shared" si="253"/>
        <v>2015</v>
      </c>
    </row>
    <row r="3106" spans="1:23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9"/>
        <v>30</v>
      </c>
      <c r="P3106">
        <f t="shared" si="250"/>
        <v>237</v>
      </c>
      <c r="Q3106">
        <v>30</v>
      </c>
      <c r="R3106" s="9" t="s">
        <v>8315</v>
      </c>
      <c r="S3106" t="s">
        <v>8355</v>
      </c>
      <c r="T3106" s="13">
        <f t="shared" si="251"/>
        <v>42006.908692129626</v>
      </c>
      <c r="U3106" s="13">
        <f t="shared" si="252"/>
        <v>42038.083333333328</v>
      </c>
      <c r="W3106">
        <f t="shared" si="253"/>
        <v>2015</v>
      </c>
    </row>
    <row r="3107" spans="1:23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9"/>
        <v>42</v>
      </c>
      <c r="P3107">
        <f t="shared" si="250"/>
        <v>79.87</v>
      </c>
      <c r="Q3107">
        <v>42</v>
      </c>
      <c r="R3107" s="9" t="s">
        <v>8315</v>
      </c>
      <c r="S3107" t="s">
        <v>8355</v>
      </c>
      <c r="T3107" s="13">
        <f t="shared" si="251"/>
        <v>41876.718935185185</v>
      </c>
      <c r="U3107" s="13">
        <f t="shared" si="252"/>
        <v>41931.208333333336</v>
      </c>
      <c r="W3107">
        <f t="shared" si="253"/>
        <v>2014</v>
      </c>
    </row>
    <row r="3108" spans="1:23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9"/>
        <v>4</v>
      </c>
      <c r="P3108">
        <f t="shared" si="250"/>
        <v>10.25</v>
      </c>
      <c r="Q3108">
        <v>4</v>
      </c>
      <c r="R3108" s="9" t="s">
        <v>8315</v>
      </c>
      <c r="S3108" t="s">
        <v>8355</v>
      </c>
      <c r="T3108" s="13">
        <f t="shared" si="251"/>
        <v>42241.429120370376</v>
      </c>
      <c r="U3108" s="13">
        <f t="shared" si="252"/>
        <v>42263.916666666672</v>
      </c>
      <c r="W3108">
        <f t="shared" si="253"/>
        <v>2015</v>
      </c>
    </row>
    <row r="3109" spans="1:23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9"/>
        <v>20</v>
      </c>
      <c r="P3109">
        <f t="shared" si="250"/>
        <v>272.58999999999997</v>
      </c>
      <c r="Q3109">
        <v>20</v>
      </c>
      <c r="R3109" s="9" t="s">
        <v>8315</v>
      </c>
      <c r="S3109" t="s">
        <v>8355</v>
      </c>
      <c r="T3109" s="13">
        <f t="shared" si="251"/>
        <v>42128.814247685179</v>
      </c>
      <c r="U3109" s="13">
        <f t="shared" si="252"/>
        <v>42135.814247685179</v>
      </c>
      <c r="W3109">
        <f t="shared" si="253"/>
        <v>2015</v>
      </c>
    </row>
    <row r="3110" spans="1:23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9"/>
        <v>0</v>
      </c>
      <c r="P3110">
        <f t="shared" si="250"/>
        <v>13</v>
      </c>
      <c r="Q3110">
        <v>0</v>
      </c>
      <c r="R3110" s="9" t="s">
        <v>8315</v>
      </c>
      <c r="S3110" t="s">
        <v>8355</v>
      </c>
      <c r="T3110" s="13">
        <f t="shared" si="251"/>
        <v>42062.680486111116</v>
      </c>
      <c r="U3110" s="13">
        <f t="shared" si="252"/>
        <v>42122.638819444444</v>
      </c>
      <c r="W3110">
        <f t="shared" si="253"/>
        <v>2015</v>
      </c>
    </row>
    <row r="3111" spans="1:23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9"/>
        <v>25</v>
      </c>
      <c r="P3111">
        <f t="shared" si="250"/>
        <v>58.18</v>
      </c>
      <c r="Q3111">
        <v>25</v>
      </c>
      <c r="R3111" s="9" t="s">
        <v>8315</v>
      </c>
      <c r="S3111" t="s">
        <v>8355</v>
      </c>
      <c r="T3111" s="13">
        <f t="shared" si="251"/>
        <v>41844.125115740739</v>
      </c>
      <c r="U3111" s="13">
        <f t="shared" si="252"/>
        <v>41879.125115740739</v>
      </c>
      <c r="W3111">
        <f t="shared" si="253"/>
        <v>2014</v>
      </c>
    </row>
    <row r="3112" spans="1:23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9"/>
        <v>0</v>
      </c>
      <c r="P3112">
        <f t="shared" si="250"/>
        <v>10</v>
      </c>
      <c r="Q3112">
        <v>0</v>
      </c>
      <c r="R3112" s="9" t="s">
        <v>8315</v>
      </c>
      <c r="S3112" t="s">
        <v>8355</v>
      </c>
      <c r="T3112" s="13">
        <f t="shared" si="251"/>
        <v>42745.031469907408</v>
      </c>
      <c r="U3112" s="13">
        <f t="shared" si="252"/>
        <v>42785.031469907408</v>
      </c>
      <c r="W3112">
        <f t="shared" si="253"/>
        <v>2017</v>
      </c>
    </row>
    <row r="3113" spans="1:23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9"/>
        <v>27</v>
      </c>
      <c r="P3113">
        <f t="shared" si="250"/>
        <v>70.11</v>
      </c>
      <c r="Q3113">
        <v>27</v>
      </c>
      <c r="R3113" s="9" t="s">
        <v>8315</v>
      </c>
      <c r="S3113" t="s">
        <v>8355</v>
      </c>
      <c r="T3113" s="13">
        <f t="shared" si="251"/>
        <v>41885.595138888886</v>
      </c>
      <c r="U3113" s="13">
        <f t="shared" si="252"/>
        <v>41916.595138888886</v>
      </c>
      <c r="W3113">
        <f t="shared" si="253"/>
        <v>2014</v>
      </c>
    </row>
    <row r="3114" spans="1:23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9"/>
        <v>5</v>
      </c>
      <c r="P3114">
        <f t="shared" si="250"/>
        <v>57.89</v>
      </c>
      <c r="Q3114">
        <v>5</v>
      </c>
      <c r="R3114" s="9" t="s">
        <v>8315</v>
      </c>
      <c r="S3114" t="s">
        <v>8355</v>
      </c>
      <c r="T3114" s="13">
        <f t="shared" si="251"/>
        <v>42615.121921296297</v>
      </c>
      <c r="U3114" s="13">
        <f t="shared" si="252"/>
        <v>42675.121921296297</v>
      </c>
      <c r="W3114">
        <f t="shared" si="253"/>
        <v>2016</v>
      </c>
    </row>
    <row r="3115" spans="1:23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9"/>
        <v>4</v>
      </c>
      <c r="P3115">
        <f t="shared" si="250"/>
        <v>125.27</v>
      </c>
      <c r="Q3115">
        <v>4</v>
      </c>
      <c r="R3115" s="9" t="s">
        <v>8315</v>
      </c>
      <c r="S3115" t="s">
        <v>8355</v>
      </c>
      <c r="T3115" s="13">
        <f t="shared" si="251"/>
        <v>42081.731273148151</v>
      </c>
      <c r="U3115" s="13">
        <f t="shared" si="252"/>
        <v>42111.731273148151</v>
      </c>
      <c r="W3115">
        <f t="shared" si="253"/>
        <v>2015</v>
      </c>
    </row>
    <row r="3116" spans="1:23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9"/>
        <v>0</v>
      </c>
      <c r="P3116">
        <f t="shared" si="250"/>
        <v>0</v>
      </c>
      <c r="Q3116">
        <v>0</v>
      </c>
      <c r="R3116" s="9" t="s">
        <v>8315</v>
      </c>
      <c r="S3116" t="s">
        <v>8355</v>
      </c>
      <c r="T3116" s="13">
        <f t="shared" si="251"/>
        <v>41843.632523148146</v>
      </c>
      <c r="U3116" s="13">
        <f t="shared" si="252"/>
        <v>41903.632523148146</v>
      </c>
      <c r="W3116">
        <f t="shared" si="253"/>
        <v>2014</v>
      </c>
    </row>
    <row r="3117" spans="1:23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9"/>
        <v>3</v>
      </c>
      <c r="P3117">
        <f t="shared" si="250"/>
        <v>300</v>
      </c>
      <c r="Q3117">
        <v>3</v>
      </c>
      <c r="R3117" s="9" t="s">
        <v>8315</v>
      </c>
      <c r="S3117" t="s">
        <v>8355</v>
      </c>
      <c r="T3117" s="13">
        <f t="shared" si="251"/>
        <v>42496.447071759263</v>
      </c>
      <c r="U3117" s="13">
        <f t="shared" si="252"/>
        <v>42526.447071759263</v>
      </c>
      <c r="W3117">
        <f t="shared" si="253"/>
        <v>2016</v>
      </c>
    </row>
    <row r="3118" spans="1:23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9"/>
        <v>57</v>
      </c>
      <c r="P3118">
        <f t="shared" si="250"/>
        <v>43</v>
      </c>
      <c r="Q3118">
        <v>57</v>
      </c>
      <c r="R3118" s="9" t="s">
        <v>8315</v>
      </c>
      <c r="S3118" t="s">
        <v>8355</v>
      </c>
      <c r="T3118" s="13">
        <f t="shared" si="251"/>
        <v>42081.515335648146</v>
      </c>
      <c r="U3118" s="13">
        <f t="shared" si="252"/>
        <v>42095.515335648146</v>
      </c>
      <c r="W3118">
        <f t="shared" si="253"/>
        <v>2015</v>
      </c>
    </row>
    <row r="3119" spans="1:23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9"/>
        <v>0</v>
      </c>
      <c r="P3119">
        <f t="shared" si="250"/>
        <v>1</v>
      </c>
      <c r="Q3119">
        <v>0</v>
      </c>
      <c r="R3119" s="9" t="s">
        <v>8315</v>
      </c>
      <c r="S3119" t="s">
        <v>8355</v>
      </c>
      <c r="T3119" s="13">
        <f t="shared" si="251"/>
        <v>42509.374537037031</v>
      </c>
      <c r="U3119" s="13">
        <f t="shared" si="252"/>
        <v>42517.55</v>
      </c>
      <c r="W3119">
        <f t="shared" si="253"/>
        <v>2016</v>
      </c>
    </row>
    <row r="3120" spans="1:23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9"/>
        <v>0</v>
      </c>
      <c r="P3120">
        <f t="shared" si="250"/>
        <v>775</v>
      </c>
      <c r="Q3120">
        <v>0</v>
      </c>
      <c r="R3120" s="9" t="s">
        <v>8315</v>
      </c>
      <c r="S3120" t="s">
        <v>8355</v>
      </c>
      <c r="T3120" s="13">
        <f t="shared" si="251"/>
        <v>42534.649571759262</v>
      </c>
      <c r="U3120" s="13">
        <f t="shared" si="252"/>
        <v>42553.649571759262</v>
      </c>
      <c r="W3120">
        <f t="shared" si="253"/>
        <v>2016</v>
      </c>
    </row>
    <row r="3121" spans="1:23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9"/>
        <v>0</v>
      </c>
      <c r="P3121">
        <f t="shared" si="250"/>
        <v>5</v>
      </c>
      <c r="Q3121">
        <v>0</v>
      </c>
      <c r="R3121" s="9" t="s">
        <v>8315</v>
      </c>
      <c r="S3121" t="s">
        <v>8355</v>
      </c>
      <c r="T3121" s="13">
        <f t="shared" si="251"/>
        <v>42060.04550925926</v>
      </c>
      <c r="U3121" s="13">
        <f t="shared" si="252"/>
        <v>42090.003842592589</v>
      </c>
      <c r="W3121">
        <f t="shared" si="253"/>
        <v>2015</v>
      </c>
    </row>
    <row r="3122" spans="1:23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9"/>
        <v>0</v>
      </c>
      <c r="P3122">
        <f t="shared" si="250"/>
        <v>12.8</v>
      </c>
      <c r="Q3122">
        <v>0</v>
      </c>
      <c r="R3122" s="9" t="s">
        <v>8315</v>
      </c>
      <c r="S3122" t="s">
        <v>8355</v>
      </c>
      <c r="T3122" s="13">
        <f t="shared" si="251"/>
        <v>42435.942083333335</v>
      </c>
      <c r="U3122" s="13">
        <f t="shared" si="252"/>
        <v>42495.900416666671</v>
      </c>
      <c r="W3122">
        <f t="shared" si="253"/>
        <v>2016</v>
      </c>
    </row>
    <row r="3123" spans="1:23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9"/>
        <v>1</v>
      </c>
      <c r="P3123">
        <f t="shared" si="250"/>
        <v>10</v>
      </c>
      <c r="Q3123">
        <v>1</v>
      </c>
      <c r="R3123" s="9" t="s">
        <v>8315</v>
      </c>
      <c r="S3123" t="s">
        <v>8355</v>
      </c>
      <c r="T3123" s="13">
        <f t="shared" si="251"/>
        <v>41848.679803240739</v>
      </c>
      <c r="U3123" s="13">
        <f t="shared" si="252"/>
        <v>41908.679803240739</v>
      </c>
      <c r="W3123">
        <f t="shared" si="253"/>
        <v>2014</v>
      </c>
    </row>
    <row r="3124" spans="1:23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9"/>
        <v>58</v>
      </c>
      <c r="P3124">
        <f t="shared" si="250"/>
        <v>58</v>
      </c>
      <c r="Q3124">
        <v>58</v>
      </c>
      <c r="R3124" s="9" t="s">
        <v>8315</v>
      </c>
      <c r="S3124" t="s">
        <v>8355</v>
      </c>
      <c r="T3124" s="13">
        <f t="shared" si="251"/>
        <v>42678.932083333333</v>
      </c>
      <c r="U3124" s="13">
        <f t="shared" si="252"/>
        <v>42683.973750000005</v>
      </c>
      <c r="W3124">
        <f t="shared" si="253"/>
        <v>2016</v>
      </c>
    </row>
    <row r="3125" spans="1:23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9"/>
        <v>68</v>
      </c>
      <c r="P3125">
        <f t="shared" si="250"/>
        <v>244.8</v>
      </c>
      <c r="Q3125">
        <v>68</v>
      </c>
      <c r="R3125" s="9" t="s">
        <v>8315</v>
      </c>
      <c r="S3125" t="s">
        <v>8355</v>
      </c>
      <c r="T3125" s="13">
        <f t="shared" si="251"/>
        <v>42530.993032407408</v>
      </c>
      <c r="U3125" s="13">
        <f t="shared" si="252"/>
        <v>42560.993032407408</v>
      </c>
      <c r="W3125">
        <f t="shared" si="253"/>
        <v>2016</v>
      </c>
    </row>
    <row r="3126" spans="1:23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9"/>
        <v>0</v>
      </c>
      <c r="P3126">
        <f t="shared" si="250"/>
        <v>6.5</v>
      </c>
      <c r="Q3126">
        <v>0</v>
      </c>
      <c r="R3126" s="9" t="s">
        <v>8315</v>
      </c>
      <c r="S3126" t="s">
        <v>8355</v>
      </c>
      <c r="T3126" s="13">
        <f t="shared" si="251"/>
        <v>41977.780104166668</v>
      </c>
      <c r="U3126" s="13">
        <f t="shared" si="252"/>
        <v>42037.780104166668</v>
      </c>
      <c r="W3126">
        <f t="shared" si="253"/>
        <v>2014</v>
      </c>
    </row>
    <row r="3127" spans="1:23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9"/>
        <v>0</v>
      </c>
      <c r="P3127">
        <f t="shared" si="250"/>
        <v>0</v>
      </c>
      <c r="Q3127">
        <v>0</v>
      </c>
      <c r="R3127" s="9" t="s">
        <v>8315</v>
      </c>
      <c r="S3127" t="s">
        <v>8355</v>
      </c>
      <c r="T3127" s="13">
        <f t="shared" si="251"/>
        <v>42346.20685185185</v>
      </c>
      <c r="U3127" s="13">
        <f t="shared" si="252"/>
        <v>42376.20685185185</v>
      </c>
      <c r="W3127">
        <f t="shared" si="253"/>
        <v>2015</v>
      </c>
    </row>
    <row r="3128" spans="1:23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9"/>
        <v>4</v>
      </c>
      <c r="P3128">
        <f t="shared" si="250"/>
        <v>61.18</v>
      </c>
      <c r="Q3128">
        <v>4</v>
      </c>
      <c r="R3128" s="9" t="s">
        <v>8315</v>
      </c>
      <c r="S3128" t="s">
        <v>8355</v>
      </c>
      <c r="T3128" s="13">
        <f t="shared" si="251"/>
        <v>42427.01807870371</v>
      </c>
      <c r="U3128" s="13">
        <f t="shared" si="252"/>
        <v>42456.976412037038</v>
      </c>
      <c r="W3128">
        <f t="shared" si="253"/>
        <v>2016</v>
      </c>
    </row>
    <row r="3129" spans="1:23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9"/>
        <v>0</v>
      </c>
      <c r="P3129">
        <f t="shared" si="250"/>
        <v>0</v>
      </c>
      <c r="Q3129">
        <v>0</v>
      </c>
      <c r="R3129" s="9" t="s">
        <v>8315</v>
      </c>
      <c r="S3129" t="s">
        <v>8355</v>
      </c>
      <c r="T3129" s="13">
        <f t="shared" si="251"/>
        <v>42034.856817129628</v>
      </c>
      <c r="U3129" s="13">
        <f t="shared" si="252"/>
        <v>42064.856817129628</v>
      </c>
      <c r="W3129">
        <f t="shared" si="253"/>
        <v>2015</v>
      </c>
    </row>
    <row r="3130" spans="1:23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9"/>
        <v>109</v>
      </c>
      <c r="P3130">
        <f t="shared" si="250"/>
        <v>139.24</v>
      </c>
      <c r="Q3130">
        <v>109</v>
      </c>
      <c r="R3130" s="9" t="s">
        <v>8315</v>
      </c>
      <c r="S3130" t="s">
        <v>8316</v>
      </c>
      <c r="T3130" s="13">
        <f t="shared" si="251"/>
        <v>42780.825706018513</v>
      </c>
      <c r="U3130" s="13">
        <f t="shared" si="252"/>
        <v>42810.784039351856</v>
      </c>
      <c r="W3130">
        <f t="shared" si="253"/>
        <v>2017</v>
      </c>
    </row>
    <row r="3131" spans="1:23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9"/>
        <v>1</v>
      </c>
      <c r="P3131">
        <f t="shared" si="250"/>
        <v>10</v>
      </c>
      <c r="Q3131">
        <v>1</v>
      </c>
      <c r="R3131" s="9" t="s">
        <v>8315</v>
      </c>
      <c r="S3131" t="s">
        <v>8316</v>
      </c>
      <c r="T3131" s="13">
        <f t="shared" si="251"/>
        <v>42803.842812499999</v>
      </c>
      <c r="U3131" s="13">
        <f t="shared" si="252"/>
        <v>42843.801145833335</v>
      </c>
      <c r="W3131">
        <f t="shared" si="253"/>
        <v>2017</v>
      </c>
    </row>
    <row r="3132" spans="1:23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9"/>
        <v>4</v>
      </c>
      <c r="P3132">
        <f t="shared" si="250"/>
        <v>93.75</v>
      </c>
      <c r="Q3132">
        <v>4</v>
      </c>
      <c r="R3132" s="9" t="s">
        <v>8315</v>
      </c>
      <c r="S3132" t="s">
        <v>8316</v>
      </c>
      <c r="T3132" s="13">
        <f t="shared" si="251"/>
        <v>42808.640231481477</v>
      </c>
      <c r="U3132" s="13">
        <f t="shared" si="252"/>
        <v>42839.207638888889</v>
      </c>
      <c r="W3132">
        <f t="shared" si="253"/>
        <v>2017</v>
      </c>
    </row>
    <row r="3133" spans="1:23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9"/>
        <v>16</v>
      </c>
      <c r="P3133">
        <f t="shared" si="250"/>
        <v>53.75</v>
      </c>
      <c r="Q3133">
        <v>16</v>
      </c>
      <c r="R3133" s="9" t="s">
        <v>8315</v>
      </c>
      <c r="S3133" t="s">
        <v>8316</v>
      </c>
      <c r="T3133" s="13">
        <f t="shared" si="251"/>
        <v>42803.579224537039</v>
      </c>
      <c r="U3133" s="13">
        <f t="shared" si="252"/>
        <v>42833.537557870368</v>
      </c>
      <c r="W3133">
        <f t="shared" si="253"/>
        <v>2017</v>
      </c>
    </row>
    <row r="3134" spans="1:23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9"/>
        <v>0</v>
      </c>
      <c r="P3134">
        <f t="shared" si="250"/>
        <v>10</v>
      </c>
      <c r="Q3134">
        <v>0</v>
      </c>
      <c r="R3134" s="9" t="s">
        <v>8315</v>
      </c>
      <c r="S3134" t="s">
        <v>8316</v>
      </c>
      <c r="T3134" s="13">
        <f t="shared" si="251"/>
        <v>42786.350231481483</v>
      </c>
      <c r="U3134" s="13">
        <f t="shared" si="252"/>
        <v>42846.308564814812</v>
      </c>
      <c r="W3134">
        <f t="shared" si="253"/>
        <v>2017</v>
      </c>
    </row>
    <row r="3135" spans="1:23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9"/>
        <v>108</v>
      </c>
      <c r="P3135">
        <f t="shared" si="250"/>
        <v>33.75</v>
      </c>
      <c r="Q3135">
        <v>108</v>
      </c>
      <c r="R3135" s="9" t="s">
        <v>8315</v>
      </c>
      <c r="S3135" t="s">
        <v>8316</v>
      </c>
      <c r="T3135" s="13">
        <f t="shared" si="251"/>
        <v>42788.565208333333</v>
      </c>
      <c r="U3135" s="13">
        <f t="shared" si="252"/>
        <v>42818.523541666669</v>
      </c>
      <c r="W3135">
        <f t="shared" si="253"/>
        <v>2017</v>
      </c>
    </row>
    <row r="3136" spans="1:23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9"/>
        <v>23</v>
      </c>
      <c r="P3136">
        <f t="shared" si="250"/>
        <v>18.75</v>
      </c>
      <c r="Q3136">
        <v>23</v>
      </c>
      <c r="R3136" s="9" t="s">
        <v>8315</v>
      </c>
      <c r="S3136" t="s">
        <v>8316</v>
      </c>
      <c r="T3136" s="13">
        <f t="shared" si="251"/>
        <v>42800.720127314817</v>
      </c>
      <c r="U3136" s="13">
        <f t="shared" si="252"/>
        <v>42821.678460648152</v>
      </c>
      <c r="W3136">
        <f t="shared" si="253"/>
        <v>2017</v>
      </c>
    </row>
    <row r="3137" spans="1:23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9"/>
        <v>21</v>
      </c>
      <c r="P3137">
        <f t="shared" si="250"/>
        <v>23.14</v>
      </c>
      <c r="Q3137">
        <v>21</v>
      </c>
      <c r="R3137" s="9" t="s">
        <v>8315</v>
      </c>
      <c r="S3137" t="s">
        <v>8316</v>
      </c>
      <c r="T3137" s="13">
        <f t="shared" si="251"/>
        <v>42807.151863425926</v>
      </c>
      <c r="U3137" s="13">
        <f t="shared" si="252"/>
        <v>42829.151863425926</v>
      </c>
      <c r="W3137">
        <f t="shared" si="253"/>
        <v>2017</v>
      </c>
    </row>
    <row r="3138" spans="1:23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9"/>
        <v>128</v>
      </c>
      <c r="P3138">
        <f t="shared" si="250"/>
        <v>29.05</v>
      </c>
      <c r="Q3138">
        <v>128</v>
      </c>
      <c r="R3138" s="9" t="s">
        <v>8315</v>
      </c>
      <c r="S3138" t="s">
        <v>8316</v>
      </c>
      <c r="T3138" s="13">
        <f t="shared" si="251"/>
        <v>42789.462430555555</v>
      </c>
      <c r="U3138" s="13">
        <f t="shared" si="252"/>
        <v>42825.957638888889</v>
      </c>
      <c r="W3138">
        <f t="shared" si="253"/>
        <v>2017</v>
      </c>
    </row>
    <row r="3139" spans="1:23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54">ROUND(E3139/D3139*100,0)</f>
        <v>3</v>
      </c>
      <c r="P3139">
        <f t="shared" ref="P3139:P3202" si="255">IFERROR(ROUND(E3139/L3139,2),0)</f>
        <v>50</v>
      </c>
      <c r="Q3139">
        <v>3</v>
      </c>
      <c r="R3139" s="9" t="s">
        <v>8315</v>
      </c>
      <c r="S3139" t="s">
        <v>8316</v>
      </c>
      <c r="T3139" s="13">
        <f t="shared" ref="T3139:T3202" si="256">(((J3139/60)/60)/24)+DATE(1970,1,1)</f>
        <v>42807.885057870371</v>
      </c>
      <c r="U3139" s="13">
        <f t="shared" ref="U3139:U3202" si="257">(((I3139/60)/60)/24)+DATE(1970,1,1)</f>
        <v>42858.8</v>
      </c>
      <c r="W3139">
        <f t="shared" ref="W3139:W3202" si="258">YEAR(T3139)</f>
        <v>2017</v>
      </c>
    </row>
    <row r="3140" spans="1:23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54"/>
        <v>0</v>
      </c>
      <c r="P3140">
        <f t="shared" si="255"/>
        <v>0</v>
      </c>
      <c r="Q3140">
        <v>0</v>
      </c>
      <c r="R3140" s="9" t="s">
        <v>8315</v>
      </c>
      <c r="S3140" t="s">
        <v>8316</v>
      </c>
      <c r="T3140" s="13">
        <f t="shared" si="256"/>
        <v>42809.645914351851</v>
      </c>
      <c r="U3140" s="13">
        <f t="shared" si="257"/>
        <v>42828.645914351851</v>
      </c>
      <c r="W3140">
        <f t="shared" si="258"/>
        <v>2017</v>
      </c>
    </row>
    <row r="3141" spans="1:23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54"/>
        <v>5</v>
      </c>
      <c r="P3141">
        <f t="shared" si="255"/>
        <v>450</v>
      </c>
      <c r="Q3141">
        <v>5</v>
      </c>
      <c r="R3141" s="9" t="s">
        <v>8315</v>
      </c>
      <c r="S3141" t="s">
        <v>8316</v>
      </c>
      <c r="T3141" s="13">
        <f t="shared" si="256"/>
        <v>42785.270370370374</v>
      </c>
      <c r="U3141" s="13">
        <f t="shared" si="257"/>
        <v>42819.189583333333</v>
      </c>
      <c r="W3141">
        <f t="shared" si="258"/>
        <v>2017</v>
      </c>
    </row>
    <row r="3142" spans="1:23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54"/>
        <v>1</v>
      </c>
      <c r="P3142">
        <f t="shared" si="255"/>
        <v>24</v>
      </c>
      <c r="Q3142">
        <v>1</v>
      </c>
      <c r="R3142" s="9" t="s">
        <v>8315</v>
      </c>
      <c r="S3142" t="s">
        <v>8316</v>
      </c>
      <c r="T3142" s="13">
        <f t="shared" si="256"/>
        <v>42802.718784722223</v>
      </c>
      <c r="U3142" s="13">
        <f t="shared" si="257"/>
        <v>42832.677118055552</v>
      </c>
      <c r="W3142">
        <f t="shared" si="258"/>
        <v>2017</v>
      </c>
    </row>
    <row r="3143" spans="1:23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54"/>
        <v>52</v>
      </c>
      <c r="P3143">
        <f t="shared" si="255"/>
        <v>32.25</v>
      </c>
      <c r="Q3143">
        <v>52</v>
      </c>
      <c r="R3143" s="9" t="s">
        <v>8315</v>
      </c>
      <c r="S3143" t="s">
        <v>8316</v>
      </c>
      <c r="T3143" s="13">
        <f t="shared" si="256"/>
        <v>42800.753333333334</v>
      </c>
      <c r="U3143" s="13">
        <f t="shared" si="257"/>
        <v>42841.833333333328</v>
      </c>
      <c r="W3143">
        <f t="shared" si="258"/>
        <v>2017</v>
      </c>
    </row>
    <row r="3144" spans="1:23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54"/>
        <v>2</v>
      </c>
      <c r="P3144">
        <f t="shared" si="255"/>
        <v>15</v>
      </c>
      <c r="Q3144">
        <v>2</v>
      </c>
      <c r="R3144" s="9" t="s">
        <v>8315</v>
      </c>
      <c r="S3144" t="s">
        <v>8316</v>
      </c>
      <c r="T3144" s="13">
        <f t="shared" si="256"/>
        <v>42783.513182870374</v>
      </c>
      <c r="U3144" s="13">
        <f t="shared" si="257"/>
        <v>42813.471516203703</v>
      </c>
      <c r="W3144">
        <f t="shared" si="258"/>
        <v>2017</v>
      </c>
    </row>
    <row r="3145" spans="1:23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54"/>
        <v>0</v>
      </c>
      <c r="P3145">
        <f t="shared" si="255"/>
        <v>0</v>
      </c>
      <c r="Q3145">
        <v>0</v>
      </c>
      <c r="R3145" s="9" t="s">
        <v>8315</v>
      </c>
      <c r="S3145" t="s">
        <v>8316</v>
      </c>
      <c r="T3145" s="13">
        <f t="shared" si="256"/>
        <v>42808.358287037037</v>
      </c>
      <c r="U3145" s="13">
        <f t="shared" si="257"/>
        <v>42834.358287037037</v>
      </c>
      <c r="W3145">
        <f t="shared" si="258"/>
        <v>2017</v>
      </c>
    </row>
    <row r="3146" spans="1:23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54"/>
        <v>75</v>
      </c>
      <c r="P3146">
        <f t="shared" si="255"/>
        <v>251.33</v>
      </c>
      <c r="Q3146">
        <v>75</v>
      </c>
      <c r="R3146" s="9" t="s">
        <v>8315</v>
      </c>
      <c r="S3146" t="s">
        <v>8316</v>
      </c>
      <c r="T3146" s="13">
        <f t="shared" si="256"/>
        <v>42796.538275462968</v>
      </c>
      <c r="U3146" s="13">
        <f t="shared" si="257"/>
        <v>42813.25</v>
      </c>
      <c r="W3146">
        <f t="shared" si="258"/>
        <v>2017</v>
      </c>
    </row>
    <row r="3147" spans="1:23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54"/>
        <v>0</v>
      </c>
      <c r="P3147">
        <f t="shared" si="255"/>
        <v>0</v>
      </c>
      <c r="Q3147">
        <v>0</v>
      </c>
      <c r="R3147" s="9" t="s">
        <v>8315</v>
      </c>
      <c r="S3147" t="s">
        <v>8316</v>
      </c>
      <c r="T3147" s="13">
        <f t="shared" si="256"/>
        <v>42762.040902777779</v>
      </c>
      <c r="U3147" s="13">
        <f t="shared" si="257"/>
        <v>42821.999236111107</v>
      </c>
      <c r="W3147">
        <f t="shared" si="258"/>
        <v>2017</v>
      </c>
    </row>
    <row r="3148" spans="1:23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54"/>
        <v>11</v>
      </c>
      <c r="P3148">
        <f t="shared" si="255"/>
        <v>437.5</v>
      </c>
      <c r="Q3148">
        <v>11</v>
      </c>
      <c r="R3148" s="9" t="s">
        <v>8315</v>
      </c>
      <c r="S3148" t="s">
        <v>8316</v>
      </c>
      <c r="T3148" s="13">
        <f t="shared" si="256"/>
        <v>42796.682476851856</v>
      </c>
      <c r="U3148" s="13">
        <f t="shared" si="257"/>
        <v>42841.640810185185</v>
      </c>
      <c r="W3148">
        <f t="shared" si="258"/>
        <v>2017</v>
      </c>
    </row>
    <row r="3149" spans="1:23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54"/>
        <v>118</v>
      </c>
      <c r="P3149">
        <f t="shared" si="255"/>
        <v>110.35</v>
      </c>
      <c r="Q3149">
        <v>118</v>
      </c>
      <c r="R3149" s="9" t="s">
        <v>8315</v>
      </c>
      <c r="S3149" t="s">
        <v>8316</v>
      </c>
      <c r="T3149" s="13">
        <f t="shared" si="256"/>
        <v>41909.969386574077</v>
      </c>
      <c r="U3149" s="13">
        <f t="shared" si="257"/>
        <v>41950.011053240742</v>
      </c>
      <c r="W3149">
        <f t="shared" si="258"/>
        <v>2014</v>
      </c>
    </row>
    <row r="3150" spans="1:23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54"/>
        <v>131</v>
      </c>
      <c r="P3150">
        <f t="shared" si="255"/>
        <v>41.42</v>
      </c>
      <c r="Q3150">
        <v>131</v>
      </c>
      <c r="R3150" s="9" t="s">
        <v>8315</v>
      </c>
      <c r="S3150" t="s">
        <v>8316</v>
      </c>
      <c r="T3150" s="13">
        <f t="shared" si="256"/>
        <v>41891.665324074071</v>
      </c>
      <c r="U3150" s="13">
        <f t="shared" si="257"/>
        <v>41913.166666666664</v>
      </c>
      <c r="W3150">
        <f t="shared" si="258"/>
        <v>2014</v>
      </c>
    </row>
    <row r="3151" spans="1:23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54"/>
        <v>104</v>
      </c>
      <c r="P3151">
        <f t="shared" si="255"/>
        <v>52</v>
      </c>
      <c r="Q3151">
        <v>104</v>
      </c>
      <c r="R3151" s="9" t="s">
        <v>8315</v>
      </c>
      <c r="S3151" t="s">
        <v>8316</v>
      </c>
      <c r="T3151" s="13">
        <f t="shared" si="256"/>
        <v>41226.017361111109</v>
      </c>
      <c r="U3151" s="13">
        <f t="shared" si="257"/>
        <v>41250.083333333336</v>
      </c>
      <c r="W3151">
        <f t="shared" si="258"/>
        <v>2012</v>
      </c>
    </row>
    <row r="3152" spans="1:23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54"/>
        <v>101</v>
      </c>
      <c r="P3152">
        <f t="shared" si="255"/>
        <v>33.99</v>
      </c>
      <c r="Q3152">
        <v>101</v>
      </c>
      <c r="R3152" s="9" t="s">
        <v>8315</v>
      </c>
      <c r="S3152" t="s">
        <v>8316</v>
      </c>
      <c r="T3152" s="13">
        <f t="shared" si="256"/>
        <v>40478.263923611114</v>
      </c>
      <c r="U3152" s="13">
        <f t="shared" si="257"/>
        <v>40568.166666666664</v>
      </c>
      <c r="W3152">
        <f t="shared" si="258"/>
        <v>2010</v>
      </c>
    </row>
    <row r="3153" spans="1:23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54"/>
        <v>100</v>
      </c>
      <c r="P3153">
        <f t="shared" si="255"/>
        <v>103.35</v>
      </c>
      <c r="Q3153">
        <v>100</v>
      </c>
      <c r="R3153" s="9" t="s">
        <v>8315</v>
      </c>
      <c r="S3153" t="s">
        <v>8316</v>
      </c>
      <c r="T3153" s="13">
        <f t="shared" si="256"/>
        <v>41862.83997685185</v>
      </c>
      <c r="U3153" s="13">
        <f t="shared" si="257"/>
        <v>41892.83997685185</v>
      </c>
      <c r="W3153">
        <f t="shared" si="258"/>
        <v>2014</v>
      </c>
    </row>
    <row r="3154" spans="1:23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54"/>
        <v>106</v>
      </c>
      <c r="P3154">
        <f t="shared" si="255"/>
        <v>34.79</v>
      </c>
      <c r="Q3154">
        <v>106</v>
      </c>
      <c r="R3154" s="9" t="s">
        <v>8315</v>
      </c>
      <c r="S3154" t="s">
        <v>8316</v>
      </c>
      <c r="T3154" s="13">
        <f t="shared" si="256"/>
        <v>41550.867673611108</v>
      </c>
      <c r="U3154" s="13">
        <f t="shared" si="257"/>
        <v>41580.867673611108</v>
      </c>
      <c r="W3154">
        <f t="shared" si="258"/>
        <v>2013</v>
      </c>
    </row>
    <row r="3155" spans="1:23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54"/>
        <v>336</v>
      </c>
      <c r="P3155">
        <f t="shared" si="255"/>
        <v>41.77</v>
      </c>
      <c r="Q3155">
        <v>336</v>
      </c>
      <c r="R3155" s="9" t="s">
        <v>8315</v>
      </c>
      <c r="S3155" t="s">
        <v>8316</v>
      </c>
      <c r="T3155" s="13">
        <f t="shared" si="256"/>
        <v>40633.154363425929</v>
      </c>
      <c r="U3155" s="13">
        <f t="shared" si="257"/>
        <v>40664.207638888889</v>
      </c>
      <c r="W3155">
        <f t="shared" si="258"/>
        <v>2011</v>
      </c>
    </row>
    <row r="3156" spans="1:23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54"/>
        <v>113</v>
      </c>
      <c r="P3156">
        <f t="shared" si="255"/>
        <v>64.27</v>
      </c>
      <c r="Q3156">
        <v>113</v>
      </c>
      <c r="R3156" s="9" t="s">
        <v>8315</v>
      </c>
      <c r="S3156" t="s">
        <v>8316</v>
      </c>
      <c r="T3156" s="13">
        <f t="shared" si="256"/>
        <v>40970.875671296293</v>
      </c>
      <c r="U3156" s="13">
        <f t="shared" si="257"/>
        <v>41000.834004629629</v>
      </c>
      <c r="W3156">
        <f t="shared" si="258"/>
        <v>2012</v>
      </c>
    </row>
    <row r="3157" spans="1:23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54"/>
        <v>189</v>
      </c>
      <c r="P3157">
        <f t="shared" si="255"/>
        <v>31.21</v>
      </c>
      <c r="Q3157">
        <v>189</v>
      </c>
      <c r="R3157" s="9" t="s">
        <v>8315</v>
      </c>
      <c r="S3157" t="s">
        <v>8316</v>
      </c>
      <c r="T3157" s="13">
        <f t="shared" si="256"/>
        <v>41233.499131944445</v>
      </c>
      <c r="U3157" s="13">
        <f t="shared" si="257"/>
        <v>41263.499131944445</v>
      </c>
      <c r="W3157">
        <f t="shared" si="258"/>
        <v>2012</v>
      </c>
    </row>
    <row r="3158" spans="1:23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54"/>
        <v>102</v>
      </c>
      <c r="P3158">
        <f t="shared" si="255"/>
        <v>62.92</v>
      </c>
      <c r="Q3158">
        <v>102</v>
      </c>
      <c r="R3158" s="9" t="s">
        <v>8315</v>
      </c>
      <c r="S3158" t="s">
        <v>8316</v>
      </c>
      <c r="T3158" s="13">
        <f t="shared" si="256"/>
        <v>41026.953055555554</v>
      </c>
      <c r="U3158" s="13">
        <f t="shared" si="257"/>
        <v>41061.953055555554</v>
      </c>
      <c r="W3158">
        <f t="shared" si="258"/>
        <v>2012</v>
      </c>
    </row>
    <row r="3159" spans="1:23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54"/>
        <v>101</v>
      </c>
      <c r="P3159">
        <f t="shared" si="255"/>
        <v>98.54</v>
      </c>
      <c r="Q3159">
        <v>101</v>
      </c>
      <c r="R3159" s="9" t="s">
        <v>8315</v>
      </c>
      <c r="S3159" t="s">
        <v>8316</v>
      </c>
      <c r="T3159" s="13">
        <f t="shared" si="256"/>
        <v>41829.788252314815</v>
      </c>
      <c r="U3159" s="13">
        <f t="shared" si="257"/>
        <v>41839.208333333336</v>
      </c>
      <c r="W3159">
        <f t="shared" si="258"/>
        <v>2014</v>
      </c>
    </row>
    <row r="3160" spans="1:23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54"/>
        <v>114</v>
      </c>
      <c r="P3160">
        <f t="shared" si="255"/>
        <v>82.61</v>
      </c>
      <c r="Q3160">
        <v>114</v>
      </c>
      <c r="R3160" s="9" t="s">
        <v>8315</v>
      </c>
      <c r="S3160" t="s">
        <v>8316</v>
      </c>
      <c r="T3160" s="13">
        <f t="shared" si="256"/>
        <v>41447.839722222219</v>
      </c>
      <c r="U3160" s="13">
        <f t="shared" si="257"/>
        <v>41477.839722222219</v>
      </c>
      <c r="W3160">
        <f t="shared" si="258"/>
        <v>2013</v>
      </c>
    </row>
    <row r="3161" spans="1:23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54"/>
        <v>133</v>
      </c>
      <c r="P3161">
        <f t="shared" si="255"/>
        <v>38.5</v>
      </c>
      <c r="Q3161">
        <v>133</v>
      </c>
      <c r="R3161" s="9" t="s">
        <v>8315</v>
      </c>
      <c r="S3161" t="s">
        <v>8316</v>
      </c>
      <c r="T3161" s="13">
        <f t="shared" si="256"/>
        <v>40884.066678240742</v>
      </c>
      <c r="U3161" s="13">
        <f t="shared" si="257"/>
        <v>40926.958333333336</v>
      </c>
      <c r="W3161">
        <f t="shared" si="258"/>
        <v>2011</v>
      </c>
    </row>
    <row r="3162" spans="1:23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54"/>
        <v>102</v>
      </c>
      <c r="P3162">
        <f t="shared" si="255"/>
        <v>80.16</v>
      </c>
      <c r="Q3162">
        <v>102</v>
      </c>
      <c r="R3162" s="9" t="s">
        <v>8315</v>
      </c>
      <c r="S3162" t="s">
        <v>8316</v>
      </c>
      <c r="T3162" s="13">
        <f t="shared" si="256"/>
        <v>41841.26489583333</v>
      </c>
      <c r="U3162" s="13">
        <f t="shared" si="257"/>
        <v>41864.207638888889</v>
      </c>
      <c r="W3162">
        <f t="shared" si="258"/>
        <v>2014</v>
      </c>
    </row>
    <row r="3163" spans="1:23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54"/>
        <v>105</v>
      </c>
      <c r="P3163">
        <f t="shared" si="255"/>
        <v>28.41</v>
      </c>
      <c r="Q3163">
        <v>105</v>
      </c>
      <c r="R3163" s="9" t="s">
        <v>8315</v>
      </c>
      <c r="S3163" t="s">
        <v>8316</v>
      </c>
      <c r="T3163" s="13">
        <f t="shared" si="256"/>
        <v>41897.536134259259</v>
      </c>
      <c r="U3163" s="13">
        <f t="shared" si="257"/>
        <v>41927.536134259259</v>
      </c>
      <c r="W3163">
        <f t="shared" si="258"/>
        <v>2014</v>
      </c>
    </row>
    <row r="3164" spans="1:23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54"/>
        <v>127</v>
      </c>
      <c r="P3164">
        <f t="shared" si="255"/>
        <v>80.73</v>
      </c>
      <c r="Q3164">
        <v>127</v>
      </c>
      <c r="R3164" s="9" t="s">
        <v>8315</v>
      </c>
      <c r="S3164" t="s">
        <v>8316</v>
      </c>
      <c r="T3164" s="13">
        <f t="shared" si="256"/>
        <v>41799.685902777775</v>
      </c>
      <c r="U3164" s="13">
        <f t="shared" si="257"/>
        <v>41827.083333333336</v>
      </c>
      <c r="W3164">
        <f t="shared" si="258"/>
        <v>2014</v>
      </c>
    </row>
    <row r="3165" spans="1:23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54"/>
        <v>111</v>
      </c>
      <c r="P3165">
        <f t="shared" si="255"/>
        <v>200.69</v>
      </c>
      <c r="Q3165">
        <v>111</v>
      </c>
      <c r="R3165" s="9" t="s">
        <v>8315</v>
      </c>
      <c r="S3165" t="s">
        <v>8316</v>
      </c>
      <c r="T3165" s="13">
        <f t="shared" si="256"/>
        <v>41775.753761574073</v>
      </c>
      <c r="U3165" s="13">
        <f t="shared" si="257"/>
        <v>41805.753761574073</v>
      </c>
      <c r="W3165">
        <f t="shared" si="258"/>
        <v>2014</v>
      </c>
    </row>
    <row r="3166" spans="1:23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54"/>
        <v>107</v>
      </c>
      <c r="P3166">
        <f t="shared" si="255"/>
        <v>37.590000000000003</v>
      </c>
      <c r="Q3166">
        <v>107</v>
      </c>
      <c r="R3166" s="9" t="s">
        <v>8315</v>
      </c>
      <c r="S3166" t="s">
        <v>8316</v>
      </c>
      <c r="T3166" s="13">
        <f t="shared" si="256"/>
        <v>41766.80572916667</v>
      </c>
      <c r="U3166" s="13">
        <f t="shared" si="257"/>
        <v>41799.80572916667</v>
      </c>
      <c r="W3166">
        <f t="shared" si="258"/>
        <v>2014</v>
      </c>
    </row>
    <row r="3167" spans="1:23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54"/>
        <v>163</v>
      </c>
      <c r="P3167">
        <f t="shared" si="255"/>
        <v>58.1</v>
      </c>
      <c r="Q3167">
        <v>163</v>
      </c>
      <c r="R3167" s="9" t="s">
        <v>8315</v>
      </c>
      <c r="S3167" t="s">
        <v>8316</v>
      </c>
      <c r="T3167" s="13">
        <f t="shared" si="256"/>
        <v>40644.159259259257</v>
      </c>
      <c r="U3167" s="13">
        <f t="shared" si="257"/>
        <v>40666.165972222225</v>
      </c>
      <c r="W3167">
        <f t="shared" si="258"/>
        <v>2011</v>
      </c>
    </row>
    <row r="3168" spans="1:23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54"/>
        <v>160</v>
      </c>
      <c r="P3168">
        <f t="shared" si="255"/>
        <v>60.3</v>
      </c>
      <c r="Q3168">
        <v>160</v>
      </c>
      <c r="R3168" s="9" t="s">
        <v>8315</v>
      </c>
      <c r="S3168" t="s">
        <v>8316</v>
      </c>
      <c r="T3168" s="13">
        <f t="shared" si="256"/>
        <v>41940.69158564815</v>
      </c>
      <c r="U3168" s="13">
        <f t="shared" si="257"/>
        <v>41969.332638888889</v>
      </c>
      <c r="W3168">
        <f t="shared" si="258"/>
        <v>2014</v>
      </c>
    </row>
    <row r="3169" spans="1:23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54"/>
        <v>116</v>
      </c>
      <c r="P3169">
        <f t="shared" si="255"/>
        <v>63.36</v>
      </c>
      <c r="Q3169">
        <v>116</v>
      </c>
      <c r="R3169" s="9" t="s">
        <v>8315</v>
      </c>
      <c r="S3169" t="s">
        <v>8316</v>
      </c>
      <c r="T3169" s="13">
        <f t="shared" si="256"/>
        <v>41839.175706018519</v>
      </c>
      <c r="U3169" s="13">
        <f t="shared" si="257"/>
        <v>41853.175706018519</v>
      </c>
      <c r="W3169">
        <f t="shared" si="258"/>
        <v>2014</v>
      </c>
    </row>
    <row r="3170" spans="1:23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54"/>
        <v>124</v>
      </c>
      <c r="P3170">
        <f t="shared" si="255"/>
        <v>50.9</v>
      </c>
      <c r="Q3170">
        <v>124</v>
      </c>
      <c r="R3170" s="9" t="s">
        <v>8315</v>
      </c>
      <c r="S3170" t="s">
        <v>8316</v>
      </c>
      <c r="T3170" s="13">
        <f t="shared" si="256"/>
        <v>41772.105937500004</v>
      </c>
      <c r="U3170" s="13">
        <f t="shared" si="257"/>
        <v>41803.916666666664</v>
      </c>
      <c r="W3170">
        <f t="shared" si="258"/>
        <v>2014</v>
      </c>
    </row>
    <row r="3171" spans="1:23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54"/>
        <v>103</v>
      </c>
      <c r="P3171">
        <f t="shared" si="255"/>
        <v>100.5</v>
      </c>
      <c r="Q3171">
        <v>103</v>
      </c>
      <c r="R3171" s="9" t="s">
        <v>8315</v>
      </c>
      <c r="S3171" t="s">
        <v>8316</v>
      </c>
      <c r="T3171" s="13">
        <f t="shared" si="256"/>
        <v>41591.737974537034</v>
      </c>
      <c r="U3171" s="13">
        <f t="shared" si="257"/>
        <v>41621.207638888889</v>
      </c>
      <c r="W3171">
        <f t="shared" si="258"/>
        <v>2013</v>
      </c>
    </row>
    <row r="3172" spans="1:23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54"/>
        <v>112</v>
      </c>
      <c r="P3172">
        <f t="shared" si="255"/>
        <v>31.62</v>
      </c>
      <c r="Q3172">
        <v>112</v>
      </c>
      <c r="R3172" s="9" t="s">
        <v>8315</v>
      </c>
      <c r="S3172" t="s">
        <v>8316</v>
      </c>
      <c r="T3172" s="13">
        <f t="shared" si="256"/>
        <v>41789.080370370371</v>
      </c>
      <c r="U3172" s="13">
        <f t="shared" si="257"/>
        <v>41822.166666666664</v>
      </c>
      <c r="W3172">
        <f t="shared" si="258"/>
        <v>2014</v>
      </c>
    </row>
    <row r="3173" spans="1:23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54"/>
        <v>109</v>
      </c>
      <c r="P3173">
        <f t="shared" si="255"/>
        <v>65.099999999999994</v>
      </c>
      <c r="Q3173">
        <v>109</v>
      </c>
      <c r="R3173" s="9" t="s">
        <v>8315</v>
      </c>
      <c r="S3173" t="s">
        <v>8316</v>
      </c>
      <c r="T3173" s="13">
        <f t="shared" si="256"/>
        <v>42466.608310185184</v>
      </c>
      <c r="U3173" s="13">
        <f t="shared" si="257"/>
        <v>42496.608310185184</v>
      </c>
      <c r="W3173">
        <f t="shared" si="258"/>
        <v>2016</v>
      </c>
    </row>
    <row r="3174" spans="1:23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54"/>
        <v>115</v>
      </c>
      <c r="P3174">
        <f t="shared" si="255"/>
        <v>79.31</v>
      </c>
      <c r="Q3174">
        <v>115</v>
      </c>
      <c r="R3174" s="9" t="s">
        <v>8315</v>
      </c>
      <c r="S3174" t="s">
        <v>8316</v>
      </c>
      <c r="T3174" s="13">
        <f t="shared" si="256"/>
        <v>40923.729953703703</v>
      </c>
      <c r="U3174" s="13">
        <f t="shared" si="257"/>
        <v>40953.729953703703</v>
      </c>
      <c r="W3174">
        <f t="shared" si="258"/>
        <v>2012</v>
      </c>
    </row>
    <row r="3175" spans="1:23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54"/>
        <v>103</v>
      </c>
      <c r="P3175">
        <f t="shared" si="255"/>
        <v>139.19</v>
      </c>
      <c r="Q3175">
        <v>103</v>
      </c>
      <c r="R3175" s="9" t="s">
        <v>8315</v>
      </c>
      <c r="S3175" t="s">
        <v>8316</v>
      </c>
      <c r="T3175" s="13">
        <f t="shared" si="256"/>
        <v>41878.878379629627</v>
      </c>
      <c r="U3175" s="13">
        <f t="shared" si="257"/>
        <v>41908.878379629627</v>
      </c>
      <c r="W3175">
        <f t="shared" si="258"/>
        <v>2014</v>
      </c>
    </row>
    <row r="3176" spans="1:23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54"/>
        <v>101</v>
      </c>
      <c r="P3176">
        <f t="shared" si="255"/>
        <v>131.91</v>
      </c>
      <c r="Q3176">
        <v>101</v>
      </c>
      <c r="R3176" s="9" t="s">
        <v>8315</v>
      </c>
      <c r="S3176" t="s">
        <v>8316</v>
      </c>
      <c r="T3176" s="13">
        <f t="shared" si="256"/>
        <v>41862.864675925928</v>
      </c>
      <c r="U3176" s="13">
        <f t="shared" si="257"/>
        <v>41876.864675925928</v>
      </c>
      <c r="W3176">
        <f t="shared" si="258"/>
        <v>2014</v>
      </c>
    </row>
    <row r="3177" spans="1:23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54"/>
        <v>110</v>
      </c>
      <c r="P3177">
        <f t="shared" si="255"/>
        <v>91.3</v>
      </c>
      <c r="Q3177">
        <v>110</v>
      </c>
      <c r="R3177" s="9" t="s">
        <v>8315</v>
      </c>
      <c r="S3177" t="s">
        <v>8316</v>
      </c>
      <c r="T3177" s="13">
        <f t="shared" si="256"/>
        <v>40531.886886574073</v>
      </c>
      <c r="U3177" s="13">
        <f t="shared" si="257"/>
        <v>40591.886886574073</v>
      </c>
      <c r="W3177">
        <f t="shared" si="258"/>
        <v>2010</v>
      </c>
    </row>
    <row r="3178" spans="1:23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54"/>
        <v>115</v>
      </c>
      <c r="P3178">
        <f t="shared" si="255"/>
        <v>39.67</v>
      </c>
      <c r="Q3178">
        <v>115</v>
      </c>
      <c r="R3178" s="9" t="s">
        <v>8315</v>
      </c>
      <c r="S3178" t="s">
        <v>8316</v>
      </c>
      <c r="T3178" s="13">
        <f t="shared" si="256"/>
        <v>41477.930914351848</v>
      </c>
      <c r="U3178" s="13">
        <f t="shared" si="257"/>
        <v>41504.625</v>
      </c>
      <c r="W3178">
        <f t="shared" si="258"/>
        <v>2013</v>
      </c>
    </row>
    <row r="3179" spans="1:23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54"/>
        <v>117</v>
      </c>
      <c r="P3179">
        <f t="shared" si="255"/>
        <v>57.55</v>
      </c>
      <c r="Q3179">
        <v>117</v>
      </c>
      <c r="R3179" s="9" t="s">
        <v>8315</v>
      </c>
      <c r="S3179" t="s">
        <v>8316</v>
      </c>
      <c r="T3179" s="13">
        <f t="shared" si="256"/>
        <v>41781.666770833333</v>
      </c>
      <c r="U3179" s="13">
        <f t="shared" si="257"/>
        <v>41811.666770833333</v>
      </c>
      <c r="W3179">
        <f t="shared" si="258"/>
        <v>2014</v>
      </c>
    </row>
    <row r="3180" spans="1:23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54"/>
        <v>172</v>
      </c>
      <c r="P3180">
        <f t="shared" si="255"/>
        <v>33.03</v>
      </c>
      <c r="Q3180">
        <v>172</v>
      </c>
      <c r="R3180" s="9" t="s">
        <v>8315</v>
      </c>
      <c r="S3180" t="s">
        <v>8316</v>
      </c>
      <c r="T3180" s="13">
        <f t="shared" si="256"/>
        <v>41806.605034722219</v>
      </c>
      <c r="U3180" s="13">
        <f t="shared" si="257"/>
        <v>41836.605034722219</v>
      </c>
      <c r="W3180">
        <f t="shared" si="258"/>
        <v>2014</v>
      </c>
    </row>
    <row r="3181" spans="1:23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54"/>
        <v>114</v>
      </c>
      <c r="P3181">
        <f t="shared" si="255"/>
        <v>77.34</v>
      </c>
      <c r="Q3181">
        <v>114</v>
      </c>
      <c r="R3181" s="9" t="s">
        <v>8315</v>
      </c>
      <c r="S3181" t="s">
        <v>8316</v>
      </c>
      <c r="T3181" s="13">
        <f t="shared" si="256"/>
        <v>41375.702210648145</v>
      </c>
      <c r="U3181" s="13">
        <f t="shared" si="257"/>
        <v>41400.702210648145</v>
      </c>
      <c r="W3181">
        <f t="shared" si="258"/>
        <v>2013</v>
      </c>
    </row>
    <row r="3182" spans="1:23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54"/>
        <v>120</v>
      </c>
      <c r="P3182">
        <f t="shared" si="255"/>
        <v>31.93</v>
      </c>
      <c r="Q3182">
        <v>120</v>
      </c>
      <c r="R3182" s="9" t="s">
        <v>8315</v>
      </c>
      <c r="S3182" t="s">
        <v>8316</v>
      </c>
      <c r="T3182" s="13">
        <f t="shared" si="256"/>
        <v>41780.412604166668</v>
      </c>
      <c r="U3182" s="13">
        <f t="shared" si="257"/>
        <v>41810.412604166668</v>
      </c>
      <c r="W3182">
        <f t="shared" si="258"/>
        <v>2014</v>
      </c>
    </row>
    <row r="3183" spans="1:23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54"/>
        <v>109</v>
      </c>
      <c r="P3183">
        <f t="shared" si="255"/>
        <v>36.33</v>
      </c>
      <c r="Q3183">
        <v>109</v>
      </c>
      <c r="R3183" s="9" t="s">
        <v>8315</v>
      </c>
      <c r="S3183" t="s">
        <v>8316</v>
      </c>
      <c r="T3183" s="13">
        <f t="shared" si="256"/>
        <v>41779.310034722221</v>
      </c>
      <c r="U3183" s="13">
        <f t="shared" si="257"/>
        <v>41805.666666666664</v>
      </c>
      <c r="W3183">
        <f t="shared" si="258"/>
        <v>2014</v>
      </c>
    </row>
    <row r="3184" spans="1:23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54"/>
        <v>101</v>
      </c>
      <c r="P3184">
        <f t="shared" si="255"/>
        <v>46.77</v>
      </c>
      <c r="Q3184">
        <v>101</v>
      </c>
      <c r="R3184" s="9" t="s">
        <v>8315</v>
      </c>
      <c r="S3184" t="s">
        <v>8316</v>
      </c>
      <c r="T3184" s="13">
        <f t="shared" si="256"/>
        <v>40883.949317129627</v>
      </c>
      <c r="U3184" s="13">
        <f t="shared" si="257"/>
        <v>40939.708333333336</v>
      </c>
      <c r="W3184">
        <f t="shared" si="258"/>
        <v>2011</v>
      </c>
    </row>
    <row r="3185" spans="1:23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54"/>
        <v>109</v>
      </c>
      <c r="P3185">
        <f t="shared" si="255"/>
        <v>40.07</v>
      </c>
      <c r="Q3185">
        <v>109</v>
      </c>
      <c r="R3185" s="9" t="s">
        <v>8315</v>
      </c>
      <c r="S3185" t="s">
        <v>8316</v>
      </c>
      <c r="T3185" s="13">
        <f t="shared" si="256"/>
        <v>41491.79478009259</v>
      </c>
      <c r="U3185" s="13">
        <f t="shared" si="257"/>
        <v>41509.79478009259</v>
      </c>
      <c r="W3185">
        <f t="shared" si="258"/>
        <v>2013</v>
      </c>
    </row>
    <row r="3186" spans="1:23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54"/>
        <v>107</v>
      </c>
      <c r="P3186">
        <f t="shared" si="255"/>
        <v>100.22</v>
      </c>
      <c r="Q3186">
        <v>107</v>
      </c>
      <c r="R3186" s="9" t="s">
        <v>8315</v>
      </c>
      <c r="S3186" t="s">
        <v>8316</v>
      </c>
      <c r="T3186" s="13">
        <f t="shared" si="256"/>
        <v>41791.993414351848</v>
      </c>
      <c r="U3186" s="13">
        <f t="shared" si="257"/>
        <v>41821.993414351848</v>
      </c>
      <c r="W3186">
        <f t="shared" si="258"/>
        <v>2014</v>
      </c>
    </row>
    <row r="3187" spans="1:23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54"/>
        <v>100</v>
      </c>
      <c r="P3187">
        <f t="shared" si="255"/>
        <v>41.67</v>
      </c>
      <c r="Q3187">
        <v>100</v>
      </c>
      <c r="R3187" s="9" t="s">
        <v>8315</v>
      </c>
      <c r="S3187" t="s">
        <v>8316</v>
      </c>
      <c r="T3187" s="13">
        <f t="shared" si="256"/>
        <v>41829.977326388893</v>
      </c>
      <c r="U3187" s="13">
        <f t="shared" si="257"/>
        <v>41836.977326388893</v>
      </c>
      <c r="W3187">
        <f t="shared" si="258"/>
        <v>2014</v>
      </c>
    </row>
    <row r="3188" spans="1:23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54"/>
        <v>102</v>
      </c>
      <c r="P3188">
        <f t="shared" si="255"/>
        <v>46.71</v>
      </c>
      <c r="Q3188">
        <v>102</v>
      </c>
      <c r="R3188" s="9" t="s">
        <v>8315</v>
      </c>
      <c r="S3188" t="s">
        <v>8316</v>
      </c>
      <c r="T3188" s="13">
        <f t="shared" si="256"/>
        <v>41868.924050925925</v>
      </c>
      <c r="U3188" s="13">
        <f t="shared" si="257"/>
        <v>41898.875</v>
      </c>
      <c r="W3188">
        <f t="shared" si="258"/>
        <v>2014</v>
      </c>
    </row>
    <row r="3189" spans="1:23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54"/>
        <v>116</v>
      </c>
      <c r="P3189">
        <f t="shared" si="255"/>
        <v>71.489999999999995</v>
      </c>
      <c r="Q3189">
        <v>116</v>
      </c>
      <c r="R3189" s="9" t="s">
        <v>8315</v>
      </c>
      <c r="S3189" t="s">
        <v>8316</v>
      </c>
      <c r="T3189" s="13">
        <f t="shared" si="256"/>
        <v>41835.666354166664</v>
      </c>
      <c r="U3189" s="13">
        <f t="shared" si="257"/>
        <v>41855.666354166664</v>
      </c>
      <c r="W3189">
        <f t="shared" si="258"/>
        <v>2014</v>
      </c>
    </row>
    <row r="3190" spans="1:23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4"/>
        <v>65</v>
      </c>
      <c r="P3190">
        <f t="shared" si="255"/>
        <v>14.44</v>
      </c>
      <c r="Q3190">
        <v>65</v>
      </c>
      <c r="R3190" s="9" t="s">
        <v>8315</v>
      </c>
      <c r="S3190" t="s">
        <v>8357</v>
      </c>
      <c r="T3190" s="13">
        <f t="shared" si="256"/>
        <v>42144.415532407409</v>
      </c>
      <c r="U3190" s="13">
        <f t="shared" si="257"/>
        <v>42165.415532407409</v>
      </c>
      <c r="W3190">
        <f t="shared" si="258"/>
        <v>2015</v>
      </c>
    </row>
    <row r="3191" spans="1:23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4"/>
        <v>12</v>
      </c>
      <c r="P3191">
        <f t="shared" si="255"/>
        <v>356.84</v>
      </c>
      <c r="Q3191">
        <v>12</v>
      </c>
      <c r="R3191" s="9" t="s">
        <v>8315</v>
      </c>
      <c r="S3191" t="s">
        <v>8357</v>
      </c>
      <c r="T3191" s="13">
        <f t="shared" si="256"/>
        <v>42118.346435185187</v>
      </c>
      <c r="U3191" s="13">
        <f t="shared" si="257"/>
        <v>42148.346435185187</v>
      </c>
      <c r="W3191">
        <f t="shared" si="258"/>
        <v>2015</v>
      </c>
    </row>
    <row r="3192" spans="1:23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4"/>
        <v>0</v>
      </c>
      <c r="P3192">
        <f t="shared" si="255"/>
        <v>0</v>
      </c>
      <c r="Q3192">
        <v>0</v>
      </c>
      <c r="R3192" s="9" t="s">
        <v>8315</v>
      </c>
      <c r="S3192" t="s">
        <v>8357</v>
      </c>
      <c r="T3192" s="13">
        <f t="shared" si="256"/>
        <v>42683.151331018518</v>
      </c>
      <c r="U3192" s="13">
        <f t="shared" si="257"/>
        <v>42713.192997685182</v>
      </c>
      <c r="W3192">
        <f t="shared" si="258"/>
        <v>2016</v>
      </c>
    </row>
    <row r="3193" spans="1:23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4"/>
        <v>4</v>
      </c>
      <c r="P3193">
        <f t="shared" si="255"/>
        <v>37.75</v>
      </c>
      <c r="Q3193">
        <v>4</v>
      </c>
      <c r="R3193" s="9" t="s">
        <v>8315</v>
      </c>
      <c r="S3193" t="s">
        <v>8357</v>
      </c>
      <c r="T3193" s="13">
        <f t="shared" si="256"/>
        <v>42538.755428240736</v>
      </c>
      <c r="U3193" s="13">
        <f t="shared" si="257"/>
        <v>42598.755428240736</v>
      </c>
      <c r="W3193">
        <f t="shared" si="258"/>
        <v>2016</v>
      </c>
    </row>
    <row r="3194" spans="1:23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4"/>
        <v>1</v>
      </c>
      <c r="P3194">
        <f t="shared" si="255"/>
        <v>12.75</v>
      </c>
      <c r="Q3194">
        <v>1</v>
      </c>
      <c r="R3194" s="9" t="s">
        <v>8315</v>
      </c>
      <c r="S3194" t="s">
        <v>8357</v>
      </c>
      <c r="T3194" s="13">
        <f t="shared" si="256"/>
        <v>42018.94049768518</v>
      </c>
      <c r="U3194" s="13">
        <f t="shared" si="257"/>
        <v>42063.916666666672</v>
      </c>
      <c r="W3194">
        <f t="shared" si="258"/>
        <v>2015</v>
      </c>
    </row>
    <row r="3195" spans="1:23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4"/>
        <v>12</v>
      </c>
      <c r="P3195">
        <f t="shared" si="255"/>
        <v>24.46</v>
      </c>
      <c r="Q3195">
        <v>12</v>
      </c>
      <c r="R3195" s="9" t="s">
        <v>8315</v>
      </c>
      <c r="S3195" t="s">
        <v>8357</v>
      </c>
      <c r="T3195" s="13">
        <f t="shared" si="256"/>
        <v>42010.968240740738</v>
      </c>
      <c r="U3195" s="13">
        <f t="shared" si="257"/>
        <v>42055.968240740738</v>
      </c>
      <c r="W3195">
        <f t="shared" si="258"/>
        <v>2015</v>
      </c>
    </row>
    <row r="3196" spans="1:23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4"/>
        <v>0</v>
      </c>
      <c r="P3196">
        <f t="shared" si="255"/>
        <v>0</v>
      </c>
      <c r="Q3196">
        <v>0</v>
      </c>
      <c r="R3196" s="9" t="s">
        <v>8315</v>
      </c>
      <c r="S3196" t="s">
        <v>8357</v>
      </c>
      <c r="T3196" s="13">
        <f t="shared" si="256"/>
        <v>42182.062476851846</v>
      </c>
      <c r="U3196" s="13">
        <f t="shared" si="257"/>
        <v>42212.062476851846</v>
      </c>
      <c r="W3196">
        <f t="shared" si="258"/>
        <v>2015</v>
      </c>
    </row>
    <row r="3197" spans="1:23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4"/>
        <v>59</v>
      </c>
      <c r="P3197">
        <f t="shared" si="255"/>
        <v>53.08</v>
      </c>
      <c r="Q3197">
        <v>59</v>
      </c>
      <c r="R3197" s="9" t="s">
        <v>8315</v>
      </c>
      <c r="S3197" t="s">
        <v>8357</v>
      </c>
      <c r="T3197" s="13">
        <f t="shared" si="256"/>
        <v>42017.594236111108</v>
      </c>
      <c r="U3197" s="13">
        <f t="shared" si="257"/>
        <v>42047.594236111108</v>
      </c>
      <c r="W3197">
        <f t="shared" si="258"/>
        <v>2015</v>
      </c>
    </row>
    <row r="3198" spans="1:23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4"/>
        <v>0</v>
      </c>
      <c r="P3198">
        <f t="shared" si="255"/>
        <v>300</v>
      </c>
      <c r="Q3198">
        <v>0</v>
      </c>
      <c r="R3198" s="9" t="s">
        <v>8315</v>
      </c>
      <c r="S3198" t="s">
        <v>8357</v>
      </c>
      <c r="T3198" s="13">
        <f t="shared" si="256"/>
        <v>42157.598090277781</v>
      </c>
      <c r="U3198" s="13">
        <f t="shared" si="257"/>
        <v>42217.583333333328</v>
      </c>
      <c r="W3198">
        <f t="shared" si="258"/>
        <v>2015</v>
      </c>
    </row>
    <row r="3199" spans="1:23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4"/>
        <v>11</v>
      </c>
      <c r="P3199">
        <f t="shared" si="255"/>
        <v>286.25</v>
      </c>
      <c r="Q3199">
        <v>11</v>
      </c>
      <c r="R3199" s="9" t="s">
        <v>8315</v>
      </c>
      <c r="S3199" t="s">
        <v>8357</v>
      </c>
      <c r="T3199" s="13">
        <f t="shared" si="256"/>
        <v>42009.493263888886</v>
      </c>
      <c r="U3199" s="13">
        <f t="shared" si="257"/>
        <v>42039.493263888886</v>
      </c>
      <c r="W3199">
        <f t="shared" si="258"/>
        <v>2015</v>
      </c>
    </row>
    <row r="3200" spans="1:23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4"/>
        <v>0</v>
      </c>
      <c r="P3200">
        <f t="shared" si="255"/>
        <v>36.67</v>
      </c>
      <c r="Q3200">
        <v>0</v>
      </c>
      <c r="R3200" s="9" t="s">
        <v>8315</v>
      </c>
      <c r="S3200" t="s">
        <v>8357</v>
      </c>
      <c r="T3200" s="13">
        <f t="shared" si="256"/>
        <v>42013.424502314811</v>
      </c>
      <c r="U3200" s="13">
        <f t="shared" si="257"/>
        <v>42051.424502314811</v>
      </c>
      <c r="W3200">
        <f t="shared" si="258"/>
        <v>2015</v>
      </c>
    </row>
    <row r="3201" spans="1:23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4"/>
        <v>52</v>
      </c>
      <c r="P3201">
        <f t="shared" si="255"/>
        <v>49.21</v>
      </c>
      <c r="Q3201">
        <v>52</v>
      </c>
      <c r="R3201" s="9" t="s">
        <v>8315</v>
      </c>
      <c r="S3201" t="s">
        <v>8357</v>
      </c>
      <c r="T3201" s="13">
        <f t="shared" si="256"/>
        <v>41858.761782407404</v>
      </c>
      <c r="U3201" s="13">
        <f t="shared" si="257"/>
        <v>41888.875</v>
      </c>
      <c r="W3201">
        <f t="shared" si="258"/>
        <v>2014</v>
      </c>
    </row>
    <row r="3202" spans="1:23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4"/>
        <v>0</v>
      </c>
      <c r="P3202">
        <f t="shared" si="255"/>
        <v>1</v>
      </c>
      <c r="Q3202">
        <v>0</v>
      </c>
      <c r="R3202" s="9" t="s">
        <v>8315</v>
      </c>
      <c r="S3202" t="s">
        <v>8357</v>
      </c>
      <c r="T3202" s="13">
        <f t="shared" si="256"/>
        <v>42460.320613425924</v>
      </c>
      <c r="U3202" s="13">
        <f t="shared" si="257"/>
        <v>42490.231944444444</v>
      </c>
      <c r="W3202">
        <f t="shared" si="258"/>
        <v>2016</v>
      </c>
    </row>
    <row r="3203" spans="1:23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9">ROUND(E3203/D3203*100,0)</f>
        <v>1</v>
      </c>
      <c r="P3203">
        <f t="shared" ref="P3203:P3266" si="260">IFERROR(ROUND(E3203/L3203,2),0)</f>
        <v>12.5</v>
      </c>
      <c r="Q3203">
        <v>1</v>
      </c>
      <c r="R3203" s="9" t="s">
        <v>8315</v>
      </c>
      <c r="S3203" t="s">
        <v>8357</v>
      </c>
      <c r="T3203" s="13">
        <f t="shared" ref="T3203:T3266" si="261">(((J3203/60)/60)/24)+DATE(1970,1,1)</f>
        <v>41861.767094907409</v>
      </c>
      <c r="U3203" s="13">
        <f t="shared" ref="U3203:U3266" si="262">(((I3203/60)/60)/24)+DATE(1970,1,1)</f>
        <v>41882.767094907409</v>
      </c>
      <c r="W3203">
        <f t="shared" ref="W3203:W3266" si="263">YEAR(T3203)</f>
        <v>2014</v>
      </c>
    </row>
    <row r="3204" spans="1:23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9"/>
        <v>55</v>
      </c>
      <c r="P3204">
        <f t="shared" si="260"/>
        <v>109.04</v>
      </c>
      <c r="Q3204">
        <v>55</v>
      </c>
      <c r="R3204" s="9" t="s">
        <v>8315</v>
      </c>
      <c r="S3204" t="s">
        <v>8357</v>
      </c>
      <c r="T3204" s="13">
        <f t="shared" si="261"/>
        <v>42293.853541666671</v>
      </c>
      <c r="U3204" s="13">
        <f t="shared" si="262"/>
        <v>42352.249305555553</v>
      </c>
      <c r="W3204">
        <f t="shared" si="263"/>
        <v>2015</v>
      </c>
    </row>
    <row r="3205" spans="1:23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9"/>
        <v>25</v>
      </c>
      <c r="P3205">
        <f t="shared" si="260"/>
        <v>41.67</v>
      </c>
      <c r="Q3205">
        <v>25</v>
      </c>
      <c r="R3205" s="9" t="s">
        <v>8315</v>
      </c>
      <c r="S3205" t="s">
        <v>8357</v>
      </c>
      <c r="T3205" s="13">
        <f t="shared" si="261"/>
        <v>42242.988680555558</v>
      </c>
      <c r="U3205" s="13">
        <f t="shared" si="262"/>
        <v>42272.988680555558</v>
      </c>
      <c r="W3205">
        <f t="shared" si="263"/>
        <v>2015</v>
      </c>
    </row>
    <row r="3206" spans="1:23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9"/>
        <v>0</v>
      </c>
      <c r="P3206">
        <f t="shared" si="260"/>
        <v>0</v>
      </c>
      <c r="Q3206">
        <v>0</v>
      </c>
      <c r="R3206" s="9" t="s">
        <v>8315</v>
      </c>
      <c r="S3206" t="s">
        <v>8357</v>
      </c>
      <c r="T3206" s="13">
        <f t="shared" si="261"/>
        <v>42172.686099537037</v>
      </c>
      <c r="U3206" s="13">
        <f t="shared" si="262"/>
        <v>42202.676388888889</v>
      </c>
      <c r="W3206">
        <f t="shared" si="263"/>
        <v>2015</v>
      </c>
    </row>
    <row r="3207" spans="1:23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9"/>
        <v>3</v>
      </c>
      <c r="P3207">
        <f t="shared" si="260"/>
        <v>22.75</v>
      </c>
      <c r="Q3207">
        <v>3</v>
      </c>
      <c r="R3207" s="9" t="s">
        <v>8315</v>
      </c>
      <c r="S3207" t="s">
        <v>8357</v>
      </c>
      <c r="T3207" s="13">
        <f t="shared" si="261"/>
        <v>42095.374675925923</v>
      </c>
      <c r="U3207" s="13">
        <f t="shared" si="262"/>
        <v>42125.374675925923</v>
      </c>
      <c r="W3207">
        <f t="shared" si="263"/>
        <v>2015</v>
      </c>
    </row>
    <row r="3208" spans="1:23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9"/>
        <v>0</v>
      </c>
      <c r="P3208">
        <f t="shared" si="260"/>
        <v>0</v>
      </c>
      <c r="Q3208">
        <v>0</v>
      </c>
      <c r="R3208" s="9" t="s">
        <v>8315</v>
      </c>
      <c r="S3208" t="s">
        <v>8357</v>
      </c>
      <c r="T3208" s="13">
        <f t="shared" si="261"/>
        <v>42236.276053240741</v>
      </c>
      <c r="U3208" s="13">
        <f t="shared" si="262"/>
        <v>42266.276053240741</v>
      </c>
      <c r="W3208">
        <f t="shared" si="263"/>
        <v>2015</v>
      </c>
    </row>
    <row r="3209" spans="1:23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9"/>
        <v>46</v>
      </c>
      <c r="P3209">
        <f t="shared" si="260"/>
        <v>70.83</v>
      </c>
      <c r="Q3209">
        <v>46</v>
      </c>
      <c r="R3209" s="9" t="s">
        <v>8315</v>
      </c>
      <c r="S3209" t="s">
        <v>8357</v>
      </c>
      <c r="T3209" s="13">
        <f t="shared" si="261"/>
        <v>42057.277858796297</v>
      </c>
      <c r="U3209" s="13">
        <f t="shared" si="262"/>
        <v>42117.236192129625</v>
      </c>
      <c r="W3209">
        <f t="shared" si="263"/>
        <v>2015</v>
      </c>
    </row>
    <row r="3210" spans="1:23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9"/>
        <v>104</v>
      </c>
      <c r="P3210">
        <f t="shared" si="260"/>
        <v>63.11</v>
      </c>
      <c r="Q3210">
        <v>104</v>
      </c>
      <c r="R3210" s="9" t="s">
        <v>8315</v>
      </c>
      <c r="S3210" t="s">
        <v>8316</v>
      </c>
      <c r="T3210" s="13">
        <f t="shared" si="261"/>
        <v>41827.605057870373</v>
      </c>
      <c r="U3210" s="13">
        <f t="shared" si="262"/>
        <v>41848.605057870373</v>
      </c>
      <c r="W3210">
        <f t="shared" si="263"/>
        <v>2014</v>
      </c>
    </row>
    <row r="3211" spans="1:23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9"/>
        <v>119</v>
      </c>
      <c r="P3211">
        <f t="shared" si="260"/>
        <v>50.16</v>
      </c>
      <c r="Q3211">
        <v>119</v>
      </c>
      <c r="R3211" s="9" t="s">
        <v>8315</v>
      </c>
      <c r="S3211" t="s">
        <v>8316</v>
      </c>
      <c r="T3211" s="13">
        <f t="shared" si="261"/>
        <v>41778.637245370373</v>
      </c>
      <c r="U3211" s="13">
        <f t="shared" si="262"/>
        <v>41810.958333333336</v>
      </c>
      <c r="W3211">
        <f t="shared" si="263"/>
        <v>2014</v>
      </c>
    </row>
    <row r="3212" spans="1:23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9"/>
        <v>126</v>
      </c>
      <c r="P3212">
        <f t="shared" si="260"/>
        <v>62.88</v>
      </c>
      <c r="Q3212">
        <v>126</v>
      </c>
      <c r="R3212" s="9" t="s">
        <v>8315</v>
      </c>
      <c r="S3212" t="s">
        <v>8316</v>
      </c>
      <c r="T3212" s="13">
        <f t="shared" si="261"/>
        <v>41013.936562499999</v>
      </c>
      <c r="U3212" s="13">
        <f t="shared" si="262"/>
        <v>41061.165972222225</v>
      </c>
      <c r="W3212">
        <f t="shared" si="263"/>
        <v>2012</v>
      </c>
    </row>
    <row r="3213" spans="1:23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9"/>
        <v>120</v>
      </c>
      <c r="P3213">
        <f t="shared" si="260"/>
        <v>85.53</v>
      </c>
      <c r="Q3213">
        <v>120</v>
      </c>
      <c r="R3213" s="9" t="s">
        <v>8315</v>
      </c>
      <c r="S3213" t="s">
        <v>8316</v>
      </c>
      <c r="T3213" s="13">
        <f t="shared" si="261"/>
        <v>41834.586574074077</v>
      </c>
      <c r="U3213" s="13">
        <f t="shared" si="262"/>
        <v>41866.083333333336</v>
      </c>
      <c r="W3213">
        <f t="shared" si="263"/>
        <v>2014</v>
      </c>
    </row>
    <row r="3214" spans="1:23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9"/>
        <v>126</v>
      </c>
      <c r="P3214">
        <f t="shared" si="260"/>
        <v>53.72</v>
      </c>
      <c r="Q3214">
        <v>126</v>
      </c>
      <c r="R3214" s="9" t="s">
        <v>8315</v>
      </c>
      <c r="S3214" t="s">
        <v>8316</v>
      </c>
      <c r="T3214" s="13">
        <f t="shared" si="261"/>
        <v>41829.795729166668</v>
      </c>
      <c r="U3214" s="13">
        <f t="shared" si="262"/>
        <v>41859.795729166668</v>
      </c>
      <c r="W3214">
        <f t="shared" si="263"/>
        <v>2014</v>
      </c>
    </row>
    <row r="3215" spans="1:23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9"/>
        <v>100</v>
      </c>
      <c r="P3215">
        <f t="shared" si="260"/>
        <v>127.81</v>
      </c>
      <c r="Q3215">
        <v>100</v>
      </c>
      <c r="R3215" s="9" t="s">
        <v>8315</v>
      </c>
      <c r="S3215" t="s">
        <v>8316</v>
      </c>
      <c r="T3215" s="13">
        <f t="shared" si="261"/>
        <v>42171.763414351852</v>
      </c>
      <c r="U3215" s="13">
        <f t="shared" si="262"/>
        <v>42211.763414351852</v>
      </c>
      <c r="W3215">
        <f t="shared" si="263"/>
        <v>2015</v>
      </c>
    </row>
    <row r="3216" spans="1:23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9"/>
        <v>102</v>
      </c>
      <c r="P3216">
        <f t="shared" si="260"/>
        <v>106.57</v>
      </c>
      <c r="Q3216">
        <v>102</v>
      </c>
      <c r="R3216" s="9" t="s">
        <v>8315</v>
      </c>
      <c r="S3216" t="s">
        <v>8316</v>
      </c>
      <c r="T3216" s="13">
        <f t="shared" si="261"/>
        <v>42337.792511574073</v>
      </c>
      <c r="U3216" s="13">
        <f t="shared" si="262"/>
        <v>42374.996527777781</v>
      </c>
      <c r="W3216">
        <f t="shared" si="263"/>
        <v>2015</v>
      </c>
    </row>
    <row r="3217" spans="1:23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9"/>
        <v>100</v>
      </c>
      <c r="P3217">
        <f t="shared" si="260"/>
        <v>262.11</v>
      </c>
      <c r="Q3217">
        <v>100</v>
      </c>
      <c r="R3217" s="9" t="s">
        <v>8315</v>
      </c>
      <c r="S3217" t="s">
        <v>8316</v>
      </c>
      <c r="T3217" s="13">
        <f t="shared" si="261"/>
        <v>42219.665173611109</v>
      </c>
      <c r="U3217" s="13">
        <f t="shared" si="262"/>
        <v>42257.165972222225</v>
      </c>
      <c r="W3217">
        <f t="shared" si="263"/>
        <v>2015</v>
      </c>
    </row>
    <row r="3218" spans="1:23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9"/>
        <v>100</v>
      </c>
      <c r="P3218">
        <f t="shared" si="260"/>
        <v>57.17</v>
      </c>
      <c r="Q3218">
        <v>100</v>
      </c>
      <c r="R3218" s="9" t="s">
        <v>8315</v>
      </c>
      <c r="S3218" t="s">
        <v>8316</v>
      </c>
      <c r="T3218" s="13">
        <f t="shared" si="261"/>
        <v>42165.462627314817</v>
      </c>
      <c r="U3218" s="13">
        <f t="shared" si="262"/>
        <v>42196.604166666672</v>
      </c>
      <c r="W3218">
        <f t="shared" si="263"/>
        <v>2015</v>
      </c>
    </row>
    <row r="3219" spans="1:23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9"/>
        <v>116</v>
      </c>
      <c r="P3219">
        <f t="shared" si="260"/>
        <v>50.2</v>
      </c>
      <c r="Q3219">
        <v>116</v>
      </c>
      <c r="R3219" s="9" t="s">
        <v>8315</v>
      </c>
      <c r="S3219" t="s">
        <v>8316</v>
      </c>
      <c r="T3219" s="13">
        <f t="shared" si="261"/>
        <v>42648.546111111107</v>
      </c>
      <c r="U3219" s="13">
        <f t="shared" si="262"/>
        <v>42678.546111111107</v>
      </c>
      <c r="W3219">
        <f t="shared" si="263"/>
        <v>2016</v>
      </c>
    </row>
    <row r="3220" spans="1:23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9"/>
        <v>102</v>
      </c>
      <c r="P3220">
        <f t="shared" si="260"/>
        <v>66.59</v>
      </c>
      <c r="Q3220">
        <v>102</v>
      </c>
      <c r="R3220" s="9" t="s">
        <v>8315</v>
      </c>
      <c r="S3220" t="s">
        <v>8316</v>
      </c>
      <c r="T3220" s="13">
        <f t="shared" si="261"/>
        <v>41971.002152777779</v>
      </c>
      <c r="U3220" s="13">
        <f t="shared" si="262"/>
        <v>42004</v>
      </c>
      <c r="W3220">
        <f t="shared" si="263"/>
        <v>2014</v>
      </c>
    </row>
    <row r="3221" spans="1:23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9"/>
        <v>100</v>
      </c>
      <c r="P3221">
        <f t="shared" si="260"/>
        <v>168.25</v>
      </c>
      <c r="Q3221">
        <v>100</v>
      </c>
      <c r="R3221" s="9" t="s">
        <v>8315</v>
      </c>
      <c r="S3221" t="s">
        <v>8316</v>
      </c>
      <c r="T3221" s="13">
        <f t="shared" si="261"/>
        <v>42050.983182870375</v>
      </c>
      <c r="U3221" s="13">
        <f t="shared" si="262"/>
        <v>42085.941516203704</v>
      </c>
      <c r="W3221">
        <f t="shared" si="263"/>
        <v>2015</v>
      </c>
    </row>
    <row r="3222" spans="1:23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9"/>
        <v>101</v>
      </c>
      <c r="P3222">
        <f t="shared" si="260"/>
        <v>256.37</v>
      </c>
      <c r="Q3222">
        <v>101</v>
      </c>
      <c r="R3222" s="9" t="s">
        <v>8315</v>
      </c>
      <c r="S3222" t="s">
        <v>8316</v>
      </c>
      <c r="T3222" s="13">
        <f t="shared" si="261"/>
        <v>42772.833379629628</v>
      </c>
      <c r="U3222" s="13">
        <f t="shared" si="262"/>
        <v>42806.875</v>
      </c>
      <c r="W3222">
        <f t="shared" si="263"/>
        <v>2017</v>
      </c>
    </row>
    <row r="3223" spans="1:23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9"/>
        <v>103</v>
      </c>
      <c r="P3223">
        <f t="shared" si="260"/>
        <v>36.61</v>
      </c>
      <c r="Q3223">
        <v>103</v>
      </c>
      <c r="R3223" s="9" t="s">
        <v>8315</v>
      </c>
      <c r="S3223" t="s">
        <v>8316</v>
      </c>
      <c r="T3223" s="13">
        <f t="shared" si="261"/>
        <v>42155.696793981479</v>
      </c>
      <c r="U3223" s="13">
        <f t="shared" si="262"/>
        <v>42190.696793981479</v>
      </c>
      <c r="W3223">
        <f t="shared" si="263"/>
        <v>2015</v>
      </c>
    </row>
    <row r="3224" spans="1:23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9"/>
        <v>125</v>
      </c>
      <c r="P3224">
        <f t="shared" si="260"/>
        <v>37.14</v>
      </c>
      <c r="Q3224">
        <v>125</v>
      </c>
      <c r="R3224" s="9" t="s">
        <v>8315</v>
      </c>
      <c r="S3224" t="s">
        <v>8316</v>
      </c>
      <c r="T3224" s="13">
        <f t="shared" si="261"/>
        <v>42270.582141203704</v>
      </c>
      <c r="U3224" s="13">
        <f t="shared" si="262"/>
        <v>42301.895138888889</v>
      </c>
      <c r="W3224">
        <f t="shared" si="263"/>
        <v>2015</v>
      </c>
    </row>
    <row r="3225" spans="1:23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9"/>
        <v>110</v>
      </c>
      <c r="P3225">
        <f t="shared" si="260"/>
        <v>45.88</v>
      </c>
      <c r="Q3225">
        <v>110</v>
      </c>
      <c r="R3225" s="9" t="s">
        <v>8315</v>
      </c>
      <c r="S3225" t="s">
        <v>8316</v>
      </c>
      <c r="T3225" s="13">
        <f t="shared" si="261"/>
        <v>42206.835370370376</v>
      </c>
      <c r="U3225" s="13">
        <f t="shared" si="262"/>
        <v>42236.835370370376</v>
      </c>
      <c r="W3225">
        <f t="shared" si="263"/>
        <v>2015</v>
      </c>
    </row>
    <row r="3226" spans="1:23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9"/>
        <v>102</v>
      </c>
      <c r="P3226">
        <f t="shared" si="260"/>
        <v>141.71</v>
      </c>
      <c r="Q3226">
        <v>102</v>
      </c>
      <c r="R3226" s="9" t="s">
        <v>8315</v>
      </c>
      <c r="S3226" t="s">
        <v>8316</v>
      </c>
      <c r="T3226" s="13">
        <f t="shared" si="261"/>
        <v>42697.850844907407</v>
      </c>
      <c r="U3226" s="13">
        <f t="shared" si="262"/>
        <v>42745.208333333328</v>
      </c>
      <c r="W3226">
        <f t="shared" si="263"/>
        <v>2016</v>
      </c>
    </row>
    <row r="3227" spans="1:23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9"/>
        <v>102</v>
      </c>
      <c r="P3227">
        <f t="shared" si="260"/>
        <v>52.49</v>
      </c>
      <c r="Q3227">
        <v>102</v>
      </c>
      <c r="R3227" s="9" t="s">
        <v>8315</v>
      </c>
      <c r="S3227" t="s">
        <v>8316</v>
      </c>
      <c r="T3227" s="13">
        <f t="shared" si="261"/>
        <v>42503.559467592597</v>
      </c>
      <c r="U3227" s="13">
        <f t="shared" si="262"/>
        <v>42524.875</v>
      </c>
      <c r="W3227">
        <f t="shared" si="263"/>
        <v>2016</v>
      </c>
    </row>
    <row r="3228" spans="1:23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9"/>
        <v>104</v>
      </c>
      <c r="P3228">
        <f t="shared" si="260"/>
        <v>59.52</v>
      </c>
      <c r="Q3228">
        <v>104</v>
      </c>
      <c r="R3228" s="9" t="s">
        <v>8315</v>
      </c>
      <c r="S3228" t="s">
        <v>8316</v>
      </c>
      <c r="T3228" s="13">
        <f t="shared" si="261"/>
        <v>42277.583472222221</v>
      </c>
      <c r="U3228" s="13">
        <f t="shared" si="262"/>
        <v>42307.583472222221</v>
      </c>
      <c r="W3228">
        <f t="shared" si="263"/>
        <v>2015</v>
      </c>
    </row>
    <row r="3229" spans="1:23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9"/>
        <v>125</v>
      </c>
      <c r="P3229">
        <f t="shared" si="260"/>
        <v>50</v>
      </c>
      <c r="Q3229">
        <v>125</v>
      </c>
      <c r="R3229" s="9" t="s">
        <v>8315</v>
      </c>
      <c r="S3229" t="s">
        <v>8316</v>
      </c>
      <c r="T3229" s="13">
        <f t="shared" si="261"/>
        <v>42722.882361111115</v>
      </c>
      <c r="U3229" s="13">
        <f t="shared" si="262"/>
        <v>42752.882361111115</v>
      </c>
      <c r="W3229">
        <f t="shared" si="263"/>
        <v>2016</v>
      </c>
    </row>
    <row r="3230" spans="1:23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9"/>
        <v>102</v>
      </c>
      <c r="P3230">
        <f t="shared" si="260"/>
        <v>193.62</v>
      </c>
      <c r="Q3230">
        <v>102</v>
      </c>
      <c r="R3230" s="9" t="s">
        <v>8315</v>
      </c>
      <c r="S3230" t="s">
        <v>8316</v>
      </c>
      <c r="T3230" s="13">
        <f t="shared" si="261"/>
        <v>42323.70930555556</v>
      </c>
      <c r="U3230" s="13">
        <f t="shared" si="262"/>
        <v>42355.207638888889</v>
      </c>
      <c r="W3230">
        <f t="shared" si="263"/>
        <v>2015</v>
      </c>
    </row>
    <row r="3231" spans="1:23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9"/>
        <v>108</v>
      </c>
      <c r="P3231">
        <f t="shared" si="260"/>
        <v>106.8</v>
      </c>
      <c r="Q3231">
        <v>108</v>
      </c>
      <c r="R3231" s="9" t="s">
        <v>8315</v>
      </c>
      <c r="S3231" t="s">
        <v>8316</v>
      </c>
      <c r="T3231" s="13">
        <f t="shared" si="261"/>
        <v>41933.291643518518</v>
      </c>
      <c r="U3231" s="13">
        <f t="shared" si="262"/>
        <v>41963.333310185189</v>
      </c>
      <c r="W3231">
        <f t="shared" si="263"/>
        <v>2014</v>
      </c>
    </row>
    <row r="3232" spans="1:23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9"/>
        <v>110</v>
      </c>
      <c r="P3232">
        <f t="shared" si="260"/>
        <v>77.22</v>
      </c>
      <c r="Q3232">
        <v>110</v>
      </c>
      <c r="R3232" s="9" t="s">
        <v>8315</v>
      </c>
      <c r="S3232" t="s">
        <v>8316</v>
      </c>
      <c r="T3232" s="13">
        <f t="shared" si="261"/>
        <v>41898.168125000004</v>
      </c>
      <c r="U3232" s="13">
        <f t="shared" si="262"/>
        <v>41913.165972222225</v>
      </c>
      <c r="W3232">
        <f t="shared" si="263"/>
        <v>2014</v>
      </c>
    </row>
    <row r="3233" spans="1:23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9"/>
        <v>161</v>
      </c>
      <c r="P3233">
        <f t="shared" si="260"/>
        <v>57.5</v>
      </c>
      <c r="Q3233">
        <v>161</v>
      </c>
      <c r="R3233" s="9" t="s">
        <v>8315</v>
      </c>
      <c r="S3233" t="s">
        <v>8316</v>
      </c>
      <c r="T3233" s="13">
        <f t="shared" si="261"/>
        <v>42446.943831018521</v>
      </c>
      <c r="U3233" s="13">
        <f t="shared" si="262"/>
        <v>42476.943831018521</v>
      </c>
      <c r="W3233">
        <f t="shared" si="263"/>
        <v>2016</v>
      </c>
    </row>
    <row r="3234" spans="1:23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9"/>
        <v>131</v>
      </c>
      <c r="P3234">
        <f t="shared" si="260"/>
        <v>50.46</v>
      </c>
      <c r="Q3234">
        <v>131</v>
      </c>
      <c r="R3234" s="9" t="s">
        <v>8315</v>
      </c>
      <c r="S3234" t="s">
        <v>8316</v>
      </c>
      <c r="T3234" s="13">
        <f t="shared" si="261"/>
        <v>42463.81385416667</v>
      </c>
      <c r="U3234" s="13">
        <f t="shared" si="262"/>
        <v>42494.165972222225</v>
      </c>
      <c r="W3234">
        <f t="shared" si="263"/>
        <v>2016</v>
      </c>
    </row>
    <row r="3235" spans="1:23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9"/>
        <v>119</v>
      </c>
      <c r="P3235">
        <f t="shared" si="260"/>
        <v>97.38</v>
      </c>
      <c r="Q3235">
        <v>119</v>
      </c>
      <c r="R3235" s="9" t="s">
        <v>8315</v>
      </c>
      <c r="S3235" t="s">
        <v>8316</v>
      </c>
      <c r="T3235" s="13">
        <f t="shared" si="261"/>
        <v>42766.805034722223</v>
      </c>
      <c r="U3235" s="13">
        <f t="shared" si="262"/>
        <v>42796.805034722223</v>
      </c>
      <c r="W3235">
        <f t="shared" si="263"/>
        <v>2017</v>
      </c>
    </row>
    <row r="3236" spans="1:23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9"/>
        <v>100</v>
      </c>
      <c r="P3236">
        <f t="shared" si="260"/>
        <v>34.92</v>
      </c>
      <c r="Q3236">
        <v>100</v>
      </c>
      <c r="R3236" s="9" t="s">
        <v>8315</v>
      </c>
      <c r="S3236" t="s">
        <v>8316</v>
      </c>
      <c r="T3236" s="13">
        <f t="shared" si="261"/>
        <v>42734.789444444439</v>
      </c>
      <c r="U3236" s="13">
        <f t="shared" si="262"/>
        <v>42767.979861111111</v>
      </c>
      <c r="W3236">
        <f t="shared" si="263"/>
        <v>2016</v>
      </c>
    </row>
    <row r="3237" spans="1:23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9"/>
        <v>103</v>
      </c>
      <c r="P3237">
        <f t="shared" si="260"/>
        <v>85.53</v>
      </c>
      <c r="Q3237">
        <v>103</v>
      </c>
      <c r="R3237" s="9" t="s">
        <v>8315</v>
      </c>
      <c r="S3237" t="s">
        <v>8316</v>
      </c>
      <c r="T3237" s="13">
        <f t="shared" si="261"/>
        <v>42522.347812499997</v>
      </c>
      <c r="U3237" s="13">
        <f t="shared" si="262"/>
        <v>42552.347812499997</v>
      </c>
      <c r="W3237">
        <f t="shared" si="263"/>
        <v>2016</v>
      </c>
    </row>
    <row r="3238" spans="1:23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9"/>
        <v>101</v>
      </c>
      <c r="P3238">
        <f t="shared" si="260"/>
        <v>182.91</v>
      </c>
      <c r="Q3238">
        <v>101</v>
      </c>
      <c r="R3238" s="9" t="s">
        <v>8315</v>
      </c>
      <c r="S3238" t="s">
        <v>8316</v>
      </c>
      <c r="T3238" s="13">
        <f t="shared" si="261"/>
        <v>42702.917048611111</v>
      </c>
      <c r="U3238" s="13">
        <f t="shared" si="262"/>
        <v>42732.917048611111</v>
      </c>
      <c r="W3238">
        <f t="shared" si="263"/>
        <v>2016</v>
      </c>
    </row>
    <row r="3239" spans="1:23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9"/>
        <v>101</v>
      </c>
      <c r="P3239">
        <f t="shared" si="260"/>
        <v>131.13999999999999</v>
      </c>
      <c r="Q3239">
        <v>101</v>
      </c>
      <c r="R3239" s="9" t="s">
        <v>8315</v>
      </c>
      <c r="S3239" t="s">
        <v>8316</v>
      </c>
      <c r="T3239" s="13">
        <f t="shared" si="261"/>
        <v>42252.474351851852</v>
      </c>
      <c r="U3239" s="13">
        <f t="shared" si="262"/>
        <v>42276.165972222225</v>
      </c>
      <c r="W3239">
        <f t="shared" si="263"/>
        <v>2015</v>
      </c>
    </row>
    <row r="3240" spans="1:23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9"/>
        <v>112</v>
      </c>
      <c r="P3240">
        <f t="shared" si="260"/>
        <v>39.81</v>
      </c>
      <c r="Q3240">
        <v>112</v>
      </c>
      <c r="R3240" s="9" t="s">
        <v>8315</v>
      </c>
      <c r="S3240" t="s">
        <v>8316</v>
      </c>
      <c r="T3240" s="13">
        <f t="shared" si="261"/>
        <v>42156.510393518518</v>
      </c>
      <c r="U3240" s="13">
        <f t="shared" si="262"/>
        <v>42186.510393518518</v>
      </c>
      <c r="W3240">
        <f t="shared" si="263"/>
        <v>2015</v>
      </c>
    </row>
    <row r="3241" spans="1:23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9"/>
        <v>106</v>
      </c>
      <c r="P3241">
        <f t="shared" si="260"/>
        <v>59.7</v>
      </c>
      <c r="Q3241">
        <v>106</v>
      </c>
      <c r="R3241" s="9" t="s">
        <v>8315</v>
      </c>
      <c r="S3241" t="s">
        <v>8316</v>
      </c>
      <c r="T3241" s="13">
        <f t="shared" si="261"/>
        <v>42278.089039351849</v>
      </c>
      <c r="U3241" s="13">
        <f t="shared" si="262"/>
        <v>42302.999305555553</v>
      </c>
      <c r="W3241">
        <f t="shared" si="263"/>
        <v>2015</v>
      </c>
    </row>
    <row r="3242" spans="1:23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9"/>
        <v>101</v>
      </c>
      <c r="P3242">
        <f t="shared" si="260"/>
        <v>88.74</v>
      </c>
      <c r="Q3242">
        <v>101</v>
      </c>
      <c r="R3242" s="9" t="s">
        <v>8315</v>
      </c>
      <c r="S3242" t="s">
        <v>8316</v>
      </c>
      <c r="T3242" s="13">
        <f t="shared" si="261"/>
        <v>42754.693842592591</v>
      </c>
      <c r="U3242" s="13">
        <f t="shared" si="262"/>
        <v>42782.958333333328</v>
      </c>
      <c r="W3242">
        <f t="shared" si="263"/>
        <v>2017</v>
      </c>
    </row>
    <row r="3243" spans="1:23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9"/>
        <v>115</v>
      </c>
      <c r="P3243">
        <f t="shared" si="260"/>
        <v>58.69</v>
      </c>
      <c r="Q3243">
        <v>115</v>
      </c>
      <c r="R3243" s="9" t="s">
        <v>8315</v>
      </c>
      <c r="S3243" t="s">
        <v>8316</v>
      </c>
      <c r="T3243" s="13">
        <f t="shared" si="261"/>
        <v>41893.324884259258</v>
      </c>
      <c r="U3243" s="13">
        <f t="shared" si="262"/>
        <v>41926.290972222225</v>
      </c>
      <c r="W3243">
        <f t="shared" si="263"/>
        <v>2014</v>
      </c>
    </row>
    <row r="3244" spans="1:23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9"/>
        <v>127</v>
      </c>
      <c r="P3244">
        <f t="shared" si="260"/>
        <v>69.569999999999993</v>
      </c>
      <c r="Q3244">
        <v>127</v>
      </c>
      <c r="R3244" s="9" t="s">
        <v>8315</v>
      </c>
      <c r="S3244" t="s">
        <v>8316</v>
      </c>
      <c r="T3244" s="13">
        <f t="shared" si="261"/>
        <v>41871.755694444444</v>
      </c>
      <c r="U3244" s="13">
        <f t="shared" si="262"/>
        <v>41901.755694444444</v>
      </c>
      <c r="W3244">
        <f t="shared" si="263"/>
        <v>2014</v>
      </c>
    </row>
    <row r="3245" spans="1:23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9"/>
        <v>103</v>
      </c>
      <c r="P3245">
        <f t="shared" si="260"/>
        <v>115.87</v>
      </c>
      <c r="Q3245">
        <v>103</v>
      </c>
      <c r="R3245" s="9" t="s">
        <v>8315</v>
      </c>
      <c r="S3245" t="s">
        <v>8316</v>
      </c>
      <c r="T3245" s="13">
        <f t="shared" si="261"/>
        <v>42262.096782407403</v>
      </c>
      <c r="U3245" s="13">
        <f t="shared" si="262"/>
        <v>42286</v>
      </c>
      <c r="W3245">
        <f t="shared" si="263"/>
        <v>2015</v>
      </c>
    </row>
    <row r="3246" spans="1:23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9"/>
        <v>103</v>
      </c>
      <c r="P3246">
        <f t="shared" si="260"/>
        <v>23.87</v>
      </c>
      <c r="Q3246">
        <v>103</v>
      </c>
      <c r="R3246" s="9" t="s">
        <v>8315</v>
      </c>
      <c r="S3246" t="s">
        <v>8316</v>
      </c>
      <c r="T3246" s="13">
        <f t="shared" si="261"/>
        <v>42675.694236111114</v>
      </c>
      <c r="U3246" s="13">
        <f t="shared" si="262"/>
        <v>42705.735902777778</v>
      </c>
      <c r="W3246">
        <f t="shared" si="263"/>
        <v>2016</v>
      </c>
    </row>
    <row r="3247" spans="1:23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9"/>
        <v>104</v>
      </c>
      <c r="P3247">
        <f t="shared" si="260"/>
        <v>81.13</v>
      </c>
      <c r="Q3247">
        <v>104</v>
      </c>
      <c r="R3247" s="9" t="s">
        <v>8315</v>
      </c>
      <c r="S3247" t="s">
        <v>8316</v>
      </c>
      <c r="T3247" s="13">
        <f t="shared" si="261"/>
        <v>42135.60020833333</v>
      </c>
      <c r="U3247" s="13">
        <f t="shared" si="262"/>
        <v>42167.083333333328</v>
      </c>
      <c r="W3247">
        <f t="shared" si="263"/>
        <v>2015</v>
      </c>
    </row>
    <row r="3248" spans="1:23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9"/>
        <v>111</v>
      </c>
      <c r="P3248">
        <f t="shared" si="260"/>
        <v>57.63</v>
      </c>
      <c r="Q3248">
        <v>111</v>
      </c>
      <c r="R3248" s="9" t="s">
        <v>8315</v>
      </c>
      <c r="S3248" t="s">
        <v>8316</v>
      </c>
      <c r="T3248" s="13">
        <f t="shared" si="261"/>
        <v>42230.472222222219</v>
      </c>
      <c r="U3248" s="13">
        <f t="shared" si="262"/>
        <v>42259.165972222225</v>
      </c>
      <c r="W3248">
        <f t="shared" si="263"/>
        <v>2015</v>
      </c>
    </row>
    <row r="3249" spans="1:23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9"/>
        <v>106</v>
      </c>
      <c r="P3249">
        <f t="shared" si="260"/>
        <v>46.43</v>
      </c>
      <c r="Q3249">
        <v>106</v>
      </c>
      <c r="R3249" s="9" t="s">
        <v>8315</v>
      </c>
      <c r="S3249" t="s">
        <v>8316</v>
      </c>
      <c r="T3249" s="13">
        <f t="shared" si="261"/>
        <v>42167.434166666666</v>
      </c>
      <c r="U3249" s="13">
        <f t="shared" si="262"/>
        <v>42197.434166666666</v>
      </c>
      <c r="W3249">
        <f t="shared" si="263"/>
        <v>2015</v>
      </c>
    </row>
    <row r="3250" spans="1:23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9"/>
        <v>101</v>
      </c>
      <c r="P3250">
        <f t="shared" si="260"/>
        <v>60.48</v>
      </c>
      <c r="Q3250">
        <v>101</v>
      </c>
      <c r="R3250" s="9" t="s">
        <v>8315</v>
      </c>
      <c r="S3250" t="s">
        <v>8316</v>
      </c>
      <c r="T3250" s="13">
        <f t="shared" si="261"/>
        <v>42068.888391203705</v>
      </c>
      <c r="U3250" s="13">
        <f t="shared" si="262"/>
        <v>42098.846724537041</v>
      </c>
      <c r="W3250">
        <f t="shared" si="263"/>
        <v>2015</v>
      </c>
    </row>
    <row r="3251" spans="1:23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9"/>
        <v>105</v>
      </c>
      <c r="P3251">
        <f t="shared" si="260"/>
        <v>65.58</v>
      </c>
      <c r="Q3251">
        <v>105</v>
      </c>
      <c r="R3251" s="9" t="s">
        <v>8315</v>
      </c>
      <c r="S3251" t="s">
        <v>8316</v>
      </c>
      <c r="T3251" s="13">
        <f t="shared" si="261"/>
        <v>42145.746689814812</v>
      </c>
      <c r="U3251" s="13">
        <f t="shared" si="262"/>
        <v>42175.746689814812</v>
      </c>
      <c r="W3251">
        <f t="shared" si="263"/>
        <v>2015</v>
      </c>
    </row>
    <row r="3252" spans="1:23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9"/>
        <v>102</v>
      </c>
      <c r="P3252">
        <f t="shared" si="260"/>
        <v>119.19</v>
      </c>
      <c r="Q3252">
        <v>102</v>
      </c>
      <c r="R3252" s="9" t="s">
        <v>8315</v>
      </c>
      <c r="S3252" t="s">
        <v>8316</v>
      </c>
      <c r="T3252" s="13">
        <f t="shared" si="261"/>
        <v>41918.742175925923</v>
      </c>
      <c r="U3252" s="13">
        <f t="shared" si="262"/>
        <v>41948.783842592595</v>
      </c>
      <c r="W3252">
        <f t="shared" si="263"/>
        <v>2014</v>
      </c>
    </row>
    <row r="3253" spans="1:23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9"/>
        <v>111</v>
      </c>
      <c r="P3253">
        <f t="shared" si="260"/>
        <v>83.05</v>
      </c>
      <c r="Q3253">
        <v>111</v>
      </c>
      <c r="R3253" s="9" t="s">
        <v>8315</v>
      </c>
      <c r="S3253" t="s">
        <v>8316</v>
      </c>
      <c r="T3253" s="13">
        <f t="shared" si="261"/>
        <v>42146.731087962966</v>
      </c>
      <c r="U3253" s="13">
        <f t="shared" si="262"/>
        <v>42176.731087962966</v>
      </c>
      <c r="W3253">
        <f t="shared" si="263"/>
        <v>2015</v>
      </c>
    </row>
    <row r="3254" spans="1:23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9"/>
        <v>128</v>
      </c>
      <c r="P3254">
        <f t="shared" si="260"/>
        <v>57.52</v>
      </c>
      <c r="Q3254">
        <v>128</v>
      </c>
      <c r="R3254" s="9" t="s">
        <v>8315</v>
      </c>
      <c r="S3254" t="s">
        <v>8316</v>
      </c>
      <c r="T3254" s="13">
        <f t="shared" si="261"/>
        <v>42590.472685185188</v>
      </c>
      <c r="U3254" s="13">
        <f t="shared" si="262"/>
        <v>42620.472685185188</v>
      </c>
      <c r="W3254">
        <f t="shared" si="263"/>
        <v>2016</v>
      </c>
    </row>
    <row r="3255" spans="1:23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9"/>
        <v>102</v>
      </c>
      <c r="P3255">
        <f t="shared" si="260"/>
        <v>177.09</v>
      </c>
      <c r="Q3255">
        <v>102</v>
      </c>
      <c r="R3255" s="9" t="s">
        <v>8315</v>
      </c>
      <c r="S3255" t="s">
        <v>8316</v>
      </c>
      <c r="T3255" s="13">
        <f t="shared" si="261"/>
        <v>42602.576712962968</v>
      </c>
      <c r="U3255" s="13">
        <f t="shared" si="262"/>
        <v>42621.15625</v>
      </c>
      <c r="W3255">
        <f t="shared" si="263"/>
        <v>2016</v>
      </c>
    </row>
    <row r="3256" spans="1:23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9"/>
        <v>101</v>
      </c>
      <c r="P3256">
        <f t="shared" si="260"/>
        <v>70.77</v>
      </c>
      <c r="Q3256">
        <v>101</v>
      </c>
      <c r="R3256" s="9" t="s">
        <v>8315</v>
      </c>
      <c r="S3256" t="s">
        <v>8316</v>
      </c>
      <c r="T3256" s="13">
        <f t="shared" si="261"/>
        <v>42059.085752314815</v>
      </c>
      <c r="U3256" s="13">
        <f t="shared" si="262"/>
        <v>42089.044085648144</v>
      </c>
      <c r="W3256">
        <f t="shared" si="263"/>
        <v>2015</v>
      </c>
    </row>
    <row r="3257" spans="1:23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9"/>
        <v>175</v>
      </c>
      <c r="P3257">
        <f t="shared" si="260"/>
        <v>29.17</v>
      </c>
      <c r="Q3257">
        <v>175</v>
      </c>
      <c r="R3257" s="9" t="s">
        <v>8315</v>
      </c>
      <c r="S3257" t="s">
        <v>8316</v>
      </c>
      <c r="T3257" s="13">
        <f t="shared" si="261"/>
        <v>41889.768229166664</v>
      </c>
      <c r="U3257" s="13">
        <f t="shared" si="262"/>
        <v>41919.768229166664</v>
      </c>
      <c r="W3257">
        <f t="shared" si="263"/>
        <v>2014</v>
      </c>
    </row>
    <row r="3258" spans="1:23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9"/>
        <v>128</v>
      </c>
      <c r="P3258">
        <f t="shared" si="260"/>
        <v>72.760000000000005</v>
      </c>
      <c r="Q3258">
        <v>128</v>
      </c>
      <c r="R3258" s="9" t="s">
        <v>8315</v>
      </c>
      <c r="S3258" t="s">
        <v>8316</v>
      </c>
      <c r="T3258" s="13">
        <f t="shared" si="261"/>
        <v>42144.573807870373</v>
      </c>
      <c r="U3258" s="13">
        <f t="shared" si="262"/>
        <v>42166.165972222225</v>
      </c>
      <c r="W3258">
        <f t="shared" si="263"/>
        <v>2015</v>
      </c>
    </row>
    <row r="3259" spans="1:23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9"/>
        <v>106</v>
      </c>
      <c r="P3259">
        <f t="shared" si="260"/>
        <v>51.85</v>
      </c>
      <c r="Q3259">
        <v>106</v>
      </c>
      <c r="R3259" s="9" t="s">
        <v>8315</v>
      </c>
      <c r="S3259" t="s">
        <v>8316</v>
      </c>
      <c r="T3259" s="13">
        <f t="shared" si="261"/>
        <v>42758.559629629628</v>
      </c>
      <c r="U3259" s="13">
        <f t="shared" si="262"/>
        <v>42788.559629629628</v>
      </c>
      <c r="W3259">
        <f t="shared" si="263"/>
        <v>2017</v>
      </c>
    </row>
    <row r="3260" spans="1:23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9"/>
        <v>105</v>
      </c>
      <c r="P3260">
        <f t="shared" si="260"/>
        <v>98.2</v>
      </c>
      <c r="Q3260">
        <v>105</v>
      </c>
      <c r="R3260" s="9" t="s">
        <v>8315</v>
      </c>
      <c r="S3260" t="s">
        <v>8316</v>
      </c>
      <c r="T3260" s="13">
        <f t="shared" si="261"/>
        <v>41982.887280092589</v>
      </c>
      <c r="U3260" s="13">
        <f t="shared" si="262"/>
        <v>42012.887280092589</v>
      </c>
      <c r="W3260">
        <f t="shared" si="263"/>
        <v>2014</v>
      </c>
    </row>
    <row r="3261" spans="1:23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9"/>
        <v>106</v>
      </c>
      <c r="P3261">
        <f t="shared" si="260"/>
        <v>251.74</v>
      </c>
      <c r="Q3261">
        <v>106</v>
      </c>
      <c r="R3261" s="9" t="s">
        <v>8315</v>
      </c>
      <c r="S3261" t="s">
        <v>8316</v>
      </c>
      <c r="T3261" s="13">
        <f t="shared" si="261"/>
        <v>42614.760937500003</v>
      </c>
      <c r="U3261" s="13">
        <f t="shared" si="262"/>
        <v>42644.165972222225</v>
      </c>
      <c r="W3261">
        <f t="shared" si="263"/>
        <v>2016</v>
      </c>
    </row>
    <row r="3262" spans="1:23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9"/>
        <v>109</v>
      </c>
      <c r="P3262">
        <f t="shared" si="260"/>
        <v>74.819999999999993</v>
      </c>
      <c r="Q3262">
        <v>109</v>
      </c>
      <c r="R3262" s="9" t="s">
        <v>8315</v>
      </c>
      <c r="S3262" t="s">
        <v>8316</v>
      </c>
      <c r="T3262" s="13">
        <f t="shared" si="261"/>
        <v>42303.672662037032</v>
      </c>
      <c r="U3262" s="13">
        <f t="shared" si="262"/>
        <v>42338.714328703703</v>
      </c>
      <c r="W3262">
        <f t="shared" si="263"/>
        <v>2015</v>
      </c>
    </row>
    <row r="3263" spans="1:23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9"/>
        <v>100</v>
      </c>
      <c r="P3263">
        <f t="shared" si="260"/>
        <v>67.650000000000006</v>
      </c>
      <c r="Q3263">
        <v>100</v>
      </c>
      <c r="R3263" s="9" t="s">
        <v>8315</v>
      </c>
      <c r="S3263" t="s">
        <v>8316</v>
      </c>
      <c r="T3263" s="13">
        <f t="shared" si="261"/>
        <v>42171.725416666668</v>
      </c>
      <c r="U3263" s="13">
        <f t="shared" si="262"/>
        <v>42201.725416666668</v>
      </c>
      <c r="W3263">
        <f t="shared" si="263"/>
        <v>2015</v>
      </c>
    </row>
    <row r="3264" spans="1:23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9"/>
        <v>103</v>
      </c>
      <c r="P3264">
        <f t="shared" si="260"/>
        <v>93.81</v>
      </c>
      <c r="Q3264">
        <v>103</v>
      </c>
      <c r="R3264" s="9" t="s">
        <v>8315</v>
      </c>
      <c r="S3264" t="s">
        <v>8316</v>
      </c>
      <c r="T3264" s="13">
        <f t="shared" si="261"/>
        <v>41964.315532407403</v>
      </c>
      <c r="U3264" s="13">
        <f t="shared" si="262"/>
        <v>41995.166666666672</v>
      </c>
      <c r="W3264">
        <f t="shared" si="263"/>
        <v>2014</v>
      </c>
    </row>
    <row r="3265" spans="1:23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9"/>
        <v>112</v>
      </c>
      <c r="P3265">
        <f t="shared" si="260"/>
        <v>41.24</v>
      </c>
      <c r="Q3265">
        <v>112</v>
      </c>
      <c r="R3265" s="9" t="s">
        <v>8315</v>
      </c>
      <c r="S3265" t="s">
        <v>8316</v>
      </c>
      <c r="T3265" s="13">
        <f t="shared" si="261"/>
        <v>42284.516064814816</v>
      </c>
      <c r="U3265" s="13">
        <f t="shared" si="262"/>
        <v>42307.875</v>
      </c>
      <c r="W3265">
        <f t="shared" si="263"/>
        <v>2015</v>
      </c>
    </row>
    <row r="3266" spans="1:23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9"/>
        <v>103</v>
      </c>
      <c r="P3266">
        <f t="shared" si="260"/>
        <v>52.55</v>
      </c>
      <c r="Q3266">
        <v>103</v>
      </c>
      <c r="R3266" s="9" t="s">
        <v>8315</v>
      </c>
      <c r="S3266" t="s">
        <v>8316</v>
      </c>
      <c r="T3266" s="13">
        <f t="shared" si="261"/>
        <v>42016.800208333334</v>
      </c>
      <c r="U3266" s="13">
        <f t="shared" si="262"/>
        <v>42032.916666666672</v>
      </c>
      <c r="W3266">
        <f t="shared" si="263"/>
        <v>2015</v>
      </c>
    </row>
    <row r="3267" spans="1:23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64">ROUND(E3267/D3267*100,0)</f>
        <v>164</v>
      </c>
      <c r="P3267">
        <f t="shared" ref="P3267:P3330" si="265">IFERROR(ROUND(E3267/L3267,2),0)</f>
        <v>70.290000000000006</v>
      </c>
      <c r="Q3267">
        <v>164</v>
      </c>
      <c r="R3267" s="9" t="s">
        <v>8315</v>
      </c>
      <c r="S3267" t="s">
        <v>8316</v>
      </c>
      <c r="T3267" s="13">
        <f t="shared" ref="T3267:T3330" si="266">(((J3267/60)/60)/24)+DATE(1970,1,1)</f>
        <v>42311.711979166663</v>
      </c>
      <c r="U3267" s="13">
        <f t="shared" ref="U3267:U3330" si="267">(((I3267/60)/60)/24)+DATE(1970,1,1)</f>
        <v>42341.708333333328</v>
      </c>
      <c r="W3267">
        <f t="shared" ref="W3267:W3330" si="268">YEAR(T3267)</f>
        <v>2015</v>
      </c>
    </row>
    <row r="3268" spans="1:23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64"/>
        <v>131</v>
      </c>
      <c r="P3268">
        <f t="shared" si="265"/>
        <v>48.33</v>
      </c>
      <c r="Q3268">
        <v>131</v>
      </c>
      <c r="R3268" s="9" t="s">
        <v>8315</v>
      </c>
      <c r="S3268" t="s">
        <v>8316</v>
      </c>
      <c r="T3268" s="13">
        <f t="shared" si="266"/>
        <v>42136.536134259266</v>
      </c>
      <c r="U3268" s="13">
        <f t="shared" si="267"/>
        <v>42167.875</v>
      </c>
      <c r="W3268">
        <f t="shared" si="268"/>
        <v>2015</v>
      </c>
    </row>
    <row r="3269" spans="1:23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64"/>
        <v>102</v>
      </c>
      <c r="P3269">
        <f t="shared" si="265"/>
        <v>53.18</v>
      </c>
      <c r="Q3269">
        <v>102</v>
      </c>
      <c r="R3269" s="9" t="s">
        <v>8315</v>
      </c>
      <c r="S3269" t="s">
        <v>8316</v>
      </c>
      <c r="T3269" s="13">
        <f t="shared" si="266"/>
        <v>42172.757638888885</v>
      </c>
      <c r="U3269" s="13">
        <f t="shared" si="267"/>
        <v>42202.757638888885</v>
      </c>
      <c r="W3269">
        <f t="shared" si="268"/>
        <v>2015</v>
      </c>
    </row>
    <row r="3270" spans="1:23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64"/>
        <v>128</v>
      </c>
      <c r="P3270">
        <f t="shared" si="265"/>
        <v>60.95</v>
      </c>
      <c r="Q3270">
        <v>128</v>
      </c>
      <c r="R3270" s="9" t="s">
        <v>8315</v>
      </c>
      <c r="S3270" t="s">
        <v>8316</v>
      </c>
      <c r="T3270" s="13">
        <f t="shared" si="266"/>
        <v>42590.90425925926</v>
      </c>
      <c r="U3270" s="13">
        <f t="shared" si="267"/>
        <v>42606.90425925926</v>
      </c>
      <c r="W3270">
        <f t="shared" si="268"/>
        <v>2016</v>
      </c>
    </row>
    <row r="3271" spans="1:23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64"/>
        <v>102</v>
      </c>
      <c r="P3271">
        <f t="shared" si="265"/>
        <v>116</v>
      </c>
      <c r="Q3271">
        <v>102</v>
      </c>
      <c r="R3271" s="9" t="s">
        <v>8315</v>
      </c>
      <c r="S3271" t="s">
        <v>8316</v>
      </c>
      <c r="T3271" s="13">
        <f t="shared" si="266"/>
        <v>42137.395798611105</v>
      </c>
      <c r="U3271" s="13">
        <f t="shared" si="267"/>
        <v>42171.458333333328</v>
      </c>
      <c r="W3271">
        <f t="shared" si="268"/>
        <v>2015</v>
      </c>
    </row>
    <row r="3272" spans="1:23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64"/>
        <v>102</v>
      </c>
      <c r="P3272">
        <f t="shared" si="265"/>
        <v>61</v>
      </c>
      <c r="Q3272">
        <v>102</v>
      </c>
      <c r="R3272" s="9" t="s">
        <v>8315</v>
      </c>
      <c r="S3272" t="s">
        <v>8316</v>
      </c>
      <c r="T3272" s="13">
        <f t="shared" si="266"/>
        <v>42167.533159722225</v>
      </c>
      <c r="U3272" s="13">
        <f t="shared" si="267"/>
        <v>42197.533159722225</v>
      </c>
      <c r="W3272">
        <f t="shared" si="268"/>
        <v>2015</v>
      </c>
    </row>
    <row r="3273" spans="1:23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64"/>
        <v>130</v>
      </c>
      <c r="P3273">
        <f t="shared" si="265"/>
        <v>38.24</v>
      </c>
      <c r="Q3273">
        <v>130</v>
      </c>
      <c r="R3273" s="9" t="s">
        <v>8315</v>
      </c>
      <c r="S3273" t="s">
        <v>8316</v>
      </c>
      <c r="T3273" s="13">
        <f t="shared" si="266"/>
        <v>41915.437210648146</v>
      </c>
      <c r="U3273" s="13">
        <f t="shared" si="267"/>
        <v>41945.478877314818</v>
      </c>
      <c r="W3273">
        <f t="shared" si="268"/>
        <v>2014</v>
      </c>
    </row>
    <row r="3274" spans="1:23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64"/>
        <v>154</v>
      </c>
      <c r="P3274">
        <f t="shared" si="265"/>
        <v>106.5</v>
      </c>
      <c r="Q3274">
        <v>154</v>
      </c>
      <c r="R3274" s="9" t="s">
        <v>8315</v>
      </c>
      <c r="S3274" t="s">
        <v>8316</v>
      </c>
      <c r="T3274" s="13">
        <f t="shared" si="266"/>
        <v>42284.500104166669</v>
      </c>
      <c r="U3274" s="13">
        <f t="shared" si="267"/>
        <v>42314.541770833333</v>
      </c>
      <c r="W3274">
        <f t="shared" si="268"/>
        <v>2015</v>
      </c>
    </row>
    <row r="3275" spans="1:23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64"/>
        <v>107</v>
      </c>
      <c r="P3275">
        <f t="shared" si="265"/>
        <v>204.57</v>
      </c>
      <c r="Q3275">
        <v>107</v>
      </c>
      <c r="R3275" s="9" t="s">
        <v>8315</v>
      </c>
      <c r="S3275" t="s">
        <v>8316</v>
      </c>
      <c r="T3275" s="13">
        <f t="shared" si="266"/>
        <v>42611.801412037035</v>
      </c>
      <c r="U3275" s="13">
        <f t="shared" si="267"/>
        <v>42627.791666666672</v>
      </c>
      <c r="W3275">
        <f t="shared" si="268"/>
        <v>2016</v>
      </c>
    </row>
    <row r="3276" spans="1:23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64"/>
        <v>101</v>
      </c>
      <c r="P3276">
        <f t="shared" si="265"/>
        <v>54.91</v>
      </c>
      <c r="Q3276">
        <v>101</v>
      </c>
      <c r="R3276" s="9" t="s">
        <v>8315</v>
      </c>
      <c r="S3276" t="s">
        <v>8316</v>
      </c>
      <c r="T3276" s="13">
        <f t="shared" si="266"/>
        <v>42400.704537037032</v>
      </c>
      <c r="U3276" s="13">
        <f t="shared" si="267"/>
        <v>42444.875</v>
      </c>
      <c r="W3276">
        <f t="shared" si="268"/>
        <v>2016</v>
      </c>
    </row>
    <row r="3277" spans="1:23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64"/>
        <v>100</v>
      </c>
      <c r="P3277">
        <f t="shared" si="265"/>
        <v>150.41999999999999</v>
      </c>
      <c r="Q3277">
        <v>100</v>
      </c>
      <c r="R3277" s="9" t="s">
        <v>8315</v>
      </c>
      <c r="S3277" t="s">
        <v>8316</v>
      </c>
      <c r="T3277" s="13">
        <f t="shared" si="266"/>
        <v>42017.88045138889</v>
      </c>
      <c r="U3277" s="13">
        <f t="shared" si="267"/>
        <v>42044.1875</v>
      </c>
      <c r="W3277">
        <f t="shared" si="268"/>
        <v>2015</v>
      </c>
    </row>
    <row r="3278" spans="1:23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64"/>
        <v>117</v>
      </c>
      <c r="P3278">
        <f t="shared" si="265"/>
        <v>52.58</v>
      </c>
      <c r="Q3278">
        <v>117</v>
      </c>
      <c r="R3278" s="9" t="s">
        <v>8315</v>
      </c>
      <c r="S3278" t="s">
        <v>8316</v>
      </c>
      <c r="T3278" s="13">
        <f t="shared" si="266"/>
        <v>42426.949988425928</v>
      </c>
      <c r="U3278" s="13">
        <f t="shared" si="267"/>
        <v>42461.165972222225</v>
      </c>
      <c r="W3278">
        <f t="shared" si="268"/>
        <v>2016</v>
      </c>
    </row>
    <row r="3279" spans="1:23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64"/>
        <v>109</v>
      </c>
      <c r="P3279">
        <f t="shared" si="265"/>
        <v>54.3</v>
      </c>
      <c r="Q3279">
        <v>109</v>
      </c>
      <c r="R3279" s="9" t="s">
        <v>8315</v>
      </c>
      <c r="S3279" t="s">
        <v>8316</v>
      </c>
      <c r="T3279" s="13">
        <f t="shared" si="266"/>
        <v>41931.682939814818</v>
      </c>
      <c r="U3279" s="13">
        <f t="shared" si="267"/>
        <v>41961.724606481483</v>
      </c>
      <c r="W3279">
        <f t="shared" si="268"/>
        <v>2014</v>
      </c>
    </row>
    <row r="3280" spans="1:23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64"/>
        <v>103</v>
      </c>
      <c r="P3280">
        <f t="shared" si="265"/>
        <v>76.03</v>
      </c>
      <c r="Q3280">
        <v>103</v>
      </c>
      <c r="R3280" s="9" t="s">
        <v>8315</v>
      </c>
      <c r="S3280" t="s">
        <v>8316</v>
      </c>
      <c r="T3280" s="13">
        <f t="shared" si="266"/>
        <v>42124.848414351851</v>
      </c>
      <c r="U3280" s="13">
        <f t="shared" si="267"/>
        <v>42154.848414351851</v>
      </c>
      <c r="W3280">
        <f t="shared" si="268"/>
        <v>2015</v>
      </c>
    </row>
    <row r="3281" spans="1:23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64"/>
        <v>114</v>
      </c>
      <c r="P3281">
        <f t="shared" si="265"/>
        <v>105.21</v>
      </c>
      <c r="Q3281">
        <v>114</v>
      </c>
      <c r="R3281" s="9" t="s">
        <v>8315</v>
      </c>
      <c r="S3281" t="s">
        <v>8316</v>
      </c>
      <c r="T3281" s="13">
        <f t="shared" si="266"/>
        <v>42431.102534722217</v>
      </c>
      <c r="U3281" s="13">
        <f t="shared" si="267"/>
        <v>42461.06086805556</v>
      </c>
      <c r="W3281">
        <f t="shared" si="268"/>
        <v>2016</v>
      </c>
    </row>
    <row r="3282" spans="1:23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64"/>
        <v>103</v>
      </c>
      <c r="P3282">
        <f t="shared" si="265"/>
        <v>68.67</v>
      </c>
      <c r="Q3282">
        <v>103</v>
      </c>
      <c r="R3282" s="9" t="s">
        <v>8315</v>
      </c>
      <c r="S3282" t="s">
        <v>8316</v>
      </c>
      <c r="T3282" s="13">
        <f t="shared" si="266"/>
        <v>42121.756921296299</v>
      </c>
      <c r="U3282" s="13">
        <f t="shared" si="267"/>
        <v>42156.208333333328</v>
      </c>
      <c r="W3282">
        <f t="shared" si="268"/>
        <v>2015</v>
      </c>
    </row>
    <row r="3283" spans="1:23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64"/>
        <v>122</v>
      </c>
      <c r="P3283">
        <f t="shared" si="265"/>
        <v>129.36000000000001</v>
      </c>
      <c r="Q3283">
        <v>122</v>
      </c>
      <c r="R3283" s="9" t="s">
        <v>8315</v>
      </c>
      <c r="S3283" t="s">
        <v>8316</v>
      </c>
      <c r="T3283" s="13">
        <f t="shared" si="266"/>
        <v>42219.019733796296</v>
      </c>
      <c r="U3283" s="13">
        <f t="shared" si="267"/>
        <v>42249.019733796296</v>
      </c>
      <c r="W3283">
        <f t="shared" si="268"/>
        <v>2015</v>
      </c>
    </row>
    <row r="3284" spans="1:23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64"/>
        <v>103</v>
      </c>
      <c r="P3284">
        <f t="shared" si="265"/>
        <v>134.26</v>
      </c>
      <c r="Q3284">
        <v>103</v>
      </c>
      <c r="R3284" s="9" t="s">
        <v>8315</v>
      </c>
      <c r="S3284" t="s">
        <v>8316</v>
      </c>
      <c r="T3284" s="13">
        <f t="shared" si="266"/>
        <v>42445.19430555556</v>
      </c>
      <c r="U3284" s="13">
        <f t="shared" si="267"/>
        <v>42489.19430555556</v>
      </c>
      <c r="W3284">
        <f t="shared" si="268"/>
        <v>2016</v>
      </c>
    </row>
    <row r="3285" spans="1:23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64"/>
        <v>105</v>
      </c>
      <c r="P3285">
        <f t="shared" si="265"/>
        <v>17.829999999999998</v>
      </c>
      <c r="Q3285">
        <v>105</v>
      </c>
      <c r="R3285" s="9" t="s">
        <v>8315</v>
      </c>
      <c r="S3285" t="s">
        <v>8316</v>
      </c>
      <c r="T3285" s="13">
        <f t="shared" si="266"/>
        <v>42379.74418981481</v>
      </c>
      <c r="U3285" s="13">
        <f t="shared" si="267"/>
        <v>42410.875</v>
      </c>
      <c r="W3285">
        <f t="shared" si="268"/>
        <v>2016</v>
      </c>
    </row>
    <row r="3286" spans="1:23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64"/>
        <v>102</v>
      </c>
      <c r="P3286">
        <f t="shared" si="265"/>
        <v>203.2</v>
      </c>
      <c r="Q3286">
        <v>102</v>
      </c>
      <c r="R3286" s="9" t="s">
        <v>8315</v>
      </c>
      <c r="S3286" t="s">
        <v>8316</v>
      </c>
      <c r="T3286" s="13">
        <f t="shared" si="266"/>
        <v>42380.884872685187</v>
      </c>
      <c r="U3286" s="13">
        <f t="shared" si="267"/>
        <v>42398.249305555553</v>
      </c>
      <c r="W3286">
        <f t="shared" si="268"/>
        <v>2016</v>
      </c>
    </row>
    <row r="3287" spans="1:23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64"/>
        <v>112</v>
      </c>
      <c r="P3287">
        <f t="shared" si="265"/>
        <v>69.19</v>
      </c>
      <c r="Q3287">
        <v>112</v>
      </c>
      <c r="R3287" s="9" t="s">
        <v>8315</v>
      </c>
      <c r="S3287" t="s">
        <v>8316</v>
      </c>
      <c r="T3287" s="13">
        <f t="shared" si="266"/>
        <v>42762.942430555559</v>
      </c>
      <c r="U3287" s="13">
        <f t="shared" si="267"/>
        <v>42794.208333333328</v>
      </c>
      <c r="W3287">
        <f t="shared" si="268"/>
        <v>2017</v>
      </c>
    </row>
    <row r="3288" spans="1:23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64"/>
        <v>102</v>
      </c>
      <c r="P3288">
        <f t="shared" si="265"/>
        <v>125.12</v>
      </c>
      <c r="Q3288">
        <v>102</v>
      </c>
      <c r="R3288" s="9" t="s">
        <v>8315</v>
      </c>
      <c r="S3288" t="s">
        <v>8316</v>
      </c>
      <c r="T3288" s="13">
        <f t="shared" si="266"/>
        <v>42567.840069444443</v>
      </c>
      <c r="U3288" s="13">
        <f t="shared" si="267"/>
        <v>42597.840069444443</v>
      </c>
      <c r="W3288">
        <f t="shared" si="268"/>
        <v>2016</v>
      </c>
    </row>
    <row r="3289" spans="1:23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64"/>
        <v>100</v>
      </c>
      <c r="P3289">
        <f t="shared" si="265"/>
        <v>73.53</v>
      </c>
      <c r="Q3289">
        <v>100</v>
      </c>
      <c r="R3289" s="9" t="s">
        <v>8315</v>
      </c>
      <c r="S3289" t="s">
        <v>8316</v>
      </c>
      <c r="T3289" s="13">
        <f t="shared" si="266"/>
        <v>42311.750324074077</v>
      </c>
      <c r="U3289" s="13">
        <f t="shared" si="267"/>
        <v>42336.750324074077</v>
      </c>
      <c r="W3289">
        <f t="shared" si="268"/>
        <v>2015</v>
      </c>
    </row>
    <row r="3290" spans="1:23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64"/>
        <v>100</v>
      </c>
      <c r="P3290">
        <f t="shared" si="265"/>
        <v>48.44</v>
      </c>
      <c r="Q3290">
        <v>100</v>
      </c>
      <c r="R3290" s="9" t="s">
        <v>8315</v>
      </c>
      <c r="S3290" t="s">
        <v>8316</v>
      </c>
      <c r="T3290" s="13">
        <f t="shared" si="266"/>
        <v>42505.774479166663</v>
      </c>
      <c r="U3290" s="13">
        <f t="shared" si="267"/>
        <v>42541.958333333328</v>
      </c>
      <c r="W3290">
        <f t="shared" si="268"/>
        <v>2016</v>
      </c>
    </row>
    <row r="3291" spans="1:23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64"/>
        <v>133</v>
      </c>
      <c r="P3291">
        <f t="shared" si="265"/>
        <v>26.61</v>
      </c>
      <c r="Q3291">
        <v>133</v>
      </c>
      <c r="R3291" s="9" t="s">
        <v>8315</v>
      </c>
      <c r="S3291" t="s">
        <v>8316</v>
      </c>
      <c r="T3291" s="13">
        <f t="shared" si="266"/>
        <v>42758.368078703701</v>
      </c>
      <c r="U3291" s="13">
        <f t="shared" si="267"/>
        <v>42786.368078703701</v>
      </c>
      <c r="W3291">
        <f t="shared" si="268"/>
        <v>2017</v>
      </c>
    </row>
    <row r="3292" spans="1:23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64"/>
        <v>121</v>
      </c>
      <c r="P3292">
        <f t="shared" si="265"/>
        <v>33.67</v>
      </c>
      <c r="Q3292">
        <v>121</v>
      </c>
      <c r="R3292" s="9" t="s">
        <v>8315</v>
      </c>
      <c r="S3292" t="s">
        <v>8316</v>
      </c>
      <c r="T3292" s="13">
        <f t="shared" si="266"/>
        <v>42775.51494212963</v>
      </c>
      <c r="U3292" s="13">
        <f t="shared" si="267"/>
        <v>42805.51494212963</v>
      </c>
      <c r="W3292">
        <f t="shared" si="268"/>
        <v>2017</v>
      </c>
    </row>
    <row r="3293" spans="1:23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64"/>
        <v>114</v>
      </c>
      <c r="P3293">
        <f t="shared" si="265"/>
        <v>40.71</v>
      </c>
      <c r="Q3293">
        <v>114</v>
      </c>
      <c r="R3293" s="9" t="s">
        <v>8315</v>
      </c>
      <c r="S3293" t="s">
        <v>8316</v>
      </c>
      <c r="T3293" s="13">
        <f t="shared" si="266"/>
        <v>42232.702546296292</v>
      </c>
      <c r="U3293" s="13">
        <f t="shared" si="267"/>
        <v>42264.165972222225</v>
      </c>
      <c r="W3293">
        <f t="shared" si="268"/>
        <v>2015</v>
      </c>
    </row>
    <row r="3294" spans="1:23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64"/>
        <v>286</v>
      </c>
      <c r="P3294">
        <f t="shared" si="265"/>
        <v>19.27</v>
      </c>
      <c r="Q3294">
        <v>286</v>
      </c>
      <c r="R3294" s="9" t="s">
        <v>8315</v>
      </c>
      <c r="S3294" t="s">
        <v>8316</v>
      </c>
      <c r="T3294" s="13">
        <f t="shared" si="266"/>
        <v>42282.770231481481</v>
      </c>
      <c r="U3294" s="13">
        <f t="shared" si="267"/>
        <v>42342.811898148153</v>
      </c>
      <c r="W3294">
        <f t="shared" si="268"/>
        <v>2015</v>
      </c>
    </row>
    <row r="3295" spans="1:23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64"/>
        <v>170</v>
      </c>
      <c r="P3295">
        <f t="shared" si="265"/>
        <v>84.29</v>
      </c>
      <c r="Q3295">
        <v>170</v>
      </c>
      <c r="R3295" s="9" t="s">
        <v>8315</v>
      </c>
      <c r="S3295" t="s">
        <v>8316</v>
      </c>
      <c r="T3295" s="13">
        <f t="shared" si="266"/>
        <v>42768.425370370373</v>
      </c>
      <c r="U3295" s="13">
        <f t="shared" si="267"/>
        <v>42798.425370370373</v>
      </c>
      <c r="W3295">
        <f t="shared" si="268"/>
        <v>2017</v>
      </c>
    </row>
    <row r="3296" spans="1:23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64"/>
        <v>118</v>
      </c>
      <c r="P3296">
        <f t="shared" si="265"/>
        <v>29.58</v>
      </c>
      <c r="Q3296">
        <v>118</v>
      </c>
      <c r="R3296" s="9" t="s">
        <v>8315</v>
      </c>
      <c r="S3296" t="s">
        <v>8316</v>
      </c>
      <c r="T3296" s="13">
        <f t="shared" si="266"/>
        <v>42141.541134259256</v>
      </c>
      <c r="U3296" s="13">
        <f t="shared" si="267"/>
        <v>42171.541134259256</v>
      </c>
      <c r="W3296">
        <f t="shared" si="268"/>
        <v>2015</v>
      </c>
    </row>
    <row r="3297" spans="1:23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64"/>
        <v>103</v>
      </c>
      <c r="P3297">
        <f t="shared" si="265"/>
        <v>26.67</v>
      </c>
      <c r="Q3297">
        <v>103</v>
      </c>
      <c r="R3297" s="9" t="s">
        <v>8315</v>
      </c>
      <c r="S3297" t="s">
        <v>8316</v>
      </c>
      <c r="T3297" s="13">
        <f t="shared" si="266"/>
        <v>42609.442465277782</v>
      </c>
      <c r="U3297" s="13">
        <f t="shared" si="267"/>
        <v>42639.442465277782</v>
      </c>
      <c r="W3297">
        <f t="shared" si="268"/>
        <v>2016</v>
      </c>
    </row>
    <row r="3298" spans="1:23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64"/>
        <v>144</v>
      </c>
      <c r="P3298">
        <f t="shared" si="265"/>
        <v>45.98</v>
      </c>
      <c r="Q3298">
        <v>144</v>
      </c>
      <c r="R3298" s="9" t="s">
        <v>8315</v>
      </c>
      <c r="S3298" t="s">
        <v>8316</v>
      </c>
      <c r="T3298" s="13">
        <f t="shared" si="266"/>
        <v>42309.756620370375</v>
      </c>
      <c r="U3298" s="13">
        <f t="shared" si="267"/>
        <v>42330.916666666672</v>
      </c>
      <c r="W3298">
        <f t="shared" si="268"/>
        <v>2015</v>
      </c>
    </row>
    <row r="3299" spans="1:23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64"/>
        <v>100</v>
      </c>
      <c r="P3299">
        <f t="shared" si="265"/>
        <v>125.09</v>
      </c>
      <c r="Q3299">
        <v>100</v>
      </c>
      <c r="R3299" s="9" t="s">
        <v>8315</v>
      </c>
      <c r="S3299" t="s">
        <v>8316</v>
      </c>
      <c r="T3299" s="13">
        <f t="shared" si="266"/>
        <v>42193.771481481483</v>
      </c>
      <c r="U3299" s="13">
        <f t="shared" si="267"/>
        <v>42212.957638888889</v>
      </c>
      <c r="W3299">
        <f t="shared" si="268"/>
        <v>2015</v>
      </c>
    </row>
    <row r="3300" spans="1:23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64"/>
        <v>102</v>
      </c>
      <c r="P3300">
        <f t="shared" si="265"/>
        <v>141.29</v>
      </c>
      <c r="Q3300">
        <v>102</v>
      </c>
      <c r="R3300" s="9" t="s">
        <v>8315</v>
      </c>
      <c r="S3300" t="s">
        <v>8316</v>
      </c>
      <c r="T3300" s="13">
        <f t="shared" si="266"/>
        <v>42239.957962962959</v>
      </c>
      <c r="U3300" s="13">
        <f t="shared" si="267"/>
        <v>42260</v>
      </c>
      <c r="W3300">
        <f t="shared" si="268"/>
        <v>2015</v>
      </c>
    </row>
    <row r="3301" spans="1:23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64"/>
        <v>116</v>
      </c>
      <c r="P3301">
        <f t="shared" si="265"/>
        <v>55.33</v>
      </c>
      <c r="Q3301">
        <v>116</v>
      </c>
      <c r="R3301" s="9" t="s">
        <v>8315</v>
      </c>
      <c r="S3301" t="s">
        <v>8316</v>
      </c>
      <c r="T3301" s="13">
        <f t="shared" si="266"/>
        <v>42261.917395833334</v>
      </c>
      <c r="U3301" s="13">
        <f t="shared" si="267"/>
        <v>42291.917395833334</v>
      </c>
      <c r="W3301">
        <f t="shared" si="268"/>
        <v>2015</v>
      </c>
    </row>
    <row r="3302" spans="1:23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64"/>
        <v>136</v>
      </c>
      <c r="P3302">
        <f t="shared" si="265"/>
        <v>46.42</v>
      </c>
      <c r="Q3302">
        <v>136</v>
      </c>
      <c r="R3302" s="9" t="s">
        <v>8315</v>
      </c>
      <c r="S3302" t="s">
        <v>8316</v>
      </c>
      <c r="T3302" s="13">
        <f t="shared" si="266"/>
        <v>42102.743773148148</v>
      </c>
      <c r="U3302" s="13">
        <f t="shared" si="267"/>
        <v>42123.743773148148</v>
      </c>
      <c r="W3302">
        <f t="shared" si="268"/>
        <v>2015</v>
      </c>
    </row>
    <row r="3303" spans="1:23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64"/>
        <v>133</v>
      </c>
      <c r="P3303">
        <f t="shared" si="265"/>
        <v>57.2</v>
      </c>
      <c r="Q3303">
        <v>133</v>
      </c>
      <c r="R3303" s="9" t="s">
        <v>8315</v>
      </c>
      <c r="S3303" t="s">
        <v>8316</v>
      </c>
      <c r="T3303" s="13">
        <f t="shared" si="266"/>
        <v>42538.73583333334</v>
      </c>
      <c r="U3303" s="13">
        <f t="shared" si="267"/>
        <v>42583.290972222225</v>
      </c>
      <c r="W3303">
        <f t="shared" si="268"/>
        <v>2016</v>
      </c>
    </row>
    <row r="3304" spans="1:23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64"/>
        <v>103</v>
      </c>
      <c r="P3304">
        <f t="shared" si="265"/>
        <v>173.7</v>
      </c>
      <c r="Q3304">
        <v>103</v>
      </c>
      <c r="R3304" s="9" t="s">
        <v>8315</v>
      </c>
      <c r="S3304" t="s">
        <v>8316</v>
      </c>
      <c r="T3304" s="13">
        <f t="shared" si="266"/>
        <v>42681.35157407407</v>
      </c>
      <c r="U3304" s="13">
        <f t="shared" si="267"/>
        <v>42711.35157407407</v>
      </c>
      <c r="W3304">
        <f t="shared" si="268"/>
        <v>2016</v>
      </c>
    </row>
    <row r="3305" spans="1:23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64"/>
        <v>116</v>
      </c>
      <c r="P3305">
        <f t="shared" si="265"/>
        <v>59.6</v>
      </c>
      <c r="Q3305">
        <v>116</v>
      </c>
      <c r="R3305" s="9" t="s">
        <v>8315</v>
      </c>
      <c r="S3305" t="s">
        <v>8316</v>
      </c>
      <c r="T3305" s="13">
        <f t="shared" si="266"/>
        <v>42056.65143518518</v>
      </c>
      <c r="U3305" s="13">
        <f t="shared" si="267"/>
        <v>42091.609768518523</v>
      </c>
      <c r="W3305">
        <f t="shared" si="268"/>
        <v>2015</v>
      </c>
    </row>
    <row r="3306" spans="1:23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64"/>
        <v>105</v>
      </c>
      <c r="P3306">
        <f t="shared" si="265"/>
        <v>89.59</v>
      </c>
      <c r="Q3306">
        <v>105</v>
      </c>
      <c r="R3306" s="9" t="s">
        <v>8315</v>
      </c>
      <c r="S3306" t="s">
        <v>8316</v>
      </c>
      <c r="T3306" s="13">
        <f t="shared" si="266"/>
        <v>42696.624444444446</v>
      </c>
      <c r="U3306" s="13">
        <f t="shared" si="267"/>
        <v>42726.624444444446</v>
      </c>
      <c r="W3306">
        <f t="shared" si="268"/>
        <v>2016</v>
      </c>
    </row>
    <row r="3307" spans="1:23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64"/>
        <v>102</v>
      </c>
      <c r="P3307">
        <f t="shared" si="265"/>
        <v>204.05</v>
      </c>
      <c r="Q3307">
        <v>102</v>
      </c>
      <c r="R3307" s="9" t="s">
        <v>8315</v>
      </c>
      <c r="S3307" t="s">
        <v>8316</v>
      </c>
      <c r="T3307" s="13">
        <f t="shared" si="266"/>
        <v>42186.855879629627</v>
      </c>
      <c r="U3307" s="13">
        <f t="shared" si="267"/>
        <v>42216.855879629627</v>
      </c>
      <c r="W3307">
        <f t="shared" si="268"/>
        <v>2015</v>
      </c>
    </row>
    <row r="3308" spans="1:23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64"/>
        <v>175</v>
      </c>
      <c r="P3308">
        <f t="shared" si="265"/>
        <v>48.7</v>
      </c>
      <c r="Q3308">
        <v>175</v>
      </c>
      <c r="R3308" s="9" t="s">
        <v>8315</v>
      </c>
      <c r="S3308" t="s">
        <v>8316</v>
      </c>
      <c r="T3308" s="13">
        <f t="shared" si="266"/>
        <v>42493.219236111108</v>
      </c>
      <c r="U3308" s="13">
        <f t="shared" si="267"/>
        <v>42531.125</v>
      </c>
      <c r="W3308">
        <f t="shared" si="268"/>
        <v>2016</v>
      </c>
    </row>
    <row r="3309" spans="1:23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64"/>
        <v>107</v>
      </c>
      <c r="P3309">
        <f t="shared" si="265"/>
        <v>53.34</v>
      </c>
      <c r="Q3309">
        <v>107</v>
      </c>
      <c r="R3309" s="9" t="s">
        <v>8315</v>
      </c>
      <c r="S3309" t="s">
        <v>8316</v>
      </c>
      <c r="T3309" s="13">
        <f t="shared" si="266"/>
        <v>42475.057164351849</v>
      </c>
      <c r="U3309" s="13">
        <f t="shared" si="267"/>
        <v>42505.057164351849</v>
      </c>
      <c r="W3309">
        <f t="shared" si="268"/>
        <v>2016</v>
      </c>
    </row>
    <row r="3310" spans="1:23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64"/>
        <v>122</v>
      </c>
      <c r="P3310">
        <f t="shared" si="265"/>
        <v>75.09</v>
      </c>
      <c r="Q3310">
        <v>122</v>
      </c>
      <c r="R3310" s="9" t="s">
        <v>8315</v>
      </c>
      <c r="S3310" t="s">
        <v>8316</v>
      </c>
      <c r="T3310" s="13">
        <f t="shared" si="266"/>
        <v>42452.876909722225</v>
      </c>
      <c r="U3310" s="13">
        <f t="shared" si="267"/>
        <v>42473.876909722225</v>
      </c>
      <c r="W3310">
        <f t="shared" si="268"/>
        <v>2016</v>
      </c>
    </row>
    <row r="3311" spans="1:23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64"/>
        <v>159</v>
      </c>
      <c r="P3311">
        <f t="shared" si="265"/>
        <v>18</v>
      </c>
      <c r="Q3311">
        <v>159</v>
      </c>
      <c r="R3311" s="9" t="s">
        <v>8315</v>
      </c>
      <c r="S3311" t="s">
        <v>8316</v>
      </c>
      <c r="T3311" s="13">
        <f t="shared" si="266"/>
        <v>42628.650208333333</v>
      </c>
      <c r="U3311" s="13">
        <f t="shared" si="267"/>
        <v>42659.650208333333</v>
      </c>
      <c r="W3311">
        <f t="shared" si="268"/>
        <v>2016</v>
      </c>
    </row>
    <row r="3312" spans="1:23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64"/>
        <v>100</v>
      </c>
      <c r="P3312">
        <f t="shared" si="265"/>
        <v>209.84</v>
      </c>
      <c r="Q3312">
        <v>100</v>
      </c>
      <c r="R3312" s="9" t="s">
        <v>8315</v>
      </c>
      <c r="S3312" t="s">
        <v>8316</v>
      </c>
      <c r="T3312" s="13">
        <f t="shared" si="266"/>
        <v>42253.928530092591</v>
      </c>
      <c r="U3312" s="13">
        <f t="shared" si="267"/>
        <v>42283.928530092591</v>
      </c>
      <c r="W3312">
        <f t="shared" si="268"/>
        <v>2015</v>
      </c>
    </row>
    <row r="3313" spans="1:23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64"/>
        <v>110</v>
      </c>
      <c r="P3313">
        <f t="shared" si="265"/>
        <v>61.02</v>
      </c>
      <c r="Q3313">
        <v>110</v>
      </c>
      <c r="R3313" s="9" t="s">
        <v>8315</v>
      </c>
      <c r="S3313" t="s">
        <v>8316</v>
      </c>
      <c r="T3313" s="13">
        <f t="shared" si="266"/>
        <v>42264.29178240741</v>
      </c>
      <c r="U3313" s="13">
        <f t="shared" si="267"/>
        <v>42294.29178240741</v>
      </c>
      <c r="W3313">
        <f t="shared" si="268"/>
        <v>2015</v>
      </c>
    </row>
    <row r="3314" spans="1:23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64"/>
        <v>100</v>
      </c>
      <c r="P3314">
        <f t="shared" si="265"/>
        <v>61</v>
      </c>
      <c r="Q3314">
        <v>100</v>
      </c>
      <c r="R3314" s="9" t="s">
        <v>8315</v>
      </c>
      <c r="S3314" t="s">
        <v>8316</v>
      </c>
      <c r="T3314" s="13">
        <f t="shared" si="266"/>
        <v>42664.809560185182</v>
      </c>
      <c r="U3314" s="13">
        <f t="shared" si="267"/>
        <v>42685.916666666672</v>
      </c>
      <c r="W3314">
        <f t="shared" si="268"/>
        <v>2016</v>
      </c>
    </row>
    <row r="3315" spans="1:23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64"/>
        <v>116</v>
      </c>
      <c r="P3315">
        <f t="shared" si="265"/>
        <v>80.03</v>
      </c>
      <c r="Q3315">
        <v>116</v>
      </c>
      <c r="R3315" s="9" t="s">
        <v>8315</v>
      </c>
      <c r="S3315" t="s">
        <v>8316</v>
      </c>
      <c r="T3315" s="13">
        <f t="shared" si="266"/>
        <v>42382.244409722218</v>
      </c>
      <c r="U3315" s="13">
        <f t="shared" si="267"/>
        <v>42396.041666666672</v>
      </c>
      <c r="W3315">
        <f t="shared" si="268"/>
        <v>2016</v>
      </c>
    </row>
    <row r="3316" spans="1:23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64"/>
        <v>211</v>
      </c>
      <c r="P3316">
        <f t="shared" si="265"/>
        <v>29.07</v>
      </c>
      <c r="Q3316">
        <v>211</v>
      </c>
      <c r="R3316" s="9" t="s">
        <v>8315</v>
      </c>
      <c r="S3316" t="s">
        <v>8316</v>
      </c>
      <c r="T3316" s="13">
        <f t="shared" si="266"/>
        <v>42105.267488425925</v>
      </c>
      <c r="U3316" s="13">
        <f t="shared" si="267"/>
        <v>42132.836805555555</v>
      </c>
      <c r="W3316">
        <f t="shared" si="268"/>
        <v>2015</v>
      </c>
    </row>
    <row r="3317" spans="1:23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64"/>
        <v>110</v>
      </c>
      <c r="P3317">
        <f t="shared" si="265"/>
        <v>49.44</v>
      </c>
      <c r="Q3317">
        <v>110</v>
      </c>
      <c r="R3317" s="9" t="s">
        <v>8315</v>
      </c>
      <c r="S3317" t="s">
        <v>8316</v>
      </c>
      <c r="T3317" s="13">
        <f t="shared" si="266"/>
        <v>42466.303715277783</v>
      </c>
      <c r="U3317" s="13">
        <f t="shared" si="267"/>
        <v>42496.303715277783</v>
      </c>
      <c r="W3317">
        <f t="shared" si="268"/>
        <v>2016</v>
      </c>
    </row>
    <row r="3318" spans="1:23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64"/>
        <v>100</v>
      </c>
      <c r="P3318">
        <f t="shared" si="265"/>
        <v>93.98</v>
      </c>
      <c r="Q3318">
        <v>100</v>
      </c>
      <c r="R3318" s="9" t="s">
        <v>8315</v>
      </c>
      <c r="S3318" t="s">
        <v>8316</v>
      </c>
      <c r="T3318" s="13">
        <f t="shared" si="266"/>
        <v>41826.871238425927</v>
      </c>
      <c r="U3318" s="13">
        <f t="shared" si="267"/>
        <v>41859.57916666667</v>
      </c>
      <c r="W3318">
        <f t="shared" si="268"/>
        <v>2014</v>
      </c>
    </row>
    <row r="3319" spans="1:23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64"/>
        <v>106</v>
      </c>
      <c r="P3319">
        <f t="shared" si="265"/>
        <v>61.94</v>
      </c>
      <c r="Q3319">
        <v>106</v>
      </c>
      <c r="R3319" s="9" t="s">
        <v>8315</v>
      </c>
      <c r="S3319" t="s">
        <v>8316</v>
      </c>
      <c r="T3319" s="13">
        <f t="shared" si="266"/>
        <v>42499.039629629624</v>
      </c>
      <c r="U3319" s="13">
        <f t="shared" si="267"/>
        <v>42529.039629629624</v>
      </c>
      <c r="W3319">
        <f t="shared" si="268"/>
        <v>2016</v>
      </c>
    </row>
    <row r="3320" spans="1:23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64"/>
        <v>126</v>
      </c>
      <c r="P3320">
        <f t="shared" si="265"/>
        <v>78.5</v>
      </c>
      <c r="Q3320">
        <v>126</v>
      </c>
      <c r="R3320" s="9" t="s">
        <v>8315</v>
      </c>
      <c r="S3320" t="s">
        <v>8316</v>
      </c>
      <c r="T3320" s="13">
        <f t="shared" si="266"/>
        <v>42431.302002314813</v>
      </c>
      <c r="U3320" s="13">
        <f t="shared" si="267"/>
        <v>42471.104166666672</v>
      </c>
      <c r="W3320">
        <f t="shared" si="268"/>
        <v>2016</v>
      </c>
    </row>
    <row r="3321" spans="1:23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64"/>
        <v>108</v>
      </c>
      <c r="P3321">
        <f t="shared" si="265"/>
        <v>33.75</v>
      </c>
      <c r="Q3321">
        <v>108</v>
      </c>
      <c r="R3321" s="9" t="s">
        <v>8315</v>
      </c>
      <c r="S3321" t="s">
        <v>8316</v>
      </c>
      <c r="T3321" s="13">
        <f t="shared" si="266"/>
        <v>41990.585486111115</v>
      </c>
      <c r="U3321" s="13">
        <f t="shared" si="267"/>
        <v>42035.585486111115</v>
      </c>
      <c r="W3321">
        <f t="shared" si="268"/>
        <v>2014</v>
      </c>
    </row>
    <row r="3322" spans="1:23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64"/>
        <v>101</v>
      </c>
      <c r="P3322">
        <f t="shared" si="265"/>
        <v>66.45</v>
      </c>
      <c r="Q3322">
        <v>101</v>
      </c>
      <c r="R3322" s="9" t="s">
        <v>8315</v>
      </c>
      <c r="S3322" t="s">
        <v>8316</v>
      </c>
      <c r="T3322" s="13">
        <f t="shared" si="266"/>
        <v>42513.045798611114</v>
      </c>
      <c r="U3322" s="13">
        <f t="shared" si="267"/>
        <v>42543.045798611114</v>
      </c>
      <c r="W3322">
        <f t="shared" si="268"/>
        <v>2016</v>
      </c>
    </row>
    <row r="3323" spans="1:23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64"/>
        <v>107</v>
      </c>
      <c r="P3323">
        <f t="shared" si="265"/>
        <v>35.799999999999997</v>
      </c>
      <c r="Q3323">
        <v>107</v>
      </c>
      <c r="R3323" s="9" t="s">
        <v>8315</v>
      </c>
      <c r="S3323" t="s">
        <v>8316</v>
      </c>
      <c r="T3323" s="13">
        <f t="shared" si="266"/>
        <v>41914.100289351853</v>
      </c>
      <c r="U3323" s="13">
        <f t="shared" si="267"/>
        <v>41928.165972222225</v>
      </c>
      <c r="W3323">
        <f t="shared" si="268"/>
        <v>2014</v>
      </c>
    </row>
    <row r="3324" spans="1:23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64"/>
        <v>102</v>
      </c>
      <c r="P3324">
        <f t="shared" si="265"/>
        <v>145.65</v>
      </c>
      <c r="Q3324">
        <v>102</v>
      </c>
      <c r="R3324" s="9" t="s">
        <v>8315</v>
      </c>
      <c r="S3324" t="s">
        <v>8316</v>
      </c>
      <c r="T3324" s="13">
        <f t="shared" si="266"/>
        <v>42521.010370370372</v>
      </c>
      <c r="U3324" s="13">
        <f t="shared" si="267"/>
        <v>42543.163194444445</v>
      </c>
      <c r="W3324">
        <f t="shared" si="268"/>
        <v>2016</v>
      </c>
    </row>
    <row r="3325" spans="1:23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64"/>
        <v>126</v>
      </c>
      <c r="P3325">
        <f t="shared" si="265"/>
        <v>25.69</v>
      </c>
      <c r="Q3325">
        <v>126</v>
      </c>
      <c r="R3325" s="9" t="s">
        <v>8315</v>
      </c>
      <c r="S3325" t="s">
        <v>8316</v>
      </c>
      <c r="T3325" s="13">
        <f t="shared" si="266"/>
        <v>42608.36583333333</v>
      </c>
      <c r="U3325" s="13">
        <f t="shared" si="267"/>
        <v>42638.36583333333</v>
      </c>
      <c r="W3325">
        <f t="shared" si="268"/>
        <v>2016</v>
      </c>
    </row>
    <row r="3326" spans="1:23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64"/>
        <v>102</v>
      </c>
      <c r="P3326">
        <f t="shared" si="265"/>
        <v>152.5</v>
      </c>
      <c r="Q3326">
        <v>102</v>
      </c>
      <c r="R3326" s="9" t="s">
        <v>8315</v>
      </c>
      <c r="S3326" t="s">
        <v>8316</v>
      </c>
      <c r="T3326" s="13">
        <f t="shared" si="266"/>
        <v>42512.58321759259</v>
      </c>
      <c r="U3326" s="13">
        <f t="shared" si="267"/>
        <v>42526.58321759259</v>
      </c>
      <c r="W3326">
        <f t="shared" si="268"/>
        <v>2016</v>
      </c>
    </row>
    <row r="3327" spans="1:23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64"/>
        <v>113</v>
      </c>
      <c r="P3327">
        <f t="shared" si="265"/>
        <v>30</v>
      </c>
      <c r="Q3327">
        <v>113</v>
      </c>
      <c r="R3327" s="9" t="s">
        <v>8315</v>
      </c>
      <c r="S3327" t="s">
        <v>8316</v>
      </c>
      <c r="T3327" s="13">
        <f t="shared" si="266"/>
        <v>42064.785613425927</v>
      </c>
      <c r="U3327" s="13">
        <f t="shared" si="267"/>
        <v>42099.743946759263</v>
      </c>
      <c r="W3327">
        <f t="shared" si="268"/>
        <v>2015</v>
      </c>
    </row>
    <row r="3328" spans="1:23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64"/>
        <v>101</v>
      </c>
      <c r="P3328">
        <f t="shared" si="265"/>
        <v>142.28</v>
      </c>
      <c r="Q3328">
        <v>101</v>
      </c>
      <c r="R3328" s="9" t="s">
        <v>8315</v>
      </c>
      <c r="S3328" t="s">
        <v>8316</v>
      </c>
      <c r="T3328" s="13">
        <f t="shared" si="266"/>
        <v>42041.714178240742</v>
      </c>
      <c r="U3328" s="13">
        <f t="shared" si="267"/>
        <v>42071.67251157407</v>
      </c>
      <c r="W3328">
        <f t="shared" si="268"/>
        <v>2015</v>
      </c>
    </row>
    <row r="3329" spans="1:23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64"/>
        <v>101</v>
      </c>
      <c r="P3329">
        <f t="shared" si="265"/>
        <v>24.55</v>
      </c>
      <c r="Q3329">
        <v>101</v>
      </c>
      <c r="R3329" s="9" t="s">
        <v>8315</v>
      </c>
      <c r="S3329" t="s">
        <v>8316</v>
      </c>
      <c r="T3329" s="13">
        <f t="shared" si="266"/>
        <v>42468.374606481477</v>
      </c>
      <c r="U3329" s="13">
        <f t="shared" si="267"/>
        <v>42498.374606481477</v>
      </c>
      <c r="W3329">
        <f t="shared" si="268"/>
        <v>2016</v>
      </c>
    </row>
    <row r="3330" spans="1:23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64"/>
        <v>146</v>
      </c>
      <c r="P3330">
        <f t="shared" si="265"/>
        <v>292.77999999999997</v>
      </c>
      <c r="Q3330">
        <v>146</v>
      </c>
      <c r="R3330" s="9" t="s">
        <v>8315</v>
      </c>
      <c r="S3330" t="s">
        <v>8316</v>
      </c>
      <c r="T3330" s="13">
        <f t="shared" si="266"/>
        <v>41822.57503472222</v>
      </c>
      <c r="U3330" s="13">
        <f t="shared" si="267"/>
        <v>41825.041666666664</v>
      </c>
      <c r="W3330">
        <f t="shared" si="268"/>
        <v>2014</v>
      </c>
    </row>
    <row r="3331" spans="1:23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9">ROUND(E3331/D3331*100,0)</f>
        <v>117</v>
      </c>
      <c r="P3331">
        <f t="shared" ref="P3331:P3394" si="270">IFERROR(ROUND(E3331/L3331,2),0)</f>
        <v>44.92</v>
      </c>
      <c r="Q3331">
        <v>117</v>
      </c>
      <c r="R3331" s="9" t="s">
        <v>8315</v>
      </c>
      <c r="S3331" t="s">
        <v>8316</v>
      </c>
      <c r="T3331" s="13">
        <f t="shared" ref="T3331:T3394" si="271">(((J3331/60)/60)/24)+DATE(1970,1,1)</f>
        <v>41837.323009259257</v>
      </c>
      <c r="U3331" s="13">
        <f t="shared" ref="U3331:U3394" si="272">(((I3331/60)/60)/24)+DATE(1970,1,1)</f>
        <v>41847.958333333336</v>
      </c>
      <c r="W3331">
        <f t="shared" ref="W3331:W3394" si="273">YEAR(T3331)</f>
        <v>2014</v>
      </c>
    </row>
    <row r="3332" spans="1:23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9"/>
        <v>106</v>
      </c>
      <c r="P3332">
        <f t="shared" si="270"/>
        <v>23.1</v>
      </c>
      <c r="Q3332">
        <v>106</v>
      </c>
      <c r="R3332" s="9" t="s">
        <v>8315</v>
      </c>
      <c r="S3332" t="s">
        <v>8316</v>
      </c>
      <c r="T3332" s="13">
        <f t="shared" si="271"/>
        <v>42065.887361111112</v>
      </c>
      <c r="U3332" s="13">
        <f t="shared" si="272"/>
        <v>42095.845694444448</v>
      </c>
      <c r="W3332">
        <f t="shared" si="273"/>
        <v>2015</v>
      </c>
    </row>
    <row r="3333" spans="1:23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9"/>
        <v>105</v>
      </c>
      <c r="P3333">
        <f t="shared" si="270"/>
        <v>80.400000000000006</v>
      </c>
      <c r="Q3333">
        <v>105</v>
      </c>
      <c r="R3333" s="9" t="s">
        <v>8315</v>
      </c>
      <c r="S3333" t="s">
        <v>8316</v>
      </c>
      <c r="T3333" s="13">
        <f t="shared" si="271"/>
        <v>42248.697754629626</v>
      </c>
      <c r="U3333" s="13">
        <f t="shared" si="272"/>
        <v>42283.697754629626</v>
      </c>
      <c r="W3333">
        <f t="shared" si="273"/>
        <v>2015</v>
      </c>
    </row>
    <row r="3334" spans="1:23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9"/>
        <v>100</v>
      </c>
      <c r="P3334">
        <f t="shared" si="270"/>
        <v>72.290000000000006</v>
      </c>
      <c r="Q3334">
        <v>100</v>
      </c>
      <c r="R3334" s="9" t="s">
        <v>8315</v>
      </c>
      <c r="S3334" t="s">
        <v>8316</v>
      </c>
      <c r="T3334" s="13">
        <f t="shared" si="271"/>
        <v>41809.860300925924</v>
      </c>
      <c r="U3334" s="13">
        <f t="shared" si="272"/>
        <v>41839.860300925924</v>
      </c>
      <c r="W3334">
        <f t="shared" si="273"/>
        <v>2014</v>
      </c>
    </row>
    <row r="3335" spans="1:23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9"/>
        <v>105</v>
      </c>
      <c r="P3335">
        <f t="shared" si="270"/>
        <v>32.97</v>
      </c>
      <c r="Q3335">
        <v>105</v>
      </c>
      <c r="R3335" s="9" t="s">
        <v>8315</v>
      </c>
      <c r="S3335" t="s">
        <v>8316</v>
      </c>
      <c r="T3335" s="13">
        <f t="shared" si="271"/>
        <v>42148.676851851851</v>
      </c>
      <c r="U3335" s="13">
        <f t="shared" si="272"/>
        <v>42170.676851851851</v>
      </c>
      <c r="W3335">
        <f t="shared" si="273"/>
        <v>2015</v>
      </c>
    </row>
    <row r="3336" spans="1:23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9"/>
        <v>139</v>
      </c>
      <c r="P3336">
        <f t="shared" si="270"/>
        <v>116.65</v>
      </c>
      <c r="Q3336">
        <v>139</v>
      </c>
      <c r="R3336" s="9" t="s">
        <v>8315</v>
      </c>
      <c r="S3336" t="s">
        <v>8316</v>
      </c>
      <c r="T3336" s="13">
        <f t="shared" si="271"/>
        <v>42185.521087962959</v>
      </c>
      <c r="U3336" s="13">
        <f t="shared" si="272"/>
        <v>42215.521087962959</v>
      </c>
      <c r="W3336">
        <f t="shared" si="273"/>
        <v>2015</v>
      </c>
    </row>
    <row r="3337" spans="1:23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9"/>
        <v>100</v>
      </c>
      <c r="P3337">
        <f t="shared" si="270"/>
        <v>79.62</v>
      </c>
      <c r="Q3337">
        <v>100</v>
      </c>
      <c r="R3337" s="9" t="s">
        <v>8315</v>
      </c>
      <c r="S3337" t="s">
        <v>8316</v>
      </c>
      <c r="T3337" s="13">
        <f t="shared" si="271"/>
        <v>41827.674143518518</v>
      </c>
      <c r="U3337" s="13">
        <f t="shared" si="272"/>
        <v>41854.958333333336</v>
      </c>
      <c r="W3337">
        <f t="shared" si="273"/>
        <v>2014</v>
      </c>
    </row>
    <row r="3338" spans="1:23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9"/>
        <v>100</v>
      </c>
      <c r="P3338">
        <f t="shared" si="270"/>
        <v>27.78</v>
      </c>
      <c r="Q3338">
        <v>100</v>
      </c>
      <c r="R3338" s="9" t="s">
        <v>8315</v>
      </c>
      <c r="S3338" t="s">
        <v>8316</v>
      </c>
      <c r="T3338" s="13">
        <f t="shared" si="271"/>
        <v>42437.398680555561</v>
      </c>
      <c r="U3338" s="13">
        <f t="shared" si="272"/>
        <v>42465.35701388889</v>
      </c>
      <c r="W3338">
        <f t="shared" si="273"/>
        <v>2016</v>
      </c>
    </row>
    <row r="3339" spans="1:23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9"/>
        <v>110</v>
      </c>
      <c r="P3339">
        <f t="shared" si="270"/>
        <v>81.03</v>
      </c>
      <c r="Q3339">
        <v>110</v>
      </c>
      <c r="R3339" s="9" t="s">
        <v>8315</v>
      </c>
      <c r="S3339" t="s">
        <v>8316</v>
      </c>
      <c r="T3339" s="13">
        <f t="shared" si="271"/>
        <v>41901.282025462962</v>
      </c>
      <c r="U3339" s="13">
        <f t="shared" si="272"/>
        <v>41922.875</v>
      </c>
      <c r="W3339">
        <f t="shared" si="273"/>
        <v>2014</v>
      </c>
    </row>
    <row r="3340" spans="1:23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9"/>
        <v>102</v>
      </c>
      <c r="P3340">
        <f t="shared" si="270"/>
        <v>136.85</v>
      </c>
      <c r="Q3340">
        <v>102</v>
      </c>
      <c r="R3340" s="9" t="s">
        <v>8315</v>
      </c>
      <c r="S3340" t="s">
        <v>8316</v>
      </c>
      <c r="T3340" s="13">
        <f t="shared" si="271"/>
        <v>42769.574999999997</v>
      </c>
      <c r="U3340" s="13">
        <f t="shared" si="272"/>
        <v>42790.574999999997</v>
      </c>
      <c r="W3340">
        <f t="shared" si="273"/>
        <v>2017</v>
      </c>
    </row>
    <row r="3341" spans="1:23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9"/>
        <v>104</v>
      </c>
      <c r="P3341">
        <f t="shared" si="270"/>
        <v>177.62</v>
      </c>
      <c r="Q3341">
        <v>104</v>
      </c>
      <c r="R3341" s="9" t="s">
        <v>8315</v>
      </c>
      <c r="S3341" t="s">
        <v>8316</v>
      </c>
      <c r="T3341" s="13">
        <f t="shared" si="271"/>
        <v>42549.665717592594</v>
      </c>
      <c r="U3341" s="13">
        <f t="shared" si="272"/>
        <v>42579.665717592594</v>
      </c>
      <c r="W3341">
        <f t="shared" si="273"/>
        <v>2016</v>
      </c>
    </row>
    <row r="3342" spans="1:23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9"/>
        <v>138</v>
      </c>
      <c r="P3342">
        <f t="shared" si="270"/>
        <v>109.08</v>
      </c>
      <c r="Q3342">
        <v>138</v>
      </c>
      <c r="R3342" s="9" t="s">
        <v>8315</v>
      </c>
      <c r="S3342" t="s">
        <v>8316</v>
      </c>
      <c r="T3342" s="13">
        <f t="shared" si="271"/>
        <v>42685.974004629628</v>
      </c>
      <c r="U3342" s="13">
        <f t="shared" si="272"/>
        <v>42710.974004629628</v>
      </c>
      <c r="W3342">
        <f t="shared" si="273"/>
        <v>2016</v>
      </c>
    </row>
    <row r="3343" spans="1:23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9"/>
        <v>100</v>
      </c>
      <c r="P3343">
        <f t="shared" si="270"/>
        <v>119.64</v>
      </c>
      <c r="Q3343">
        <v>100</v>
      </c>
      <c r="R3343" s="9" t="s">
        <v>8315</v>
      </c>
      <c r="S3343" t="s">
        <v>8316</v>
      </c>
      <c r="T3343" s="13">
        <f t="shared" si="271"/>
        <v>42510.798854166671</v>
      </c>
      <c r="U3343" s="13">
        <f t="shared" si="272"/>
        <v>42533.708333333328</v>
      </c>
      <c r="W3343">
        <f t="shared" si="273"/>
        <v>2016</v>
      </c>
    </row>
    <row r="3344" spans="1:23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9"/>
        <v>102</v>
      </c>
      <c r="P3344">
        <f t="shared" si="270"/>
        <v>78.209999999999994</v>
      </c>
      <c r="Q3344">
        <v>102</v>
      </c>
      <c r="R3344" s="9" t="s">
        <v>8315</v>
      </c>
      <c r="S3344" t="s">
        <v>8316</v>
      </c>
      <c r="T3344" s="13">
        <f t="shared" si="271"/>
        <v>42062.296412037031</v>
      </c>
      <c r="U3344" s="13">
        <f t="shared" si="272"/>
        <v>42095.207638888889</v>
      </c>
      <c r="W3344">
        <f t="shared" si="273"/>
        <v>2015</v>
      </c>
    </row>
    <row r="3345" spans="1:23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9"/>
        <v>171</v>
      </c>
      <c r="P3345">
        <f t="shared" si="270"/>
        <v>52.17</v>
      </c>
      <c r="Q3345">
        <v>171</v>
      </c>
      <c r="R3345" s="9" t="s">
        <v>8315</v>
      </c>
      <c r="S3345" t="s">
        <v>8316</v>
      </c>
      <c r="T3345" s="13">
        <f t="shared" si="271"/>
        <v>42452.916481481487</v>
      </c>
      <c r="U3345" s="13">
        <f t="shared" si="272"/>
        <v>42473.554166666669</v>
      </c>
      <c r="W3345">
        <f t="shared" si="273"/>
        <v>2016</v>
      </c>
    </row>
    <row r="3346" spans="1:23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9"/>
        <v>101</v>
      </c>
      <c r="P3346">
        <f t="shared" si="270"/>
        <v>114.13</v>
      </c>
      <c r="Q3346">
        <v>101</v>
      </c>
      <c r="R3346" s="9" t="s">
        <v>8315</v>
      </c>
      <c r="S3346" t="s">
        <v>8316</v>
      </c>
      <c r="T3346" s="13">
        <f t="shared" si="271"/>
        <v>41851.200150462959</v>
      </c>
      <c r="U3346" s="13">
        <f t="shared" si="272"/>
        <v>41881.200150462959</v>
      </c>
      <c r="W3346">
        <f t="shared" si="273"/>
        <v>2014</v>
      </c>
    </row>
    <row r="3347" spans="1:23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9"/>
        <v>130</v>
      </c>
      <c r="P3347">
        <f t="shared" si="270"/>
        <v>50</v>
      </c>
      <c r="Q3347">
        <v>130</v>
      </c>
      <c r="R3347" s="9" t="s">
        <v>8315</v>
      </c>
      <c r="S3347" t="s">
        <v>8316</v>
      </c>
      <c r="T3347" s="13">
        <f t="shared" si="271"/>
        <v>42053.106111111112</v>
      </c>
      <c r="U3347" s="13">
        <f t="shared" si="272"/>
        <v>42112.025694444441</v>
      </c>
      <c r="W3347">
        <f t="shared" si="273"/>
        <v>2015</v>
      </c>
    </row>
    <row r="3348" spans="1:23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9"/>
        <v>110</v>
      </c>
      <c r="P3348">
        <f t="shared" si="270"/>
        <v>91.67</v>
      </c>
      <c r="Q3348">
        <v>110</v>
      </c>
      <c r="R3348" s="9" t="s">
        <v>8315</v>
      </c>
      <c r="S3348" t="s">
        <v>8316</v>
      </c>
      <c r="T3348" s="13">
        <f t="shared" si="271"/>
        <v>42054.024421296301</v>
      </c>
      <c r="U3348" s="13">
        <f t="shared" si="272"/>
        <v>42061.024421296301</v>
      </c>
      <c r="W3348">
        <f t="shared" si="273"/>
        <v>2015</v>
      </c>
    </row>
    <row r="3349" spans="1:23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9"/>
        <v>119</v>
      </c>
      <c r="P3349">
        <f t="shared" si="270"/>
        <v>108.59</v>
      </c>
      <c r="Q3349">
        <v>119</v>
      </c>
      <c r="R3349" s="9" t="s">
        <v>8315</v>
      </c>
      <c r="S3349" t="s">
        <v>8316</v>
      </c>
      <c r="T3349" s="13">
        <f t="shared" si="271"/>
        <v>42484.551550925928</v>
      </c>
      <c r="U3349" s="13">
        <f t="shared" si="272"/>
        <v>42498.875</v>
      </c>
      <c r="W3349">
        <f t="shared" si="273"/>
        <v>2016</v>
      </c>
    </row>
    <row r="3350" spans="1:23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9"/>
        <v>100</v>
      </c>
      <c r="P3350">
        <f t="shared" si="270"/>
        <v>69.819999999999993</v>
      </c>
      <c r="Q3350">
        <v>100</v>
      </c>
      <c r="R3350" s="9" t="s">
        <v>8315</v>
      </c>
      <c r="S3350" t="s">
        <v>8316</v>
      </c>
      <c r="T3350" s="13">
        <f t="shared" si="271"/>
        <v>42466.558796296296</v>
      </c>
      <c r="U3350" s="13">
        <f t="shared" si="272"/>
        <v>42490.165972222225</v>
      </c>
      <c r="W3350">
        <f t="shared" si="273"/>
        <v>2016</v>
      </c>
    </row>
    <row r="3351" spans="1:23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9"/>
        <v>153</v>
      </c>
      <c r="P3351">
        <f t="shared" si="270"/>
        <v>109.57</v>
      </c>
      <c r="Q3351">
        <v>153</v>
      </c>
      <c r="R3351" s="9" t="s">
        <v>8315</v>
      </c>
      <c r="S3351" t="s">
        <v>8316</v>
      </c>
      <c r="T3351" s="13">
        <f t="shared" si="271"/>
        <v>42513.110787037032</v>
      </c>
      <c r="U3351" s="13">
        <f t="shared" si="272"/>
        <v>42534.708333333328</v>
      </c>
      <c r="W3351">
        <f t="shared" si="273"/>
        <v>2016</v>
      </c>
    </row>
    <row r="3352" spans="1:23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9"/>
        <v>104</v>
      </c>
      <c r="P3352">
        <f t="shared" si="270"/>
        <v>71.67</v>
      </c>
      <c r="Q3352">
        <v>104</v>
      </c>
      <c r="R3352" s="9" t="s">
        <v>8315</v>
      </c>
      <c r="S3352" t="s">
        <v>8316</v>
      </c>
      <c r="T3352" s="13">
        <f t="shared" si="271"/>
        <v>42302.701516203699</v>
      </c>
      <c r="U3352" s="13">
        <f t="shared" si="272"/>
        <v>42337.958333333328</v>
      </c>
      <c r="W3352">
        <f t="shared" si="273"/>
        <v>2015</v>
      </c>
    </row>
    <row r="3353" spans="1:23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9"/>
        <v>101</v>
      </c>
      <c r="P3353">
        <f t="shared" si="270"/>
        <v>93.61</v>
      </c>
      <c r="Q3353">
        <v>101</v>
      </c>
      <c r="R3353" s="9" t="s">
        <v>8315</v>
      </c>
      <c r="S3353" t="s">
        <v>8316</v>
      </c>
      <c r="T3353" s="13">
        <f t="shared" si="271"/>
        <v>41806.395428240743</v>
      </c>
      <c r="U3353" s="13">
        <f t="shared" si="272"/>
        <v>41843.458333333336</v>
      </c>
      <c r="W3353">
        <f t="shared" si="273"/>
        <v>2014</v>
      </c>
    </row>
    <row r="3354" spans="1:23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9"/>
        <v>108</v>
      </c>
      <c r="P3354">
        <f t="shared" si="270"/>
        <v>76.8</v>
      </c>
      <c r="Q3354">
        <v>108</v>
      </c>
      <c r="R3354" s="9" t="s">
        <v>8315</v>
      </c>
      <c r="S3354" t="s">
        <v>8316</v>
      </c>
      <c r="T3354" s="13">
        <f t="shared" si="271"/>
        <v>42495.992800925931</v>
      </c>
      <c r="U3354" s="13">
        <f t="shared" si="272"/>
        <v>42552.958333333328</v>
      </c>
      <c r="W3354">
        <f t="shared" si="273"/>
        <v>2016</v>
      </c>
    </row>
    <row r="3355" spans="1:23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9"/>
        <v>315</v>
      </c>
      <c r="P3355">
        <f t="shared" si="270"/>
        <v>35.799999999999997</v>
      </c>
      <c r="Q3355">
        <v>315</v>
      </c>
      <c r="R3355" s="9" t="s">
        <v>8315</v>
      </c>
      <c r="S3355" t="s">
        <v>8316</v>
      </c>
      <c r="T3355" s="13">
        <f t="shared" si="271"/>
        <v>42479.432291666672</v>
      </c>
      <c r="U3355" s="13">
        <f t="shared" si="272"/>
        <v>42492.958333333328</v>
      </c>
      <c r="W3355">
        <f t="shared" si="273"/>
        <v>2016</v>
      </c>
    </row>
    <row r="3356" spans="1:23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9"/>
        <v>102</v>
      </c>
      <c r="P3356">
        <f t="shared" si="270"/>
        <v>55.6</v>
      </c>
      <c r="Q3356">
        <v>102</v>
      </c>
      <c r="R3356" s="9" t="s">
        <v>8315</v>
      </c>
      <c r="S3356" t="s">
        <v>8316</v>
      </c>
      <c r="T3356" s="13">
        <f t="shared" si="271"/>
        <v>42270.7269212963</v>
      </c>
      <c r="U3356" s="13">
        <f t="shared" si="272"/>
        <v>42306.167361111111</v>
      </c>
      <c r="W3356">
        <f t="shared" si="273"/>
        <v>2015</v>
      </c>
    </row>
    <row r="3357" spans="1:23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9"/>
        <v>126</v>
      </c>
      <c r="P3357">
        <f t="shared" si="270"/>
        <v>147.33000000000001</v>
      </c>
      <c r="Q3357">
        <v>126</v>
      </c>
      <c r="R3357" s="9" t="s">
        <v>8315</v>
      </c>
      <c r="S3357" t="s">
        <v>8316</v>
      </c>
      <c r="T3357" s="13">
        <f t="shared" si="271"/>
        <v>42489.619525462964</v>
      </c>
      <c r="U3357" s="13">
        <f t="shared" si="272"/>
        <v>42500.470138888893</v>
      </c>
      <c r="W3357">
        <f t="shared" si="273"/>
        <v>2016</v>
      </c>
    </row>
    <row r="3358" spans="1:23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9"/>
        <v>101</v>
      </c>
      <c r="P3358">
        <f t="shared" si="270"/>
        <v>56.33</v>
      </c>
      <c r="Q3358">
        <v>101</v>
      </c>
      <c r="R3358" s="9" t="s">
        <v>8315</v>
      </c>
      <c r="S3358" t="s">
        <v>8316</v>
      </c>
      <c r="T3358" s="13">
        <f t="shared" si="271"/>
        <v>42536.815648148149</v>
      </c>
      <c r="U3358" s="13">
        <f t="shared" si="272"/>
        <v>42566.815648148149</v>
      </c>
      <c r="W3358">
        <f t="shared" si="273"/>
        <v>2016</v>
      </c>
    </row>
    <row r="3359" spans="1:23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9"/>
        <v>101</v>
      </c>
      <c r="P3359">
        <f t="shared" si="270"/>
        <v>96.19</v>
      </c>
      <c r="Q3359">
        <v>101</v>
      </c>
      <c r="R3359" s="9" t="s">
        <v>8315</v>
      </c>
      <c r="S3359" t="s">
        <v>8316</v>
      </c>
      <c r="T3359" s="13">
        <f t="shared" si="271"/>
        <v>41822.417939814812</v>
      </c>
      <c r="U3359" s="13">
        <f t="shared" si="272"/>
        <v>41852.417939814812</v>
      </c>
      <c r="W3359">
        <f t="shared" si="273"/>
        <v>2014</v>
      </c>
    </row>
    <row r="3360" spans="1:23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9"/>
        <v>103</v>
      </c>
      <c r="P3360">
        <f t="shared" si="270"/>
        <v>63.57</v>
      </c>
      <c r="Q3360">
        <v>103</v>
      </c>
      <c r="R3360" s="9" t="s">
        <v>8315</v>
      </c>
      <c r="S3360" t="s">
        <v>8316</v>
      </c>
      <c r="T3360" s="13">
        <f t="shared" si="271"/>
        <v>41932.311099537037</v>
      </c>
      <c r="U3360" s="13">
        <f t="shared" si="272"/>
        <v>41962.352766203709</v>
      </c>
      <c r="W3360">
        <f t="shared" si="273"/>
        <v>2014</v>
      </c>
    </row>
    <row r="3361" spans="1:23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9"/>
        <v>106</v>
      </c>
      <c r="P3361">
        <f t="shared" si="270"/>
        <v>184.78</v>
      </c>
      <c r="Q3361">
        <v>106</v>
      </c>
      <c r="R3361" s="9" t="s">
        <v>8315</v>
      </c>
      <c r="S3361" t="s">
        <v>8316</v>
      </c>
      <c r="T3361" s="13">
        <f t="shared" si="271"/>
        <v>42746.057106481487</v>
      </c>
      <c r="U3361" s="13">
        <f t="shared" si="272"/>
        <v>42791.057106481487</v>
      </c>
      <c r="W3361">
        <f t="shared" si="273"/>
        <v>2017</v>
      </c>
    </row>
    <row r="3362" spans="1:23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9"/>
        <v>101</v>
      </c>
      <c r="P3362">
        <f t="shared" si="270"/>
        <v>126.72</v>
      </c>
      <c r="Q3362">
        <v>101</v>
      </c>
      <c r="R3362" s="9" t="s">
        <v>8315</v>
      </c>
      <c r="S3362" t="s">
        <v>8316</v>
      </c>
      <c r="T3362" s="13">
        <f t="shared" si="271"/>
        <v>42697.082673611112</v>
      </c>
      <c r="U3362" s="13">
        <f t="shared" si="272"/>
        <v>42718.665972222225</v>
      </c>
      <c r="W3362">
        <f t="shared" si="273"/>
        <v>2016</v>
      </c>
    </row>
    <row r="3363" spans="1:23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9"/>
        <v>113</v>
      </c>
      <c r="P3363">
        <f t="shared" si="270"/>
        <v>83.43</v>
      </c>
      <c r="Q3363">
        <v>113</v>
      </c>
      <c r="R3363" s="9" t="s">
        <v>8315</v>
      </c>
      <c r="S3363" t="s">
        <v>8316</v>
      </c>
      <c r="T3363" s="13">
        <f t="shared" si="271"/>
        <v>41866.025347222225</v>
      </c>
      <c r="U3363" s="13">
        <f t="shared" si="272"/>
        <v>41883.665972222225</v>
      </c>
      <c r="W3363">
        <f t="shared" si="273"/>
        <v>2014</v>
      </c>
    </row>
    <row r="3364" spans="1:23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9"/>
        <v>218</v>
      </c>
      <c r="P3364">
        <f t="shared" si="270"/>
        <v>54.5</v>
      </c>
      <c r="Q3364">
        <v>218</v>
      </c>
      <c r="R3364" s="9" t="s">
        <v>8315</v>
      </c>
      <c r="S3364" t="s">
        <v>8316</v>
      </c>
      <c r="T3364" s="13">
        <f t="shared" si="271"/>
        <v>42056.091631944444</v>
      </c>
      <c r="U3364" s="13">
        <f t="shared" si="272"/>
        <v>42070.204861111109</v>
      </c>
      <c r="W3364">
        <f t="shared" si="273"/>
        <v>2015</v>
      </c>
    </row>
    <row r="3365" spans="1:23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9"/>
        <v>101</v>
      </c>
      <c r="P3365">
        <f t="shared" si="270"/>
        <v>302.31</v>
      </c>
      <c r="Q3365">
        <v>101</v>
      </c>
      <c r="R3365" s="9" t="s">
        <v>8315</v>
      </c>
      <c r="S3365" t="s">
        <v>8316</v>
      </c>
      <c r="T3365" s="13">
        <f t="shared" si="271"/>
        <v>41851.771354166667</v>
      </c>
      <c r="U3365" s="13">
        <f t="shared" si="272"/>
        <v>41870.666666666664</v>
      </c>
      <c r="W3365">
        <f t="shared" si="273"/>
        <v>2014</v>
      </c>
    </row>
    <row r="3366" spans="1:23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9"/>
        <v>106</v>
      </c>
      <c r="P3366">
        <f t="shared" si="270"/>
        <v>44.14</v>
      </c>
      <c r="Q3366">
        <v>106</v>
      </c>
      <c r="R3366" s="9" t="s">
        <v>8315</v>
      </c>
      <c r="S3366" t="s">
        <v>8316</v>
      </c>
      <c r="T3366" s="13">
        <f t="shared" si="271"/>
        <v>42422.977418981478</v>
      </c>
      <c r="U3366" s="13">
        <f t="shared" si="272"/>
        <v>42444.875</v>
      </c>
      <c r="W3366">
        <f t="shared" si="273"/>
        <v>2016</v>
      </c>
    </row>
    <row r="3367" spans="1:23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9"/>
        <v>104</v>
      </c>
      <c r="P3367">
        <f t="shared" si="270"/>
        <v>866.67</v>
      </c>
      <c r="Q3367">
        <v>104</v>
      </c>
      <c r="R3367" s="9" t="s">
        <v>8315</v>
      </c>
      <c r="S3367" t="s">
        <v>8316</v>
      </c>
      <c r="T3367" s="13">
        <f t="shared" si="271"/>
        <v>42321.101759259262</v>
      </c>
      <c r="U3367" s="13">
        <f t="shared" si="272"/>
        <v>42351.101759259262</v>
      </c>
      <c r="W3367">
        <f t="shared" si="273"/>
        <v>2015</v>
      </c>
    </row>
    <row r="3368" spans="1:23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9"/>
        <v>221</v>
      </c>
      <c r="P3368">
        <f t="shared" si="270"/>
        <v>61.39</v>
      </c>
      <c r="Q3368">
        <v>221</v>
      </c>
      <c r="R3368" s="9" t="s">
        <v>8315</v>
      </c>
      <c r="S3368" t="s">
        <v>8316</v>
      </c>
      <c r="T3368" s="13">
        <f t="shared" si="271"/>
        <v>42107.067557870367</v>
      </c>
      <c r="U3368" s="13">
        <f t="shared" si="272"/>
        <v>42137.067557870367</v>
      </c>
      <c r="W3368">
        <f t="shared" si="273"/>
        <v>2015</v>
      </c>
    </row>
    <row r="3369" spans="1:23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9"/>
        <v>119</v>
      </c>
      <c r="P3369">
        <f t="shared" si="270"/>
        <v>29.67</v>
      </c>
      <c r="Q3369">
        <v>119</v>
      </c>
      <c r="R3369" s="9" t="s">
        <v>8315</v>
      </c>
      <c r="S3369" t="s">
        <v>8316</v>
      </c>
      <c r="T3369" s="13">
        <f t="shared" si="271"/>
        <v>42192.933958333335</v>
      </c>
      <c r="U3369" s="13">
        <f t="shared" si="272"/>
        <v>42217.933958333335</v>
      </c>
      <c r="W3369">
        <f t="shared" si="273"/>
        <v>2015</v>
      </c>
    </row>
    <row r="3370" spans="1:23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9"/>
        <v>105</v>
      </c>
      <c r="P3370">
        <f t="shared" si="270"/>
        <v>45.48</v>
      </c>
      <c r="Q3370">
        <v>105</v>
      </c>
      <c r="R3370" s="9" t="s">
        <v>8315</v>
      </c>
      <c r="S3370" t="s">
        <v>8316</v>
      </c>
      <c r="T3370" s="13">
        <f t="shared" si="271"/>
        <v>41969.199756944443</v>
      </c>
      <c r="U3370" s="13">
        <f t="shared" si="272"/>
        <v>42005.208333333328</v>
      </c>
      <c r="W3370">
        <f t="shared" si="273"/>
        <v>2014</v>
      </c>
    </row>
    <row r="3371" spans="1:23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9"/>
        <v>104</v>
      </c>
      <c r="P3371">
        <f t="shared" si="270"/>
        <v>96.2</v>
      </c>
      <c r="Q3371">
        <v>104</v>
      </c>
      <c r="R3371" s="9" t="s">
        <v>8315</v>
      </c>
      <c r="S3371" t="s">
        <v>8316</v>
      </c>
      <c r="T3371" s="13">
        <f t="shared" si="271"/>
        <v>42690.041435185187</v>
      </c>
      <c r="U3371" s="13">
        <f t="shared" si="272"/>
        <v>42750.041435185187</v>
      </c>
      <c r="W3371">
        <f t="shared" si="273"/>
        <v>2016</v>
      </c>
    </row>
    <row r="3372" spans="1:23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9"/>
        <v>118</v>
      </c>
      <c r="P3372">
        <f t="shared" si="270"/>
        <v>67.92</v>
      </c>
      <c r="Q3372">
        <v>118</v>
      </c>
      <c r="R3372" s="9" t="s">
        <v>8315</v>
      </c>
      <c r="S3372" t="s">
        <v>8316</v>
      </c>
      <c r="T3372" s="13">
        <f t="shared" si="271"/>
        <v>42690.334317129629</v>
      </c>
      <c r="U3372" s="13">
        <f t="shared" si="272"/>
        <v>42721.333333333328</v>
      </c>
      <c r="W3372">
        <f t="shared" si="273"/>
        <v>2016</v>
      </c>
    </row>
    <row r="3373" spans="1:23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9"/>
        <v>139</v>
      </c>
      <c r="P3373">
        <f t="shared" si="270"/>
        <v>30.78</v>
      </c>
      <c r="Q3373">
        <v>139</v>
      </c>
      <c r="R3373" s="9" t="s">
        <v>8315</v>
      </c>
      <c r="S3373" t="s">
        <v>8316</v>
      </c>
      <c r="T3373" s="13">
        <f t="shared" si="271"/>
        <v>42312.874594907407</v>
      </c>
      <c r="U3373" s="13">
        <f t="shared" si="272"/>
        <v>42340.874594907407</v>
      </c>
      <c r="W3373">
        <f t="shared" si="273"/>
        <v>2015</v>
      </c>
    </row>
    <row r="3374" spans="1:23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9"/>
        <v>104</v>
      </c>
      <c r="P3374">
        <f t="shared" si="270"/>
        <v>38.33</v>
      </c>
      <c r="Q3374">
        <v>104</v>
      </c>
      <c r="R3374" s="9" t="s">
        <v>8315</v>
      </c>
      <c r="S3374" t="s">
        <v>8316</v>
      </c>
      <c r="T3374" s="13">
        <f t="shared" si="271"/>
        <v>41855.548101851848</v>
      </c>
      <c r="U3374" s="13">
        <f t="shared" si="272"/>
        <v>41876.207638888889</v>
      </c>
      <c r="W3374">
        <f t="shared" si="273"/>
        <v>2014</v>
      </c>
    </row>
    <row r="3375" spans="1:23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9"/>
        <v>100</v>
      </c>
      <c r="P3375">
        <f t="shared" si="270"/>
        <v>66.83</v>
      </c>
      <c r="Q3375">
        <v>100</v>
      </c>
      <c r="R3375" s="9" t="s">
        <v>8315</v>
      </c>
      <c r="S3375" t="s">
        <v>8316</v>
      </c>
      <c r="T3375" s="13">
        <f t="shared" si="271"/>
        <v>42179.854629629626</v>
      </c>
      <c r="U3375" s="13">
        <f t="shared" si="272"/>
        <v>42203.666666666672</v>
      </c>
      <c r="W3375">
        <f t="shared" si="273"/>
        <v>2015</v>
      </c>
    </row>
    <row r="3376" spans="1:23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9"/>
        <v>107</v>
      </c>
      <c r="P3376">
        <f t="shared" si="270"/>
        <v>71.73</v>
      </c>
      <c r="Q3376">
        <v>107</v>
      </c>
      <c r="R3376" s="9" t="s">
        <v>8315</v>
      </c>
      <c r="S3376" t="s">
        <v>8316</v>
      </c>
      <c r="T3376" s="13">
        <f t="shared" si="271"/>
        <v>42275.731666666667</v>
      </c>
      <c r="U3376" s="13">
        <f t="shared" si="272"/>
        <v>42305.731666666667</v>
      </c>
      <c r="W3376">
        <f t="shared" si="273"/>
        <v>2015</v>
      </c>
    </row>
    <row r="3377" spans="1:23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9"/>
        <v>100</v>
      </c>
      <c r="P3377">
        <f t="shared" si="270"/>
        <v>176.47</v>
      </c>
      <c r="Q3377">
        <v>100</v>
      </c>
      <c r="R3377" s="9" t="s">
        <v>8315</v>
      </c>
      <c r="S3377" t="s">
        <v>8316</v>
      </c>
      <c r="T3377" s="13">
        <f t="shared" si="271"/>
        <v>41765.610798611109</v>
      </c>
      <c r="U3377" s="13">
        <f t="shared" si="272"/>
        <v>41777.610798611109</v>
      </c>
      <c r="W3377">
        <f t="shared" si="273"/>
        <v>2014</v>
      </c>
    </row>
    <row r="3378" spans="1:23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9"/>
        <v>100</v>
      </c>
      <c r="P3378">
        <f t="shared" si="270"/>
        <v>421.11</v>
      </c>
      <c r="Q3378">
        <v>100</v>
      </c>
      <c r="R3378" s="9" t="s">
        <v>8315</v>
      </c>
      <c r="S3378" t="s">
        <v>8316</v>
      </c>
      <c r="T3378" s="13">
        <f t="shared" si="271"/>
        <v>42059.701319444444</v>
      </c>
      <c r="U3378" s="13">
        <f t="shared" si="272"/>
        <v>42119.659652777773</v>
      </c>
      <c r="W3378">
        <f t="shared" si="273"/>
        <v>2015</v>
      </c>
    </row>
    <row r="3379" spans="1:23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9"/>
        <v>101</v>
      </c>
      <c r="P3379">
        <f t="shared" si="270"/>
        <v>104.99</v>
      </c>
      <c r="Q3379">
        <v>101</v>
      </c>
      <c r="R3379" s="9" t="s">
        <v>8315</v>
      </c>
      <c r="S3379" t="s">
        <v>8316</v>
      </c>
      <c r="T3379" s="13">
        <f t="shared" si="271"/>
        <v>42053.732627314821</v>
      </c>
      <c r="U3379" s="13">
        <f t="shared" si="272"/>
        <v>42083.705555555556</v>
      </c>
      <c r="W3379">
        <f t="shared" si="273"/>
        <v>2015</v>
      </c>
    </row>
    <row r="3380" spans="1:23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9"/>
        <v>108</v>
      </c>
      <c r="P3380">
        <f t="shared" si="270"/>
        <v>28.19</v>
      </c>
      <c r="Q3380">
        <v>108</v>
      </c>
      <c r="R3380" s="9" t="s">
        <v>8315</v>
      </c>
      <c r="S3380" t="s">
        <v>8316</v>
      </c>
      <c r="T3380" s="13">
        <f t="shared" si="271"/>
        <v>41858.355393518519</v>
      </c>
      <c r="U3380" s="13">
        <f t="shared" si="272"/>
        <v>41882.547222222223</v>
      </c>
      <c r="W3380">
        <f t="shared" si="273"/>
        <v>2014</v>
      </c>
    </row>
    <row r="3381" spans="1:23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9"/>
        <v>104</v>
      </c>
      <c r="P3381">
        <f t="shared" si="270"/>
        <v>54.55</v>
      </c>
      <c r="Q3381">
        <v>104</v>
      </c>
      <c r="R3381" s="9" t="s">
        <v>8315</v>
      </c>
      <c r="S3381" t="s">
        <v>8316</v>
      </c>
      <c r="T3381" s="13">
        <f t="shared" si="271"/>
        <v>42225.513888888891</v>
      </c>
      <c r="U3381" s="13">
        <f t="shared" si="272"/>
        <v>42242.958333333328</v>
      </c>
      <c r="W3381">
        <f t="shared" si="273"/>
        <v>2015</v>
      </c>
    </row>
    <row r="3382" spans="1:23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9"/>
        <v>104</v>
      </c>
      <c r="P3382">
        <f t="shared" si="270"/>
        <v>111.89</v>
      </c>
      <c r="Q3382">
        <v>104</v>
      </c>
      <c r="R3382" s="9" t="s">
        <v>8315</v>
      </c>
      <c r="S3382" t="s">
        <v>8316</v>
      </c>
      <c r="T3382" s="13">
        <f t="shared" si="271"/>
        <v>41937.95344907407</v>
      </c>
      <c r="U3382" s="13">
        <f t="shared" si="272"/>
        <v>41972.995115740734</v>
      </c>
      <c r="W3382">
        <f t="shared" si="273"/>
        <v>2014</v>
      </c>
    </row>
    <row r="3383" spans="1:23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9"/>
        <v>102</v>
      </c>
      <c r="P3383">
        <f t="shared" si="270"/>
        <v>85.21</v>
      </c>
      <c r="Q3383">
        <v>102</v>
      </c>
      <c r="R3383" s="9" t="s">
        <v>8315</v>
      </c>
      <c r="S3383" t="s">
        <v>8316</v>
      </c>
      <c r="T3383" s="13">
        <f t="shared" si="271"/>
        <v>42044.184988425928</v>
      </c>
      <c r="U3383" s="13">
        <f t="shared" si="272"/>
        <v>42074.143321759257</v>
      </c>
      <c r="W3383">
        <f t="shared" si="273"/>
        <v>2015</v>
      </c>
    </row>
    <row r="3384" spans="1:23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9"/>
        <v>101</v>
      </c>
      <c r="P3384">
        <f t="shared" si="270"/>
        <v>76.650000000000006</v>
      </c>
      <c r="Q3384">
        <v>101</v>
      </c>
      <c r="R3384" s="9" t="s">
        <v>8315</v>
      </c>
      <c r="S3384" t="s">
        <v>8316</v>
      </c>
      <c r="T3384" s="13">
        <f t="shared" si="271"/>
        <v>42559.431203703702</v>
      </c>
      <c r="U3384" s="13">
        <f t="shared" si="272"/>
        <v>42583.957638888889</v>
      </c>
      <c r="W3384">
        <f t="shared" si="273"/>
        <v>2016</v>
      </c>
    </row>
    <row r="3385" spans="1:23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9"/>
        <v>112</v>
      </c>
      <c r="P3385">
        <f t="shared" si="270"/>
        <v>65.17</v>
      </c>
      <c r="Q3385">
        <v>112</v>
      </c>
      <c r="R3385" s="9" t="s">
        <v>8315</v>
      </c>
      <c r="S3385" t="s">
        <v>8316</v>
      </c>
      <c r="T3385" s="13">
        <f t="shared" si="271"/>
        <v>42524.782638888893</v>
      </c>
      <c r="U3385" s="13">
        <f t="shared" si="272"/>
        <v>42544.782638888893</v>
      </c>
      <c r="W3385">
        <f t="shared" si="273"/>
        <v>2016</v>
      </c>
    </row>
    <row r="3386" spans="1:23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9"/>
        <v>100</v>
      </c>
      <c r="P3386">
        <f t="shared" si="270"/>
        <v>93.76</v>
      </c>
      <c r="Q3386">
        <v>100</v>
      </c>
      <c r="R3386" s="9" t="s">
        <v>8315</v>
      </c>
      <c r="S3386" t="s">
        <v>8316</v>
      </c>
      <c r="T3386" s="13">
        <f t="shared" si="271"/>
        <v>42292.087592592594</v>
      </c>
      <c r="U3386" s="13">
        <f t="shared" si="272"/>
        <v>42329.125</v>
      </c>
      <c r="W3386">
        <f t="shared" si="273"/>
        <v>2015</v>
      </c>
    </row>
    <row r="3387" spans="1:23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9"/>
        <v>100</v>
      </c>
      <c r="P3387">
        <f t="shared" si="270"/>
        <v>133.33000000000001</v>
      </c>
      <c r="Q3387">
        <v>100</v>
      </c>
      <c r="R3387" s="9" t="s">
        <v>8315</v>
      </c>
      <c r="S3387" t="s">
        <v>8316</v>
      </c>
      <c r="T3387" s="13">
        <f t="shared" si="271"/>
        <v>41953.8675</v>
      </c>
      <c r="U3387" s="13">
        <f t="shared" si="272"/>
        <v>41983.8675</v>
      </c>
      <c r="W3387">
        <f t="shared" si="273"/>
        <v>2014</v>
      </c>
    </row>
    <row r="3388" spans="1:23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9"/>
        <v>105</v>
      </c>
      <c r="P3388">
        <f t="shared" si="270"/>
        <v>51.22</v>
      </c>
      <c r="Q3388">
        <v>105</v>
      </c>
      <c r="R3388" s="9" t="s">
        <v>8315</v>
      </c>
      <c r="S3388" t="s">
        <v>8316</v>
      </c>
      <c r="T3388" s="13">
        <f t="shared" si="271"/>
        <v>41946.644745370373</v>
      </c>
      <c r="U3388" s="13">
        <f t="shared" si="272"/>
        <v>41976.644745370373</v>
      </c>
      <c r="W3388">
        <f t="shared" si="273"/>
        <v>2014</v>
      </c>
    </row>
    <row r="3389" spans="1:23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9"/>
        <v>117</v>
      </c>
      <c r="P3389">
        <f t="shared" si="270"/>
        <v>100.17</v>
      </c>
      <c r="Q3389">
        <v>117</v>
      </c>
      <c r="R3389" s="9" t="s">
        <v>8315</v>
      </c>
      <c r="S3389" t="s">
        <v>8316</v>
      </c>
      <c r="T3389" s="13">
        <f t="shared" si="271"/>
        <v>41947.762592592589</v>
      </c>
      <c r="U3389" s="13">
        <f t="shared" si="272"/>
        <v>41987.762592592597</v>
      </c>
      <c r="W3389">
        <f t="shared" si="273"/>
        <v>2014</v>
      </c>
    </row>
    <row r="3390" spans="1:23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9"/>
        <v>104</v>
      </c>
      <c r="P3390">
        <f t="shared" si="270"/>
        <v>34.6</v>
      </c>
      <c r="Q3390">
        <v>104</v>
      </c>
      <c r="R3390" s="9" t="s">
        <v>8315</v>
      </c>
      <c r="S3390" t="s">
        <v>8316</v>
      </c>
      <c r="T3390" s="13">
        <f t="shared" si="271"/>
        <v>42143.461122685185</v>
      </c>
      <c r="U3390" s="13">
        <f t="shared" si="272"/>
        <v>42173.461122685185</v>
      </c>
      <c r="W3390">
        <f t="shared" si="273"/>
        <v>2015</v>
      </c>
    </row>
    <row r="3391" spans="1:23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9"/>
        <v>115</v>
      </c>
      <c r="P3391">
        <f t="shared" si="270"/>
        <v>184.68</v>
      </c>
      <c r="Q3391">
        <v>115</v>
      </c>
      <c r="R3391" s="9" t="s">
        <v>8315</v>
      </c>
      <c r="S3391" t="s">
        <v>8316</v>
      </c>
      <c r="T3391" s="13">
        <f t="shared" si="271"/>
        <v>42494.563449074078</v>
      </c>
      <c r="U3391" s="13">
        <f t="shared" si="272"/>
        <v>42524.563449074078</v>
      </c>
      <c r="W3391">
        <f t="shared" si="273"/>
        <v>2016</v>
      </c>
    </row>
    <row r="3392" spans="1:23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9"/>
        <v>102</v>
      </c>
      <c r="P3392">
        <f t="shared" si="270"/>
        <v>69.819999999999993</v>
      </c>
      <c r="Q3392">
        <v>102</v>
      </c>
      <c r="R3392" s="9" t="s">
        <v>8315</v>
      </c>
      <c r="S3392" t="s">
        <v>8316</v>
      </c>
      <c r="T3392" s="13">
        <f t="shared" si="271"/>
        <v>41815.774826388886</v>
      </c>
      <c r="U3392" s="13">
        <f t="shared" si="272"/>
        <v>41830.774826388886</v>
      </c>
      <c r="W3392">
        <f t="shared" si="273"/>
        <v>2014</v>
      </c>
    </row>
    <row r="3393" spans="1:23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9"/>
        <v>223</v>
      </c>
      <c r="P3393">
        <f t="shared" si="270"/>
        <v>61.94</v>
      </c>
      <c r="Q3393">
        <v>223</v>
      </c>
      <c r="R3393" s="9" t="s">
        <v>8315</v>
      </c>
      <c r="S3393" t="s">
        <v>8316</v>
      </c>
      <c r="T3393" s="13">
        <f t="shared" si="271"/>
        <v>41830.545694444445</v>
      </c>
      <c r="U3393" s="13">
        <f t="shared" si="272"/>
        <v>41859.936111111114</v>
      </c>
      <c r="W3393">
        <f t="shared" si="273"/>
        <v>2014</v>
      </c>
    </row>
    <row r="3394" spans="1:23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9"/>
        <v>100</v>
      </c>
      <c r="P3394">
        <f t="shared" si="270"/>
        <v>41.67</v>
      </c>
      <c r="Q3394">
        <v>100</v>
      </c>
      <c r="R3394" s="9" t="s">
        <v>8315</v>
      </c>
      <c r="S3394" t="s">
        <v>8316</v>
      </c>
      <c r="T3394" s="13">
        <f t="shared" si="271"/>
        <v>42446.845543981486</v>
      </c>
      <c r="U3394" s="13">
        <f t="shared" si="272"/>
        <v>42496.845543981486</v>
      </c>
      <c r="W3394">
        <f t="shared" si="273"/>
        <v>2016</v>
      </c>
    </row>
    <row r="3395" spans="1:23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74">ROUND(E3395/D3395*100,0)</f>
        <v>106</v>
      </c>
      <c r="P3395">
        <f t="shared" ref="P3395:P3458" si="275">IFERROR(ROUND(E3395/L3395,2),0)</f>
        <v>36.07</v>
      </c>
      <c r="Q3395">
        <v>106</v>
      </c>
      <c r="R3395" s="9" t="s">
        <v>8315</v>
      </c>
      <c r="S3395" t="s">
        <v>8316</v>
      </c>
      <c r="T3395" s="13">
        <f t="shared" ref="T3395:T3458" si="276">(((J3395/60)/60)/24)+DATE(1970,1,1)</f>
        <v>41923.921643518523</v>
      </c>
      <c r="U3395" s="13">
        <f t="shared" ref="U3395:U3458" si="277">(((I3395/60)/60)/24)+DATE(1970,1,1)</f>
        <v>41949.031944444447</v>
      </c>
      <c r="W3395">
        <f t="shared" ref="W3395:W3458" si="278">YEAR(T3395)</f>
        <v>2014</v>
      </c>
    </row>
    <row r="3396" spans="1:23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74"/>
        <v>142</v>
      </c>
      <c r="P3396">
        <f t="shared" si="275"/>
        <v>29</v>
      </c>
      <c r="Q3396">
        <v>142</v>
      </c>
      <c r="R3396" s="9" t="s">
        <v>8315</v>
      </c>
      <c r="S3396" t="s">
        <v>8316</v>
      </c>
      <c r="T3396" s="13">
        <f t="shared" si="276"/>
        <v>41817.59542824074</v>
      </c>
      <c r="U3396" s="13">
        <f t="shared" si="277"/>
        <v>41847.59542824074</v>
      </c>
      <c r="W3396">
        <f t="shared" si="278"/>
        <v>2014</v>
      </c>
    </row>
    <row r="3397" spans="1:23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74"/>
        <v>184</v>
      </c>
      <c r="P3397">
        <f t="shared" si="275"/>
        <v>24.21</v>
      </c>
      <c r="Q3397">
        <v>184</v>
      </c>
      <c r="R3397" s="9" t="s">
        <v>8315</v>
      </c>
      <c r="S3397" t="s">
        <v>8316</v>
      </c>
      <c r="T3397" s="13">
        <f t="shared" si="276"/>
        <v>42140.712314814817</v>
      </c>
      <c r="U3397" s="13">
        <f t="shared" si="277"/>
        <v>42154.756944444445</v>
      </c>
      <c r="W3397">
        <f t="shared" si="278"/>
        <v>2015</v>
      </c>
    </row>
    <row r="3398" spans="1:23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74"/>
        <v>104</v>
      </c>
      <c r="P3398">
        <f t="shared" si="275"/>
        <v>55.89</v>
      </c>
      <c r="Q3398">
        <v>104</v>
      </c>
      <c r="R3398" s="9" t="s">
        <v>8315</v>
      </c>
      <c r="S3398" t="s">
        <v>8316</v>
      </c>
      <c r="T3398" s="13">
        <f t="shared" si="276"/>
        <v>41764.44663194444</v>
      </c>
      <c r="U3398" s="13">
        <f t="shared" si="277"/>
        <v>41791.165972222225</v>
      </c>
      <c r="W3398">
        <f t="shared" si="278"/>
        <v>2014</v>
      </c>
    </row>
    <row r="3399" spans="1:23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74"/>
        <v>112</v>
      </c>
      <c r="P3399">
        <f t="shared" si="275"/>
        <v>11.67</v>
      </c>
      <c r="Q3399">
        <v>112</v>
      </c>
      <c r="R3399" s="9" t="s">
        <v>8315</v>
      </c>
      <c r="S3399" t="s">
        <v>8316</v>
      </c>
      <c r="T3399" s="13">
        <f t="shared" si="276"/>
        <v>42378.478344907402</v>
      </c>
      <c r="U3399" s="13">
        <f t="shared" si="277"/>
        <v>42418.916666666672</v>
      </c>
      <c r="W3399">
        <f t="shared" si="278"/>
        <v>2016</v>
      </c>
    </row>
    <row r="3400" spans="1:23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74"/>
        <v>111</v>
      </c>
      <c r="P3400">
        <f t="shared" si="275"/>
        <v>68.349999999999994</v>
      </c>
      <c r="Q3400">
        <v>111</v>
      </c>
      <c r="R3400" s="9" t="s">
        <v>8315</v>
      </c>
      <c r="S3400" t="s">
        <v>8316</v>
      </c>
      <c r="T3400" s="13">
        <f t="shared" si="276"/>
        <v>41941.75203703704</v>
      </c>
      <c r="U3400" s="13">
        <f t="shared" si="277"/>
        <v>41964.708333333328</v>
      </c>
      <c r="W3400">
        <f t="shared" si="278"/>
        <v>2014</v>
      </c>
    </row>
    <row r="3401" spans="1:23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74"/>
        <v>104</v>
      </c>
      <c r="P3401">
        <f t="shared" si="275"/>
        <v>27.07</v>
      </c>
      <c r="Q3401">
        <v>104</v>
      </c>
      <c r="R3401" s="9" t="s">
        <v>8315</v>
      </c>
      <c r="S3401" t="s">
        <v>8316</v>
      </c>
      <c r="T3401" s="13">
        <f t="shared" si="276"/>
        <v>42026.920428240745</v>
      </c>
      <c r="U3401" s="13">
        <f t="shared" si="277"/>
        <v>42056.920428240745</v>
      </c>
      <c r="W3401">
        <f t="shared" si="278"/>
        <v>2015</v>
      </c>
    </row>
    <row r="3402" spans="1:23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74"/>
        <v>100</v>
      </c>
      <c r="P3402">
        <f t="shared" si="275"/>
        <v>118.13</v>
      </c>
      <c r="Q3402">
        <v>100</v>
      </c>
      <c r="R3402" s="9" t="s">
        <v>8315</v>
      </c>
      <c r="S3402" t="s">
        <v>8316</v>
      </c>
      <c r="T3402" s="13">
        <f t="shared" si="276"/>
        <v>41834.953865740739</v>
      </c>
      <c r="U3402" s="13">
        <f t="shared" si="277"/>
        <v>41879.953865740739</v>
      </c>
      <c r="W3402">
        <f t="shared" si="278"/>
        <v>2014</v>
      </c>
    </row>
    <row r="3403" spans="1:23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74"/>
        <v>102</v>
      </c>
      <c r="P3403">
        <f t="shared" si="275"/>
        <v>44.76</v>
      </c>
      <c r="Q3403">
        <v>102</v>
      </c>
      <c r="R3403" s="9" t="s">
        <v>8315</v>
      </c>
      <c r="S3403" t="s">
        <v>8316</v>
      </c>
      <c r="T3403" s="13">
        <f t="shared" si="276"/>
        <v>42193.723912037036</v>
      </c>
      <c r="U3403" s="13">
        <f t="shared" si="277"/>
        <v>42223.723912037036</v>
      </c>
      <c r="W3403">
        <f t="shared" si="278"/>
        <v>2015</v>
      </c>
    </row>
    <row r="3404" spans="1:23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74"/>
        <v>110</v>
      </c>
      <c r="P3404">
        <f t="shared" si="275"/>
        <v>99.79</v>
      </c>
      <c r="Q3404">
        <v>110</v>
      </c>
      <c r="R3404" s="9" t="s">
        <v>8315</v>
      </c>
      <c r="S3404" t="s">
        <v>8316</v>
      </c>
      <c r="T3404" s="13">
        <f t="shared" si="276"/>
        <v>42290.61855324074</v>
      </c>
      <c r="U3404" s="13">
        <f t="shared" si="277"/>
        <v>42320.104861111111</v>
      </c>
      <c r="W3404">
        <f t="shared" si="278"/>
        <v>2015</v>
      </c>
    </row>
    <row r="3405" spans="1:23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74"/>
        <v>100</v>
      </c>
      <c r="P3405">
        <f t="shared" si="275"/>
        <v>117.65</v>
      </c>
      <c r="Q3405">
        <v>100</v>
      </c>
      <c r="R3405" s="9" t="s">
        <v>8315</v>
      </c>
      <c r="S3405" t="s">
        <v>8316</v>
      </c>
      <c r="T3405" s="13">
        <f t="shared" si="276"/>
        <v>42150.462083333332</v>
      </c>
      <c r="U3405" s="13">
        <f t="shared" si="277"/>
        <v>42180.462083333332</v>
      </c>
      <c r="W3405">
        <f t="shared" si="278"/>
        <v>2015</v>
      </c>
    </row>
    <row r="3406" spans="1:23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74"/>
        <v>122</v>
      </c>
      <c r="P3406">
        <f t="shared" si="275"/>
        <v>203.33</v>
      </c>
      <c r="Q3406">
        <v>122</v>
      </c>
      <c r="R3406" s="9" t="s">
        <v>8315</v>
      </c>
      <c r="S3406" t="s">
        <v>8316</v>
      </c>
      <c r="T3406" s="13">
        <f t="shared" si="276"/>
        <v>42152.503495370373</v>
      </c>
      <c r="U3406" s="13">
        <f t="shared" si="277"/>
        <v>42172.503495370373</v>
      </c>
      <c r="W3406">
        <f t="shared" si="278"/>
        <v>2015</v>
      </c>
    </row>
    <row r="3407" spans="1:23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74"/>
        <v>138</v>
      </c>
      <c r="P3407">
        <f t="shared" si="275"/>
        <v>28.32</v>
      </c>
      <c r="Q3407">
        <v>138</v>
      </c>
      <c r="R3407" s="9" t="s">
        <v>8315</v>
      </c>
      <c r="S3407" t="s">
        <v>8316</v>
      </c>
      <c r="T3407" s="13">
        <f t="shared" si="276"/>
        <v>42410.017199074078</v>
      </c>
      <c r="U3407" s="13">
        <f t="shared" si="277"/>
        <v>42430.999305555553</v>
      </c>
      <c r="W3407">
        <f t="shared" si="278"/>
        <v>2016</v>
      </c>
    </row>
    <row r="3408" spans="1:23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74"/>
        <v>100</v>
      </c>
      <c r="P3408">
        <f t="shared" si="275"/>
        <v>110.23</v>
      </c>
      <c r="Q3408">
        <v>100</v>
      </c>
      <c r="R3408" s="9" t="s">
        <v>8315</v>
      </c>
      <c r="S3408" t="s">
        <v>8316</v>
      </c>
      <c r="T3408" s="13">
        <f t="shared" si="276"/>
        <v>41791.492777777778</v>
      </c>
      <c r="U3408" s="13">
        <f t="shared" si="277"/>
        <v>41836.492777777778</v>
      </c>
      <c r="W3408">
        <f t="shared" si="278"/>
        <v>2014</v>
      </c>
    </row>
    <row r="3409" spans="1:23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74"/>
        <v>107</v>
      </c>
      <c r="P3409">
        <f t="shared" si="275"/>
        <v>31.97</v>
      </c>
      <c r="Q3409">
        <v>107</v>
      </c>
      <c r="R3409" s="9" t="s">
        <v>8315</v>
      </c>
      <c r="S3409" t="s">
        <v>8316</v>
      </c>
      <c r="T3409" s="13">
        <f t="shared" si="276"/>
        <v>41796.422326388885</v>
      </c>
      <c r="U3409" s="13">
        <f t="shared" si="277"/>
        <v>41826.422326388885</v>
      </c>
      <c r="W3409">
        <f t="shared" si="278"/>
        <v>2014</v>
      </c>
    </row>
    <row r="3410" spans="1:23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74"/>
        <v>211</v>
      </c>
      <c r="P3410">
        <f t="shared" si="275"/>
        <v>58.61</v>
      </c>
      <c r="Q3410">
        <v>211</v>
      </c>
      <c r="R3410" s="9" t="s">
        <v>8315</v>
      </c>
      <c r="S3410" t="s">
        <v>8316</v>
      </c>
      <c r="T3410" s="13">
        <f t="shared" si="276"/>
        <v>41808.991944444446</v>
      </c>
      <c r="U3410" s="13">
        <f t="shared" si="277"/>
        <v>41838.991944444446</v>
      </c>
      <c r="W3410">
        <f t="shared" si="278"/>
        <v>2014</v>
      </c>
    </row>
    <row r="3411" spans="1:23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74"/>
        <v>124</v>
      </c>
      <c r="P3411">
        <f t="shared" si="275"/>
        <v>29.43</v>
      </c>
      <c r="Q3411">
        <v>124</v>
      </c>
      <c r="R3411" s="9" t="s">
        <v>8315</v>
      </c>
      <c r="S3411" t="s">
        <v>8316</v>
      </c>
      <c r="T3411" s="13">
        <f t="shared" si="276"/>
        <v>42544.814328703709</v>
      </c>
      <c r="U3411" s="13">
        <f t="shared" si="277"/>
        <v>42582.873611111107</v>
      </c>
      <c r="W3411">
        <f t="shared" si="278"/>
        <v>2016</v>
      </c>
    </row>
    <row r="3412" spans="1:23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74"/>
        <v>109</v>
      </c>
      <c r="P3412">
        <f t="shared" si="275"/>
        <v>81.38</v>
      </c>
      <c r="Q3412">
        <v>109</v>
      </c>
      <c r="R3412" s="9" t="s">
        <v>8315</v>
      </c>
      <c r="S3412" t="s">
        <v>8316</v>
      </c>
      <c r="T3412" s="13">
        <f t="shared" si="276"/>
        <v>42500.041550925926</v>
      </c>
      <c r="U3412" s="13">
        <f t="shared" si="277"/>
        <v>42527.291666666672</v>
      </c>
      <c r="W3412">
        <f t="shared" si="278"/>
        <v>2016</v>
      </c>
    </row>
    <row r="3413" spans="1:23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74"/>
        <v>104</v>
      </c>
      <c r="P3413">
        <f t="shared" si="275"/>
        <v>199.17</v>
      </c>
      <c r="Q3413">
        <v>104</v>
      </c>
      <c r="R3413" s="9" t="s">
        <v>8315</v>
      </c>
      <c r="S3413" t="s">
        <v>8316</v>
      </c>
      <c r="T3413" s="13">
        <f t="shared" si="276"/>
        <v>42265.022824074069</v>
      </c>
      <c r="U3413" s="13">
        <f t="shared" si="277"/>
        <v>42285.022824074069</v>
      </c>
      <c r="W3413">
        <f t="shared" si="278"/>
        <v>2015</v>
      </c>
    </row>
    <row r="3414" spans="1:23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74"/>
        <v>100</v>
      </c>
      <c r="P3414">
        <f t="shared" si="275"/>
        <v>115.38</v>
      </c>
      <c r="Q3414">
        <v>100</v>
      </c>
      <c r="R3414" s="9" t="s">
        <v>8315</v>
      </c>
      <c r="S3414" t="s">
        <v>8316</v>
      </c>
      <c r="T3414" s="13">
        <f t="shared" si="276"/>
        <v>41879.959050925929</v>
      </c>
      <c r="U3414" s="13">
        <f t="shared" si="277"/>
        <v>41909.959050925929</v>
      </c>
      <c r="W3414">
        <f t="shared" si="278"/>
        <v>2014</v>
      </c>
    </row>
    <row r="3415" spans="1:23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74"/>
        <v>130</v>
      </c>
      <c r="P3415">
        <f t="shared" si="275"/>
        <v>46.43</v>
      </c>
      <c r="Q3415">
        <v>130</v>
      </c>
      <c r="R3415" s="9" t="s">
        <v>8315</v>
      </c>
      <c r="S3415" t="s">
        <v>8316</v>
      </c>
      <c r="T3415" s="13">
        <f t="shared" si="276"/>
        <v>42053.733078703706</v>
      </c>
      <c r="U3415" s="13">
        <f t="shared" si="277"/>
        <v>42063.207638888889</v>
      </c>
      <c r="W3415">
        <f t="shared" si="278"/>
        <v>2015</v>
      </c>
    </row>
    <row r="3416" spans="1:23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74"/>
        <v>104</v>
      </c>
      <c r="P3416">
        <f t="shared" si="275"/>
        <v>70.569999999999993</v>
      </c>
      <c r="Q3416">
        <v>104</v>
      </c>
      <c r="R3416" s="9" t="s">
        <v>8315</v>
      </c>
      <c r="S3416" t="s">
        <v>8316</v>
      </c>
      <c r="T3416" s="13">
        <f t="shared" si="276"/>
        <v>42675.832465277781</v>
      </c>
      <c r="U3416" s="13">
        <f t="shared" si="277"/>
        <v>42705.332638888889</v>
      </c>
      <c r="W3416">
        <f t="shared" si="278"/>
        <v>2016</v>
      </c>
    </row>
    <row r="3417" spans="1:23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74"/>
        <v>100</v>
      </c>
      <c r="P3417">
        <f t="shared" si="275"/>
        <v>22.22</v>
      </c>
      <c r="Q3417">
        <v>100</v>
      </c>
      <c r="R3417" s="9" t="s">
        <v>8315</v>
      </c>
      <c r="S3417" t="s">
        <v>8316</v>
      </c>
      <c r="T3417" s="13">
        <f t="shared" si="276"/>
        <v>42467.144166666665</v>
      </c>
      <c r="U3417" s="13">
        <f t="shared" si="277"/>
        <v>42477.979166666672</v>
      </c>
      <c r="W3417">
        <f t="shared" si="278"/>
        <v>2016</v>
      </c>
    </row>
    <row r="3418" spans="1:23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74"/>
        <v>120</v>
      </c>
      <c r="P3418">
        <f t="shared" si="275"/>
        <v>159.47</v>
      </c>
      <c r="Q3418">
        <v>120</v>
      </c>
      <c r="R3418" s="9" t="s">
        <v>8315</v>
      </c>
      <c r="S3418" t="s">
        <v>8316</v>
      </c>
      <c r="T3418" s="13">
        <f t="shared" si="276"/>
        <v>42089.412557870368</v>
      </c>
      <c r="U3418" s="13">
        <f t="shared" si="277"/>
        <v>42117.770833333328</v>
      </c>
      <c r="W3418">
        <f t="shared" si="278"/>
        <v>2015</v>
      </c>
    </row>
    <row r="3419" spans="1:23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74"/>
        <v>100</v>
      </c>
      <c r="P3419">
        <f t="shared" si="275"/>
        <v>37.78</v>
      </c>
      <c r="Q3419">
        <v>100</v>
      </c>
      <c r="R3419" s="9" t="s">
        <v>8315</v>
      </c>
      <c r="S3419" t="s">
        <v>8316</v>
      </c>
      <c r="T3419" s="13">
        <f t="shared" si="276"/>
        <v>41894.91375</v>
      </c>
      <c r="U3419" s="13">
        <f t="shared" si="277"/>
        <v>41938.029861111114</v>
      </c>
      <c r="W3419">
        <f t="shared" si="278"/>
        <v>2014</v>
      </c>
    </row>
    <row r="3420" spans="1:23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74"/>
        <v>101</v>
      </c>
      <c r="P3420">
        <f t="shared" si="275"/>
        <v>72.05</v>
      </c>
      <c r="Q3420">
        <v>101</v>
      </c>
      <c r="R3420" s="9" t="s">
        <v>8315</v>
      </c>
      <c r="S3420" t="s">
        <v>8316</v>
      </c>
      <c r="T3420" s="13">
        <f t="shared" si="276"/>
        <v>41752.83457175926</v>
      </c>
      <c r="U3420" s="13">
        <f t="shared" si="277"/>
        <v>41782.83457175926</v>
      </c>
      <c r="W3420">
        <f t="shared" si="278"/>
        <v>2014</v>
      </c>
    </row>
    <row r="3421" spans="1:23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74"/>
        <v>107</v>
      </c>
      <c r="P3421">
        <f t="shared" si="275"/>
        <v>63.7</v>
      </c>
      <c r="Q3421">
        <v>107</v>
      </c>
      <c r="R3421" s="9" t="s">
        <v>8315</v>
      </c>
      <c r="S3421" t="s">
        <v>8316</v>
      </c>
      <c r="T3421" s="13">
        <f t="shared" si="276"/>
        <v>42448.821585648147</v>
      </c>
      <c r="U3421" s="13">
        <f t="shared" si="277"/>
        <v>42466.895833333328</v>
      </c>
      <c r="W3421">
        <f t="shared" si="278"/>
        <v>2016</v>
      </c>
    </row>
    <row r="3422" spans="1:23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74"/>
        <v>138</v>
      </c>
      <c r="P3422">
        <f t="shared" si="275"/>
        <v>28.41</v>
      </c>
      <c r="Q3422">
        <v>138</v>
      </c>
      <c r="R3422" s="9" t="s">
        <v>8315</v>
      </c>
      <c r="S3422" t="s">
        <v>8316</v>
      </c>
      <c r="T3422" s="13">
        <f t="shared" si="276"/>
        <v>42405.090300925927</v>
      </c>
      <c r="U3422" s="13">
        <f t="shared" si="277"/>
        <v>42414</v>
      </c>
      <c r="W3422">
        <f t="shared" si="278"/>
        <v>2016</v>
      </c>
    </row>
    <row r="3423" spans="1:23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74"/>
        <v>101</v>
      </c>
      <c r="P3423">
        <f t="shared" si="275"/>
        <v>103.21</v>
      </c>
      <c r="Q3423">
        <v>101</v>
      </c>
      <c r="R3423" s="9" t="s">
        <v>8315</v>
      </c>
      <c r="S3423" t="s">
        <v>8316</v>
      </c>
      <c r="T3423" s="13">
        <f t="shared" si="276"/>
        <v>42037.791238425925</v>
      </c>
      <c r="U3423" s="13">
        <f t="shared" si="277"/>
        <v>42067.791238425925</v>
      </c>
      <c r="W3423">
        <f t="shared" si="278"/>
        <v>2015</v>
      </c>
    </row>
    <row r="3424" spans="1:23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74"/>
        <v>109</v>
      </c>
      <c r="P3424">
        <f t="shared" si="275"/>
        <v>71.150000000000006</v>
      </c>
      <c r="Q3424">
        <v>109</v>
      </c>
      <c r="R3424" s="9" t="s">
        <v>8315</v>
      </c>
      <c r="S3424" t="s">
        <v>8316</v>
      </c>
      <c r="T3424" s="13">
        <f t="shared" si="276"/>
        <v>42323.562222222223</v>
      </c>
      <c r="U3424" s="13">
        <f t="shared" si="277"/>
        <v>42352</v>
      </c>
      <c r="W3424">
        <f t="shared" si="278"/>
        <v>2015</v>
      </c>
    </row>
    <row r="3425" spans="1:23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74"/>
        <v>140</v>
      </c>
      <c r="P3425">
        <f t="shared" si="275"/>
        <v>35</v>
      </c>
      <c r="Q3425">
        <v>140</v>
      </c>
      <c r="R3425" s="9" t="s">
        <v>8315</v>
      </c>
      <c r="S3425" t="s">
        <v>8316</v>
      </c>
      <c r="T3425" s="13">
        <f t="shared" si="276"/>
        <v>42088.911354166667</v>
      </c>
      <c r="U3425" s="13">
        <f t="shared" si="277"/>
        <v>42118.911354166667</v>
      </c>
      <c r="W3425">
        <f t="shared" si="278"/>
        <v>2015</v>
      </c>
    </row>
    <row r="3426" spans="1:23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74"/>
        <v>104</v>
      </c>
      <c r="P3426">
        <f t="shared" si="275"/>
        <v>81.78</v>
      </c>
      <c r="Q3426">
        <v>104</v>
      </c>
      <c r="R3426" s="9" t="s">
        <v>8315</v>
      </c>
      <c r="S3426" t="s">
        <v>8316</v>
      </c>
      <c r="T3426" s="13">
        <f t="shared" si="276"/>
        <v>42018.676898148144</v>
      </c>
      <c r="U3426" s="13">
        <f t="shared" si="277"/>
        <v>42040.290972222225</v>
      </c>
      <c r="W3426">
        <f t="shared" si="278"/>
        <v>2015</v>
      </c>
    </row>
    <row r="3427" spans="1:23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74"/>
        <v>103</v>
      </c>
      <c r="P3427">
        <f t="shared" si="275"/>
        <v>297.02999999999997</v>
      </c>
      <c r="Q3427">
        <v>103</v>
      </c>
      <c r="R3427" s="9" t="s">
        <v>8315</v>
      </c>
      <c r="S3427" t="s">
        <v>8316</v>
      </c>
      <c r="T3427" s="13">
        <f t="shared" si="276"/>
        <v>41884.617314814815</v>
      </c>
      <c r="U3427" s="13">
        <f t="shared" si="277"/>
        <v>41916.617314814815</v>
      </c>
      <c r="W3427">
        <f t="shared" si="278"/>
        <v>2014</v>
      </c>
    </row>
    <row r="3428" spans="1:23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74"/>
        <v>108</v>
      </c>
      <c r="P3428">
        <f t="shared" si="275"/>
        <v>46.61</v>
      </c>
      <c r="Q3428">
        <v>108</v>
      </c>
      <c r="R3428" s="9" t="s">
        <v>8315</v>
      </c>
      <c r="S3428" t="s">
        <v>8316</v>
      </c>
      <c r="T3428" s="13">
        <f t="shared" si="276"/>
        <v>41884.056747685187</v>
      </c>
      <c r="U3428" s="13">
        <f t="shared" si="277"/>
        <v>41903.083333333336</v>
      </c>
      <c r="W3428">
        <f t="shared" si="278"/>
        <v>2014</v>
      </c>
    </row>
    <row r="3429" spans="1:23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74"/>
        <v>100</v>
      </c>
      <c r="P3429">
        <f t="shared" si="275"/>
        <v>51.72</v>
      </c>
      <c r="Q3429">
        <v>100</v>
      </c>
      <c r="R3429" s="9" t="s">
        <v>8315</v>
      </c>
      <c r="S3429" t="s">
        <v>8316</v>
      </c>
      <c r="T3429" s="13">
        <f t="shared" si="276"/>
        <v>41792.645277777774</v>
      </c>
      <c r="U3429" s="13">
        <f t="shared" si="277"/>
        <v>41822.645277777774</v>
      </c>
      <c r="W3429">
        <f t="shared" si="278"/>
        <v>2014</v>
      </c>
    </row>
    <row r="3430" spans="1:23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74"/>
        <v>103</v>
      </c>
      <c r="P3430">
        <f t="shared" si="275"/>
        <v>40.29</v>
      </c>
      <c r="Q3430">
        <v>103</v>
      </c>
      <c r="R3430" s="9" t="s">
        <v>8315</v>
      </c>
      <c r="S3430" t="s">
        <v>8316</v>
      </c>
      <c r="T3430" s="13">
        <f t="shared" si="276"/>
        <v>42038.720451388886</v>
      </c>
      <c r="U3430" s="13">
        <f t="shared" si="277"/>
        <v>42063.708333333328</v>
      </c>
      <c r="W3430">
        <f t="shared" si="278"/>
        <v>2015</v>
      </c>
    </row>
    <row r="3431" spans="1:23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74"/>
        <v>130</v>
      </c>
      <c r="P3431">
        <f t="shared" si="275"/>
        <v>16.25</v>
      </c>
      <c r="Q3431">
        <v>130</v>
      </c>
      <c r="R3431" s="9" t="s">
        <v>8315</v>
      </c>
      <c r="S3431" t="s">
        <v>8316</v>
      </c>
      <c r="T3431" s="13">
        <f t="shared" si="276"/>
        <v>42662.021539351852</v>
      </c>
      <c r="U3431" s="13">
        <f t="shared" si="277"/>
        <v>42676.021539351852</v>
      </c>
      <c r="W3431">
        <f t="shared" si="278"/>
        <v>2016</v>
      </c>
    </row>
    <row r="3432" spans="1:23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74"/>
        <v>109</v>
      </c>
      <c r="P3432">
        <f t="shared" si="275"/>
        <v>30.15</v>
      </c>
      <c r="Q3432">
        <v>109</v>
      </c>
      <c r="R3432" s="9" t="s">
        <v>8315</v>
      </c>
      <c r="S3432" t="s">
        <v>8316</v>
      </c>
      <c r="T3432" s="13">
        <f t="shared" si="276"/>
        <v>41820.945613425924</v>
      </c>
      <c r="U3432" s="13">
        <f t="shared" si="277"/>
        <v>41850.945613425924</v>
      </c>
      <c r="W3432">
        <f t="shared" si="278"/>
        <v>2014</v>
      </c>
    </row>
    <row r="3433" spans="1:23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74"/>
        <v>100</v>
      </c>
      <c r="P3433">
        <f t="shared" si="275"/>
        <v>95.24</v>
      </c>
      <c r="Q3433">
        <v>100</v>
      </c>
      <c r="R3433" s="9" t="s">
        <v>8315</v>
      </c>
      <c r="S3433" t="s">
        <v>8316</v>
      </c>
      <c r="T3433" s="13">
        <f t="shared" si="276"/>
        <v>41839.730937500004</v>
      </c>
      <c r="U3433" s="13">
        <f t="shared" si="277"/>
        <v>41869.730937500004</v>
      </c>
      <c r="W3433">
        <f t="shared" si="278"/>
        <v>2014</v>
      </c>
    </row>
    <row r="3434" spans="1:23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74"/>
        <v>110</v>
      </c>
      <c r="P3434">
        <f t="shared" si="275"/>
        <v>52.21</v>
      </c>
      <c r="Q3434">
        <v>110</v>
      </c>
      <c r="R3434" s="9" t="s">
        <v>8315</v>
      </c>
      <c r="S3434" t="s">
        <v>8316</v>
      </c>
      <c r="T3434" s="13">
        <f t="shared" si="276"/>
        <v>42380.581180555557</v>
      </c>
      <c r="U3434" s="13">
        <f t="shared" si="277"/>
        <v>42405.916666666672</v>
      </c>
      <c r="W3434">
        <f t="shared" si="278"/>
        <v>2016</v>
      </c>
    </row>
    <row r="3435" spans="1:23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74"/>
        <v>100</v>
      </c>
      <c r="P3435">
        <f t="shared" si="275"/>
        <v>134.15</v>
      </c>
      <c r="Q3435">
        <v>100</v>
      </c>
      <c r="R3435" s="9" t="s">
        <v>8315</v>
      </c>
      <c r="S3435" t="s">
        <v>8316</v>
      </c>
      <c r="T3435" s="13">
        <f t="shared" si="276"/>
        <v>41776.063136574077</v>
      </c>
      <c r="U3435" s="13">
        <f t="shared" si="277"/>
        <v>41807.125</v>
      </c>
      <c r="W3435">
        <f t="shared" si="278"/>
        <v>2014</v>
      </c>
    </row>
    <row r="3436" spans="1:23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74"/>
        <v>106</v>
      </c>
      <c r="P3436">
        <f t="shared" si="275"/>
        <v>62.83</v>
      </c>
      <c r="Q3436">
        <v>106</v>
      </c>
      <c r="R3436" s="9" t="s">
        <v>8315</v>
      </c>
      <c r="S3436" t="s">
        <v>8316</v>
      </c>
      <c r="T3436" s="13">
        <f t="shared" si="276"/>
        <v>41800.380428240744</v>
      </c>
      <c r="U3436" s="13">
        <f t="shared" si="277"/>
        <v>41830.380428240744</v>
      </c>
      <c r="W3436">
        <f t="shared" si="278"/>
        <v>2014</v>
      </c>
    </row>
    <row r="3437" spans="1:23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74"/>
        <v>112</v>
      </c>
      <c r="P3437">
        <f t="shared" si="275"/>
        <v>58.95</v>
      </c>
      <c r="Q3437">
        <v>112</v>
      </c>
      <c r="R3437" s="9" t="s">
        <v>8315</v>
      </c>
      <c r="S3437" t="s">
        <v>8316</v>
      </c>
      <c r="T3437" s="13">
        <f t="shared" si="276"/>
        <v>42572.61681712963</v>
      </c>
      <c r="U3437" s="13">
        <f t="shared" si="277"/>
        <v>42589.125</v>
      </c>
      <c r="W3437">
        <f t="shared" si="278"/>
        <v>2016</v>
      </c>
    </row>
    <row r="3438" spans="1:23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74"/>
        <v>106</v>
      </c>
      <c r="P3438">
        <f t="shared" si="275"/>
        <v>143.11000000000001</v>
      </c>
      <c r="Q3438">
        <v>106</v>
      </c>
      <c r="R3438" s="9" t="s">
        <v>8315</v>
      </c>
      <c r="S3438" t="s">
        <v>8316</v>
      </c>
      <c r="T3438" s="13">
        <f t="shared" si="276"/>
        <v>41851.541585648149</v>
      </c>
      <c r="U3438" s="13">
        <f t="shared" si="277"/>
        <v>41872.686111111114</v>
      </c>
      <c r="W3438">
        <f t="shared" si="278"/>
        <v>2014</v>
      </c>
    </row>
    <row r="3439" spans="1:23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74"/>
        <v>101</v>
      </c>
      <c r="P3439">
        <f t="shared" si="275"/>
        <v>84.17</v>
      </c>
      <c r="Q3439">
        <v>101</v>
      </c>
      <c r="R3439" s="9" t="s">
        <v>8315</v>
      </c>
      <c r="S3439" t="s">
        <v>8316</v>
      </c>
      <c r="T3439" s="13">
        <f t="shared" si="276"/>
        <v>42205.710879629631</v>
      </c>
      <c r="U3439" s="13">
        <f t="shared" si="277"/>
        <v>42235.710879629631</v>
      </c>
      <c r="W3439">
        <f t="shared" si="278"/>
        <v>2015</v>
      </c>
    </row>
    <row r="3440" spans="1:23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74"/>
        <v>104</v>
      </c>
      <c r="P3440">
        <f t="shared" si="275"/>
        <v>186.07</v>
      </c>
      <c r="Q3440">
        <v>104</v>
      </c>
      <c r="R3440" s="9" t="s">
        <v>8315</v>
      </c>
      <c r="S3440" t="s">
        <v>8316</v>
      </c>
      <c r="T3440" s="13">
        <f t="shared" si="276"/>
        <v>42100.927858796291</v>
      </c>
      <c r="U3440" s="13">
        <f t="shared" si="277"/>
        <v>42126.875</v>
      </c>
      <c r="W3440">
        <f t="shared" si="278"/>
        <v>2015</v>
      </c>
    </row>
    <row r="3441" spans="1:23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74"/>
        <v>135</v>
      </c>
      <c r="P3441">
        <f t="shared" si="275"/>
        <v>89.79</v>
      </c>
      <c r="Q3441">
        <v>135</v>
      </c>
      <c r="R3441" s="9" t="s">
        <v>8315</v>
      </c>
      <c r="S3441" t="s">
        <v>8316</v>
      </c>
      <c r="T3441" s="13">
        <f t="shared" si="276"/>
        <v>42374.911226851851</v>
      </c>
      <c r="U3441" s="13">
        <f t="shared" si="277"/>
        <v>42388.207638888889</v>
      </c>
      <c r="W3441">
        <f t="shared" si="278"/>
        <v>2016</v>
      </c>
    </row>
    <row r="3442" spans="1:23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74"/>
        <v>105</v>
      </c>
      <c r="P3442">
        <f t="shared" si="275"/>
        <v>64.16</v>
      </c>
      <c r="Q3442">
        <v>105</v>
      </c>
      <c r="R3442" s="9" t="s">
        <v>8315</v>
      </c>
      <c r="S3442" t="s">
        <v>8316</v>
      </c>
      <c r="T3442" s="13">
        <f t="shared" si="276"/>
        <v>41809.12300925926</v>
      </c>
      <c r="U3442" s="13">
        <f t="shared" si="277"/>
        <v>41831.677083333336</v>
      </c>
      <c r="W3442">
        <f t="shared" si="278"/>
        <v>2014</v>
      </c>
    </row>
    <row r="3443" spans="1:23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74"/>
        <v>103</v>
      </c>
      <c r="P3443">
        <f t="shared" si="275"/>
        <v>59.65</v>
      </c>
      <c r="Q3443">
        <v>103</v>
      </c>
      <c r="R3443" s="9" t="s">
        <v>8315</v>
      </c>
      <c r="S3443" t="s">
        <v>8316</v>
      </c>
      <c r="T3443" s="13">
        <f t="shared" si="276"/>
        <v>42294.429641203707</v>
      </c>
      <c r="U3443" s="13">
        <f t="shared" si="277"/>
        <v>42321.845138888893</v>
      </c>
      <c r="W3443">
        <f t="shared" si="278"/>
        <v>2015</v>
      </c>
    </row>
    <row r="3444" spans="1:23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74"/>
        <v>100</v>
      </c>
      <c r="P3444">
        <f t="shared" si="275"/>
        <v>31.25</v>
      </c>
      <c r="Q3444">
        <v>100</v>
      </c>
      <c r="R3444" s="9" t="s">
        <v>8315</v>
      </c>
      <c r="S3444" t="s">
        <v>8316</v>
      </c>
      <c r="T3444" s="13">
        <f t="shared" si="276"/>
        <v>42124.841111111105</v>
      </c>
      <c r="U3444" s="13">
        <f t="shared" si="277"/>
        <v>42154.841111111105</v>
      </c>
      <c r="W3444">
        <f t="shared" si="278"/>
        <v>2015</v>
      </c>
    </row>
    <row r="3445" spans="1:23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74"/>
        <v>186</v>
      </c>
      <c r="P3445">
        <f t="shared" si="275"/>
        <v>41.22</v>
      </c>
      <c r="Q3445">
        <v>186</v>
      </c>
      <c r="R3445" s="9" t="s">
        <v>8315</v>
      </c>
      <c r="S3445" t="s">
        <v>8316</v>
      </c>
      <c r="T3445" s="13">
        <f t="shared" si="276"/>
        <v>41861.524837962963</v>
      </c>
      <c r="U3445" s="13">
        <f t="shared" si="277"/>
        <v>41891.524837962963</v>
      </c>
      <c r="W3445">
        <f t="shared" si="278"/>
        <v>2014</v>
      </c>
    </row>
    <row r="3446" spans="1:23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74"/>
        <v>289</v>
      </c>
      <c r="P3446">
        <f t="shared" si="275"/>
        <v>43.35</v>
      </c>
      <c r="Q3446">
        <v>289</v>
      </c>
      <c r="R3446" s="9" t="s">
        <v>8315</v>
      </c>
      <c r="S3446" t="s">
        <v>8316</v>
      </c>
      <c r="T3446" s="13">
        <f t="shared" si="276"/>
        <v>42521.291504629626</v>
      </c>
      <c r="U3446" s="13">
        <f t="shared" si="277"/>
        <v>42529.582638888889</v>
      </c>
      <c r="W3446">
        <f t="shared" si="278"/>
        <v>2016</v>
      </c>
    </row>
    <row r="3447" spans="1:23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74"/>
        <v>100</v>
      </c>
      <c r="P3447">
        <f t="shared" si="275"/>
        <v>64.52</v>
      </c>
      <c r="Q3447">
        <v>100</v>
      </c>
      <c r="R3447" s="9" t="s">
        <v>8315</v>
      </c>
      <c r="S3447" t="s">
        <v>8316</v>
      </c>
      <c r="T3447" s="13">
        <f t="shared" si="276"/>
        <v>42272.530509259261</v>
      </c>
      <c r="U3447" s="13">
        <f t="shared" si="277"/>
        <v>42300.530509259261</v>
      </c>
      <c r="W3447">
        <f t="shared" si="278"/>
        <v>2015</v>
      </c>
    </row>
    <row r="3448" spans="1:23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74"/>
        <v>108</v>
      </c>
      <c r="P3448">
        <f t="shared" si="275"/>
        <v>43.28</v>
      </c>
      <c r="Q3448">
        <v>108</v>
      </c>
      <c r="R3448" s="9" t="s">
        <v>8315</v>
      </c>
      <c r="S3448" t="s">
        <v>8316</v>
      </c>
      <c r="T3448" s="13">
        <f t="shared" si="276"/>
        <v>42016.832465277781</v>
      </c>
      <c r="U3448" s="13">
        <f t="shared" si="277"/>
        <v>42040.513888888891</v>
      </c>
      <c r="W3448">
        <f t="shared" si="278"/>
        <v>2015</v>
      </c>
    </row>
    <row r="3449" spans="1:23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74"/>
        <v>108</v>
      </c>
      <c r="P3449">
        <f t="shared" si="275"/>
        <v>77</v>
      </c>
      <c r="Q3449">
        <v>108</v>
      </c>
      <c r="R3449" s="9" t="s">
        <v>8315</v>
      </c>
      <c r="S3449" t="s">
        <v>8316</v>
      </c>
      <c r="T3449" s="13">
        <f t="shared" si="276"/>
        <v>42402.889027777783</v>
      </c>
      <c r="U3449" s="13">
        <f t="shared" si="277"/>
        <v>42447.847361111111</v>
      </c>
      <c r="W3449">
        <f t="shared" si="278"/>
        <v>2016</v>
      </c>
    </row>
    <row r="3450" spans="1:23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74"/>
        <v>110</v>
      </c>
      <c r="P3450">
        <f t="shared" si="275"/>
        <v>51.22</v>
      </c>
      <c r="Q3450">
        <v>110</v>
      </c>
      <c r="R3450" s="9" t="s">
        <v>8315</v>
      </c>
      <c r="S3450" t="s">
        <v>8316</v>
      </c>
      <c r="T3450" s="13">
        <f t="shared" si="276"/>
        <v>41960.119085648148</v>
      </c>
      <c r="U3450" s="13">
        <f t="shared" si="277"/>
        <v>41990.119085648148</v>
      </c>
      <c r="W3450">
        <f t="shared" si="278"/>
        <v>2014</v>
      </c>
    </row>
    <row r="3451" spans="1:23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74"/>
        <v>171</v>
      </c>
      <c r="P3451">
        <f t="shared" si="275"/>
        <v>68.25</v>
      </c>
      <c r="Q3451">
        <v>171</v>
      </c>
      <c r="R3451" s="9" t="s">
        <v>8315</v>
      </c>
      <c r="S3451" t="s">
        <v>8316</v>
      </c>
      <c r="T3451" s="13">
        <f t="shared" si="276"/>
        <v>42532.052523148144</v>
      </c>
      <c r="U3451" s="13">
        <f t="shared" si="277"/>
        <v>42560.166666666672</v>
      </c>
      <c r="W3451">
        <f t="shared" si="278"/>
        <v>2016</v>
      </c>
    </row>
    <row r="3452" spans="1:23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74"/>
        <v>152</v>
      </c>
      <c r="P3452">
        <f t="shared" si="275"/>
        <v>19.489999999999998</v>
      </c>
      <c r="Q3452">
        <v>152</v>
      </c>
      <c r="R3452" s="9" t="s">
        <v>8315</v>
      </c>
      <c r="S3452" t="s">
        <v>8316</v>
      </c>
      <c r="T3452" s="13">
        <f t="shared" si="276"/>
        <v>42036.704525462963</v>
      </c>
      <c r="U3452" s="13">
        <f t="shared" si="277"/>
        <v>42096.662858796291</v>
      </c>
      <c r="W3452">
        <f t="shared" si="278"/>
        <v>2015</v>
      </c>
    </row>
    <row r="3453" spans="1:23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74"/>
        <v>101</v>
      </c>
      <c r="P3453">
        <f t="shared" si="275"/>
        <v>41.13</v>
      </c>
      <c r="Q3453">
        <v>101</v>
      </c>
      <c r="R3453" s="9" t="s">
        <v>8315</v>
      </c>
      <c r="S3453" t="s">
        <v>8316</v>
      </c>
      <c r="T3453" s="13">
        <f t="shared" si="276"/>
        <v>42088.723692129628</v>
      </c>
      <c r="U3453" s="13">
        <f t="shared" si="277"/>
        <v>42115.723692129628</v>
      </c>
      <c r="W3453">
        <f t="shared" si="278"/>
        <v>2015</v>
      </c>
    </row>
    <row r="3454" spans="1:23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74"/>
        <v>153</v>
      </c>
      <c r="P3454">
        <f t="shared" si="275"/>
        <v>41.41</v>
      </c>
      <c r="Q3454">
        <v>153</v>
      </c>
      <c r="R3454" s="9" t="s">
        <v>8315</v>
      </c>
      <c r="S3454" t="s">
        <v>8316</v>
      </c>
      <c r="T3454" s="13">
        <f t="shared" si="276"/>
        <v>41820.639189814814</v>
      </c>
      <c r="U3454" s="13">
        <f t="shared" si="277"/>
        <v>41843.165972222225</v>
      </c>
      <c r="W3454">
        <f t="shared" si="278"/>
        <v>2014</v>
      </c>
    </row>
    <row r="3455" spans="1:23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74"/>
        <v>128</v>
      </c>
      <c r="P3455">
        <f t="shared" si="275"/>
        <v>27.5</v>
      </c>
      <c r="Q3455">
        <v>128</v>
      </c>
      <c r="R3455" s="9" t="s">
        <v>8315</v>
      </c>
      <c r="S3455" t="s">
        <v>8316</v>
      </c>
      <c r="T3455" s="13">
        <f t="shared" si="276"/>
        <v>42535.97865740741</v>
      </c>
      <c r="U3455" s="13">
        <f t="shared" si="277"/>
        <v>42595.97865740741</v>
      </c>
      <c r="W3455">
        <f t="shared" si="278"/>
        <v>2016</v>
      </c>
    </row>
    <row r="3456" spans="1:23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74"/>
        <v>101</v>
      </c>
      <c r="P3456">
        <f t="shared" si="275"/>
        <v>33.57</v>
      </c>
      <c r="Q3456">
        <v>101</v>
      </c>
      <c r="R3456" s="9" t="s">
        <v>8315</v>
      </c>
      <c r="S3456" t="s">
        <v>8316</v>
      </c>
      <c r="T3456" s="13">
        <f t="shared" si="276"/>
        <v>41821.698599537034</v>
      </c>
      <c r="U3456" s="13">
        <f t="shared" si="277"/>
        <v>41851.698599537034</v>
      </c>
      <c r="W3456">
        <f t="shared" si="278"/>
        <v>2014</v>
      </c>
    </row>
    <row r="3457" spans="1:23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74"/>
        <v>101</v>
      </c>
      <c r="P3457">
        <f t="shared" si="275"/>
        <v>145.87</v>
      </c>
      <c r="Q3457">
        <v>101</v>
      </c>
      <c r="R3457" s="9" t="s">
        <v>8315</v>
      </c>
      <c r="S3457" t="s">
        <v>8316</v>
      </c>
      <c r="T3457" s="13">
        <f t="shared" si="276"/>
        <v>42626.7503125</v>
      </c>
      <c r="U3457" s="13">
        <f t="shared" si="277"/>
        <v>42656.7503125</v>
      </c>
      <c r="W3457">
        <f t="shared" si="278"/>
        <v>2016</v>
      </c>
    </row>
    <row r="3458" spans="1:23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74"/>
        <v>191</v>
      </c>
      <c r="P3458">
        <f t="shared" si="275"/>
        <v>358.69</v>
      </c>
      <c r="Q3458">
        <v>191</v>
      </c>
      <c r="R3458" s="9" t="s">
        <v>8315</v>
      </c>
      <c r="S3458" t="s">
        <v>8316</v>
      </c>
      <c r="T3458" s="13">
        <f t="shared" si="276"/>
        <v>41821.205636574072</v>
      </c>
      <c r="U3458" s="13">
        <f t="shared" si="277"/>
        <v>41852.290972222225</v>
      </c>
      <c r="W3458">
        <f t="shared" si="278"/>
        <v>2014</v>
      </c>
    </row>
    <row r="3459" spans="1:23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9">ROUND(E3459/D3459*100,0)</f>
        <v>140</v>
      </c>
      <c r="P3459">
        <f t="shared" ref="P3459:P3522" si="280">IFERROR(ROUND(E3459/L3459,2),0)</f>
        <v>50.98</v>
      </c>
      <c r="Q3459">
        <v>140</v>
      </c>
      <c r="R3459" s="9" t="s">
        <v>8315</v>
      </c>
      <c r="S3459" t="s">
        <v>8316</v>
      </c>
      <c r="T3459" s="13">
        <f t="shared" ref="T3459:T3522" si="281">(((J3459/60)/60)/24)+DATE(1970,1,1)</f>
        <v>42016.706678240742</v>
      </c>
      <c r="U3459" s="13">
        <f t="shared" ref="U3459:U3522" si="282">(((I3459/60)/60)/24)+DATE(1970,1,1)</f>
        <v>42047.249305555553</v>
      </c>
      <c r="W3459">
        <f t="shared" ref="W3459:W3522" si="283">YEAR(T3459)</f>
        <v>2015</v>
      </c>
    </row>
    <row r="3460" spans="1:23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9"/>
        <v>124</v>
      </c>
      <c r="P3460">
        <f t="shared" si="280"/>
        <v>45.04</v>
      </c>
      <c r="Q3460">
        <v>124</v>
      </c>
      <c r="R3460" s="9" t="s">
        <v>8315</v>
      </c>
      <c r="S3460" t="s">
        <v>8316</v>
      </c>
      <c r="T3460" s="13">
        <f t="shared" si="281"/>
        <v>42011.202581018515</v>
      </c>
      <c r="U3460" s="13">
        <f t="shared" si="282"/>
        <v>42038.185416666667</v>
      </c>
      <c r="W3460">
        <f t="shared" si="283"/>
        <v>2015</v>
      </c>
    </row>
    <row r="3461" spans="1:23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9"/>
        <v>126</v>
      </c>
      <c r="P3461">
        <f t="shared" si="280"/>
        <v>17.53</v>
      </c>
      <c r="Q3461">
        <v>126</v>
      </c>
      <c r="R3461" s="9" t="s">
        <v>8315</v>
      </c>
      <c r="S3461" t="s">
        <v>8316</v>
      </c>
      <c r="T3461" s="13">
        <f t="shared" si="281"/>
        <v>42480.479861111111</v>
      </c>
      <c r="U3461" s="13">
        <f t="shared" si="282"/>
        <v>42510.479861111111</v>
      </c>
      <c r="W3461">
        <f t="shared" si="283"/>
        <v>2016</v>
      </c>
    </row>
    <row r="3462" spans="1:23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9"/>
        <v>190</v>
      </c>
      <c r="P3462">
        <f t="shared" si="280"/>
        <v>50</v>
      </c>
      <c r="Q3462">
        <v>190</v>
      </c>
      <c r="R3462" s="9" t="s">
        <v>8315</v>
      </c>
      <c r="S3462" t="s">
        <v>8316</v>
      </c>
      <c r="T3462" s="13">
        <f t="shared" si="281"/>
        <v>41852.527222222219</v>
      </c>
      <c r="U3462" s="13">
        <f t="shared" si="282"/>
        <v>41866.527222222219</v>
      </c>
      <c r="W3462">
        <f t="shared" si="283"/>
        <v>2014</v>
      </c>
    </row>
    <row r="3463" spans="1:23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9"/>
        <v>139</v>
      </c>
      <c r="P3463">
        <f t="shared" si="280"/>
        <v>57.92</v>
      </c>
      <c r="Q3463">
        <v>139</v>
      </c>
      <c r="R3463" s="9" t="s">
        <v>8315</v>
      </c>
      <c r="S3463" t="s">
        <v>8316</v>
      </c>
      <c r="T3463" s="13">
        <f t="shared" si="281"/>
        <v>42643.632858796293</v>
      </c>
      <c r="U3463" s="13">
        <f t="shared" si="282"/>
        <v>42672.125</v>
      </c>
      <c r="W3463">
        <f t="shared" si="283"/>
        <v>2016</v>
      </c>
    </row>
    <row r="3464" spans="1:23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9"/>
        <v>202</v>
      </c>
      <c r="P3464">
        <f t="shared" si="280"/>
        <v>29.71</v>
      </c>
      <c r="Q3464">
        <v>202</v>
      </c>
      <c r="R3464" s="9" t="s">
        <v>8315</v>
      </c>
      <c r="S3464" t="s">
        <v>8316</v>
      </c>
      <c r="T3464" s="13">
        <f t="shared" si="281"/>
        <v>42179.898472222223</v>
      </c>
      <c r="U3464" s="13">
        <f t="shared" si="282"/>
        <v>42195.75</v>
      </c>
      <c r="W3464">
        <f t="shared" si="283"/>
        <v>2015</v>
      </c>
    </row>
    <row r="3465" spans="1:23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9"/>
        <v>103</v>
      </c>
      <c r="P3465">
        <f t="shared" si="280"/>
        <v>90.68</v>
      </c>
      <c r="Q3465">
        <v>103</v>
      </c>
      <c r="R3465" s="9" t="s">
        <v>8315</v>
      </c>
      <c r="S3465" t="s">
        <v>8316</v>
      </c>
      <c r="T3465" s="13">
        <f t="shared" si="281"/>
        <v>42612.918807870374</v>
      </c>
      <c r="U3465" s="13">
        <f t="shared" si="282"/>
        <v>42654.165972222225</v>
      </c>
      <c r="W3465">
        <f t="shared" si="283"/>
        <v>2016</v>
      </c>
    </row>
    <row r="3466" spans="1:23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9"/>
        <v>102</v>
      </c>
      <c r="P3466">
        <f t="shared" si="280"/>
        <v>55.01</v>
      </c>
      <c r="Q3466">
        <v>102</v>
      </c>
      <c r="R3466" s="9" t="s">
        <v>8315</v>
      </c>
      <c r="S3466" t="s">
        <v>8316</v>
      </c>
      <c r="T3466" s="13">
        <f t="shared" si="281"/>
        <v>42575.130057870367</v>
      </c>
      <c r="U3466" s="13">
        <f t="shared" si="282"/>
        <v>42605.130057870367</v>
      </c>
      <c r="W3466">
        <f t="shared" si="283"/>
        <v>2016</v>
      </c>
    </row>
    <row r="3467" spans="1:23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9"/>
        <v>103</v>
      </c>
      <c r="P3467">
        <f t="shared" si="280"/>
        <v>57.22</v>
      </c>
      <c r="Q3467">
        <v>103</v>
      </c>
      <c r="R3467" s="9" t="s">
        <v>8315</v>
      </c>
      <c r="S3467" t="s">
        <v>8316</v>
      </c>
      <c r="T3467" s="13">
        <f t="shared" si="281"/>
        <v>42200.625833333332</v>
      </c>
      <c r="U3467" s="13">
        <f t="shared" si="282"/>
        <v>42225.666666666672</v>
      </c>
      <c r="W3467">
        <f t="shared" si="283"/>
        <v>2015</v>
      </c>
    </row>
    <row r="3468" spans="1:23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9"/>
        <v>127</v>
      </c>
      <c r="P3468">
        <f t="shared" si="280"/>
        <v>72.95</v>
      </c>
      <c r="Q3468">
        <v>127</v>
      </c>
      <c r="R3468" s="9" t="s">
        <v>8315</v>
      </c>
      <c r="S3468" t="s">
        <v>8316</v>
      </c>
      <c r="T3468" s="13">
        <f t="shared" si="281"/>
        <v>42420.019097222219</v>
      </c>
      <c r="U3468" s="13">
        <f t="shared" si="282"/>
        <v>42479.977430555555</v>
      </c>
      <c r="W3468">
        <f t="shared" si="283"/>
        <v>2016</v>
      </c>
    </row>
    <row r="3469" spans="1:23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9"/>
        <v>101</v>
      </c>
      <c r="P3469">
        <f t="shared" si="280"/>
        <v>64.47</v>
      </c>
      <c r="Q3469">
        <v>101</v>
      </c>
      <c r="R3469" s="9" t="s">
        <v>8315</v>
      </c>
      <c r="S3469" t="s">
        <v>8316</v>
      </c>
      <c r="T3469" s="13">
        <f t="shared" si="281"/>
        <v>42053.671666666662</v>
      </c>
      <c r="U3469" s="13">
        <f t="shared" si="282"/>
        <v>42083.630000000005</v>
      </c>
      <c r="W3469">
        <f t="shared" si="283"/>
        <v>2015</v>
      </c>
    </row>
    <row r="3470" spans="1:23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9"/>
        <v>122</v>
      </c>
      <c r="P3470">
        <f t="shared" si="280"/>
        <v>716.35</v>
      </c>
      <c r="Q3470">
        <v>122</v>
      </c>
      <c r="R3470" s="9" t="s">
        <v>8315</v>
      </c>
      <c r="S3470" t="s">
        <v>8316</v>
      </c>
      <c r="T3470" s="13">
        <f t="shared" si="281"/>
        <v>42605.765381944439</v>
      </c>
      <c r="U3470" s="13">
        <f t="shared" si="282"/>
        <v>42634.125</v>
      </c>
      <c r="W3470">
        <f t="shared" si="283"/>
        <v>2016</v>
      </c>
    </row>
    <row r="3471" spans="1:23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9"/>
        <v>113</v>
      </c>
      <c r="P3471">
        <f t="shared" si="280"/>
        <v>50.4</v>
      </c>
      <c r="Q3471">
        <v>113</v>
      </c>
      <c r="R3471" s="9" t="s">
        <v>8315</v>
      </c>
      <c r="S3471" t="s">
        <v>8316</v>
      </c>
      <c r="T3471" s="13">
        <f t="shared" si="281"/>
        <v>42458.641724537039</v>
      </c>
      <c r="U3471" s="13">
        <f t="shared" si="282"/>
        <v>42488.641724537039</v>
      </c>
      <c r="W3471">
        <f t="shared" si="283"/>
        <v>2016</v>
      </c>
    </row>
    <row r="3472" spans="1:23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9"/>
        <v>150</v>
      </c>
      <c r="P3472">
        <f t="shared" si="280"/>
        <v>41.67</v>
      </c>
      <c r="Q3472">
        <v>150</v>
      </c>
      <c r="R3472" s="9" t="s">
        <v>8315</v>
      </c>
      <c r="S3472" t="s">
        <v>8316</v>
      </c>
      <c r="T3472" s="13">
        <f t="shared" si="281"/>
        <v>42529.022013888884</v>
      </c>
      <c r="U3472" s="13">
        <f t="shared" si="282"/>
        <v>42566.901388888888</v>
      </c>
      <c r="W3472">
        <f t="shared" si="283"/>
        <v>2016</v>
      </c>
    </row>
    <row r="3473" spans="1:23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9"/>
        <v>215</v>
      </c>
      <c r="P3473">
        <f t="shared" si="280"/>
        <v>35.770000000000003</v>
      </c>
      <c r="Q3473">
        <v>215</v>
      </c>
      <c r="R3473" s="9" t="s">
        <v>8315</v>
      </c>
      <c r="S3473" t="s">
        <v>8316</v>
      </c>
      <c r="T3473" s="13">
        <f t="shared" si="281"/>
        <v>41841.820486111108</v>
      </c>
      <c r="U3473" s="13">
        <f t="shared" si="282"/>
        <v>41882.833333333336</v>
      </c>
      <c r="W3473">
        <f t="shared" si="283"/>
        <v>2014</v>
      </c>
    </row>
    <row r="3474" spans="1:23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9"/>
        <v>102</v>
      </c>
      <c r="P3474">
        <f t="shared" si="280"/>
        <v>88.74</v>
      </c>
      <c r="Q3474">
        <v>102</v>
      </c>
      <c r="R3474" s="9" t="s">
        <v>8315</v>
      </c>
      <c r="S3474" t="s">
        <v>8316</v>
      </c>
      <c r="T3474" s="13">
        <f t="shared" si="281"/>
        <v>41928.170497685183</v>
      </c>
      <c r="U3474" s="13">
        <f t="shared" si="282"/>
        <v>41949.249305555553</v>
      </c>
      <c r="W3474">
        <f t="shared" si="283"/>
        <v>2014</v>
      </c>
    </row>
    <row r="3475" spans="1:23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9"/>
        <v>100</v>
      </c>
      <c r="P3475">
        <f t="shared" si="280"/>
        <v>148.47999999999999</v>
      </c>
      <c r="Q3475">
        <v>100</v>
      </c>
      <c r="R3475" s="9" t="s">
        <v>8315</v>
      </c>
      <c r="S3475" t="s">
        <v>8316</v>
      </c>
      <c r="T3475" s="13">
        <f t="shared" si="281"/>
        <v>42062.834444444445</v>
      </c>
      <c r="U3475" s="13">
        <f t="shared" si="282"/>
        <v>42083.852083333331</v>
      </c>
      <c r="W3475">
        <f t="shared" si="283"/>
        <v>2015</v>
      </c>
    </row>
    <row r="3476" spans="1:23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9"/>
        <v>101</v>
      </c>
      <c r="P3476">
        <f t="shared" si="280"/>
        <v>51.79</v>
      </c>
      <c r="Q3476">
        <v>101</v>
      </c>
      <c r="R3476" s="9" t="s">
        <v>8315</v>
      </c>
      <c r="S3476" t="s">
        <v>8316</v>
      </c>
      <c r="T3476" s="13">
        <f t="shared" si="281"/>
        <v>42541.501516203702</v>
      </c>
      <c r="U3476" s="13">
        <f t="shared" si="282"/>
        <v>42571.501516203702</v>
      </c>
      <c r="W3476">
        <f t="shared" si="283"/>
        <v>2016</v>
      </c>
    </row>
    <row r="3477" spans="1:23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9"/>
        <v>113</v>
      </c>
      <c r="P3477">
        <f t="shared" si="280"/>
        <v>20</v>
      </c>
      <c r="Q3477">
        <v>113</v>
      </c>
      <c r="R3477" s="9" t="s">
        <v>8315</v>
      </c>
      <c r="S3477" t="s">
        <v>8316</v>
      </c>
      <c r="T3477" s="13">
        <f t="shared" si="281"/>
        <v>41918.880833333329</v>
      </c>
      <c r="U3477" s="13">
        <f t="shared" si="282"/>
        <v>41946</v>
      </c>
      <c r="W3477">
        <f t="shared" si="283"/>
        <v>2014</v>
      </c>
    </row>
    <row r="3478" spans="1:23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9"/>
        <v>104</v>
      </c>
      <c r="P3478">
        <f t="shared" si="280"/>
        <v>52</v>
      </c>
      <c r="Q3478">
        <v>104</v>
      </c>
      <c r="R3478" s="9" t="s">
        <v>8315</v>
      </c>
      <c r="S3478" t="s">
        <v>8316</v>
      </c>
      <c r="T3478" s="13">
        <f t="shared" si="281"/>
        <v>41921.279976851853</v>
      </c>
      <c r="U3478" s="13">
        <f t="shared" si="282"/>
        <v>41939.125</v>
      </c>
      <c r="W3478">
        <f t="shared" si="283"/>
        <v>2014</v>
      </c>
    </row>
    <row r="3479" spans="1:23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9"/>
        <v>115</v>
      </c>
      <c r="P3479">
        <f t="shared" si="280"/>
        <v>53.23</v>
      </c>
      <c r="Q3479">
        <v>115</v>
      </c>
      <c r="R3479" s="9" t="s">
        <v>8315</v>
      </c>
      <c r="S3479" t="s">
        <v>8316</v>
      </c>
      <c r="T3479" s="13">
        <f t="shared" si="281"/>
        <v>42128.736608796295</v>
      </c>
      <c r="U3479" s="13">
        <f t="shared" si="282"/>
        <v>42141.125</v>
      </c>
      <c r="W3479">
        <f t="shared" si="283"/>
        <v>2015</v>
      </c>
    </row>
    <row r="3480" spans="1:23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9"/>
        <v>113</v>
      </c>
      <c r="P3480">
        <f t="shared" si="280"/>
        <v>39.6</v>
      </c>
      <c r="Q3480">
        <v>113</v>
      </c>
      <c r="R3480" s="9" t="s">
        <v>8315</v>
      </c>
      <c r="S3480" t="s">
        <v>8316</v>
      </c>
      <c r="T3480" s="13">
        <f t="shared" si="281"/>
        <v>42053.916921296302</v>
      </c>
      <c r="U3480" s="13">
        <f t="shared" si="282"/>
        <v>42079.875</v>
      </c>
      <c r="W3480">
        <f t="shared" si="283"/>
        <v>2015</v>
      </c>
    </row>
    <row r="3481" spans="1:23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9"/>
        <v>128</v>
      </c>
      <c r="P3481">
        <f t="shared" si="280"/>
        <v>34.25</v>
      </c>
      <c r="Q3481">
        <v>128</v>
      </c>
      <c r="R3481" s="9" t="s">
        <v>8315</v>
      </c>
      <c r="S3481" t="s">
        <v>8316</v>
      </c>
      <c r="T3481" s="13">
        <f t="shared" si="281"/>
        <v>41781.855092592588</v>
      </c>
      <c r="U3481" s="13">
        <f t="shared" si="282"/>
        <v>41811.855092592588</v>
      </c>
      <c r="W3481">
        <f t="shared" si="283"/>
        <v>2014</v>
      </c>
    </row>
    <row r="3482" spans="1:23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9"/>
        <v>143</v>
      </c>
      <c r="P3482">
        <f t="shared" si="280"/>
        <v>164.62</v>
      </c>
      <c r="Q3482">
        <v>143</v>
      </c>
      <c r="R3482" s="9" t="s">
        <v>8315</v>
      </c>
      <c r="S3482" t="s">
        <v>8316</v>
      </c>
      <c r="T3482" s="13">
        <f t="shared" si="281"/>
        <v>42171.317442129628</v>
      </c>
      <c r="U3482" s="13">
        <f t="shared" si="282"/>
        <v>42195.875</v>
      </c>
      <c r="W3482">
        <f t="shared" si="283"/>
        <v>2015</v>
      </c>
    </row>
    <row r="3483" spans="1:23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9"/>
        <v>119</v>
      </c>
      <c r="P3483">
        <f t="shared" si="280"/>
        <v>125.05</v>
      </c>
      <c r="Q3483">
        <v>119</v>
      </c>
      <c r="R3483" s="9" t="s">
        <v>8315</v>
      </c>
      <c r="S3483" t="s">
        <v>8316</v>
      </c>
      <c r="T3483" s="13">
        <f t="shared" si="281"/>
        <v>41989.24754629629</v>
      </c>
      <c r="U3483" s="13">
        <f t="shared" si="282"/>
        <v>42006.24754629629</v>
      </c>
      <c r="W3483">
        <f t="shared" si="283"/>
        <v>2014</v>
      </c>
    </row>
    <row r="3484" spans="1:23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9"/>
        <v>138</v>
      </c>
      <c r="P3484">
        <f t="shared" si="280"/>
        <v>51.88</v>
      </c>
      <c r="Q3484">
        <v>138</v>
      </c>
      <c r="R3484" s="9" t="s">
        <v>8315</v>
      </c>
      <c r="S3484" t="s">
        <v>8316</v>
      </c>
      <c r="T3484" s="13">
        <f t="shared" si="281"/>
        <v>41796.771597222221</v>
      </c>
      <c r="U3484" s="13">
        <f t="shared" si="282"/>
        <v>41826.771597222221</v>
      </c>
      <c r="W3484">
        <f t="shared" si="283"/>
        <v>2014</v>
      </c>
    </row>
    <row r="3485" spans="1:23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9"/>
        <v>160</v>
      </c>
      <c r="P3485">
        <f t="shared" si="280"/>
        <v>40.29</v>
      </c>
      <c r="Q3485">
        <v>160</v>
      </c>
      <c r="R3485" s="9" t="s">
        <v>8315</v>
      </c>
      <c r="S3485" t="s">
        <v>8316</v>
      </c>
      <c r="T3485" s="13">
        <f t="shared" si="281"/>
        <v>41793.668761574074</v>
      </c>
      <c r="U3485" s="13">
        <f t="shared" si="282"/>
        <v>41823.668761574074</v>
      </c>
      <c r="W3485">
        <f t="shared" si="283"/>
        <v>2014</v>
      </c>
    </row>
    <row r="3486" spans="1:23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9"/>
        <v>114</v>
      </c>
      <c r="P3486">
        <f t="shared" si="280"/>
        <v>64.91</v>
      </c>
      <c r="Q3486">
        <v>114</v>
      </c>
      <c r="R3486" s="9" t="s">
        <v>8315</v>
      </c>
      <c r="S3486" t="s">
        <v>8316</v>
      </c>
      <c r="T3486" s="13">
        <f t="shared" si="281"/>
        <v>42506.760405092587</v>
      </c>
      <c r="U3486" s="13">
        <f t="shared" si="282"/>
        <v>42536.760405092587</v>
      </c>
      <c r="W3486">
        <f t="shared" si="283"/>
        <v>2016</v>
      </c>
    </row>
    <row r="3487" spans="1:23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9"/>
        <v>101</v>
      </c>
      <c r="P3487">
        <f t="shared" si="280"/>
        <v>55.33</v>
      </c>
      <c r="Q3487">
        <v>101</v>
      </c>
      <c r="R3487" s="9" t="s">
        <v>8315</v>
      </c>
      <c r="S3487" t="s">
        <v>8316</v>
      </c>
      <c r="T3487" s="13">
        <f t="shared" si="281"/>
        <v>42372.693055555559</v>
      </c>
      <c r="U3487" s="13">
        <f t="shared" si="282"/>
        <v>42402.693055555559</v>
      </c>
      <c r="W3487">
        <f t="shared" si="283"/>
        <v>2016</v>
      </c>
    </row>
    <row r="3488" spans="1:23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9"/>
        <v>155</v>
      </c>
      <c r="P3488">
        <f t="shared" si="280"/>
        <v>83.14</v>
      </c>
      <c r="Q3488">
        <v>155</v>
      </c>
      <c r="R3488" s="9" t="s">
        <v>8315</v>
      </c>
      <c r="S3488" t="s">
        <v>8316</v>
      </c>
      <c r="T3488" s="13">
        <f t="shared" si="281"/>
        <v>42126.87501157407</v>
      </c>
      <c r="U3488" s="13">
        <f t="shared" si="282"/>
        <v>42158.290972222225</v>
      </c>
      <c r="W3488">
        <f t="shared" si="283"/>
        <v>2015</v>
      </c>
    </row>
    <row r="3489" spans="1:23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9"/>
        <v>128</v>
      </c>
      <c r="P3489">
        <f t="shared" si="280"/>
        <v>38.71</v>
      </c>
      <c r="Q3489">
        <v>128</v>
      </c>
      <c r="R3489" s="9" t="s">
        <v>8315</v>
      </c>
      <c r="S3489" t="s">
        <v>8316</v>
      </c>
      <c r="T3489" s="13">
        <f t="shared" si="281"/>
        <v>42149.940416666665</v>
      </c>
      <c r="U3489" s="13">
        <f t="shared" si="282"/>
        <v>42179.940416666665</v>
      </c>
      <c r="W3489">
        <f t="shared" si="283"/>
        <v>2015</v>
      </c>
    </row>
    <row r="3490" spans="1:23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9"/>
        <v>121</v>
      </c>
      <c r="P3490">
        <f t="shared" si="280"/>
        <v>125.38</v>
      </c>
      <c r="Q3490">
        <v>121</v>
      </c>
      <c r="R3490" s="9" t="s">
        <v>8315</v>
      </c>
      <c r="S3490" t="s">
        <v>8316</v>
      </c>
      <c r="T3490" s="13">
        <f t="shared" si="281"/>
        <v>42087.768055555556</v>
      </c>
      <c r="U3490" s="13">
        <f t="shared" si="282"/>
        <v>42111.666666666672</v>
      </c>
      <c r="W3490">
        <f t="shared" si="283"/>
        <v>2015</v>
      </c>
    </row>
    <row r="3491" spans="1:23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9"/>
        <v>113</v>
      </c>
      <c r="P3491">
        <f t="shared" si="280"/>
        <v>78.260000000000005</v>
      </c>
      <c r="Q3491">
        <v>113</v>
      </c>
      <c r="R3491" s="9" t="s">
        <v>8315</v>
      </c>
      <c r="S3491" t="s">
        <v>8316</v>
      </c>
      <c r="T3491" s="13">
        <f t="shared" si="281"/>
        <v>41753.635775462964</v>
      </c>
      <c r="U3491" s="13">
        <f t="shared" si="282"/>
        <v>41783.875</v>
      </c>
      <c r="W3491">
        <f t="shared" si="283"/>
        <v>2014</v>
      </c>
    </row>
    <row r="3492" spans="1:23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9"/>
        <v>128</v>
      </c>
      <c r="P3492">
        <f t="shared" si="280"/>
        <v>47.22</v>
      </c>
      <c r="Q3492">
        <v>128</v>
      </c>
      <c r="R3492" s="9" t="s">
        <v>8315</v>
      </c>
      <c r="S3492" t="s">
        <v>8316</v>
      </c>
      <c r="T3492" s="13">
        <f t="shared" si="281"/>
        <v>42443.802361111113</v>
      </c>
      <c r="U3492" s="13">
        <f t="shared" si="282"/>
        <v>42473.802361111113</v>
      </c>
      <c r="W3492">
        <f t="shared" si="283"/>
        <v>2016</v>
      </c>
    </row>
    <row r="3493" spans="1:23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9"/>
        <v>158</v>
      </c>
      <c r="P3493">
        <f t="shared" si="280"/>
        <v>79.099999999999994</v>
      </c>
      <c r="Q3493">
        <v>158</v>
      </c>
      <c r="R3493" s="9" t="s">
        <v>8315</v>
      </c>
      <c r="S3493" t="s">
        <v>8316</v>
      </c>
      <c r="T3493" s="13">
        <f t="shared" si="281"/>
        <v>42121.249814814815</v>
      </c>
      <c r="U3493" s="13">
        <f t="shared" si="282"/>
        <v>42142.249814814815</v>
      </c>
      <c r="W3493">
        <f t="shared" si="283"/>
        <v>2015</v>
      </c>
    </row>
    <row r="3494" spans="1:23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9"/>
        <v>105</v>
      </c>
      <c r="P3494">
        <f t="shared" si="280"/>
        <v>114.29</v>
      </c>
      <c r="Q3494">
        <v>105</v>
      </c>
      <c r="R3494" s="9" t="s">
        <v>8315</v>
      </c>
      <c r="S3494" t="s">
        <v>8316</v>
      </c>
      <c r="T3494" s="13">
        <f t="shared" si="281"/>
        <v>42268.009224537032</v>
      </c>
      <c r="U3494" s="13">
        <f t="shared" si="282"/>
        <v>42303.009224537032</v>
      </c>
      <c r="W3494">
        <f t="shared" si="283"/>
        <v>2015</v>
      </c>
    </row>
    <row r="3495" spans="1:23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9"/>
        <v>100</v>
      </c>
      <c r="P3495">
        <f t="shared" si="280"/>
        <v>51.72</v>
      </c>
      <c r="Q3495">
        <v>100</v>
      </c>
      <c r="R3495" s="9" t="s">
        <v>8315</v>
      </c>
      <c r="S3495" t="s">
        <v>8316</v>
      </c>
      <c r="T3495" s="13">
        <f t="shared" si="281"/>
        <v>41848.866157407407</v>
      </c>
      <c r="U3495" s="13">
        <f t="shared" si="282"/>
        <v>41868.21597222222</v>
      </c>
      <c r="W3495">
        <f t="shared" si="283"/>
        <v>2014</v>
      </c>
    </row>
    <row r="3496" spans="1:23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9"/>
        <v>100</v>
      </c>
      <c r="P3496">
        <f t="shared" si="280"/>
        <v>30.77</v>
      </c>
      <c r="Q3496">
        <v>100</v>
      </c>
      <c r="R3496" s="9" t="s">
        <v>8315</v>
      </c>
      <c r="S3496" t="s">
        <v>8316</v>
      </c>
      <c r="T3496" s="13">
        <f t="shared" si="281"/>
        <v>42689.214988425927</v>
      </c>
      <c r="U3496" s="13">
        <f t="shared" si="282"/>
        <v>42700.25</v>
      </c>
      <c r="W3496">
        <f t="shared" si="283"/>
        <v>2016</v>
      </c>
    </row>
    <row r="3497" spans="1:23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9"/>
        <v>107</v>
      </c>
      <c r="P3497">
        <f t="shared" si="280"/>
        <v>74.209999999999994</v>
      </c>
      <c r="Q3497">
        <v>107</v>
      </c>
      <c r="R3497" s="9" t="s">
        <v>8315</v>
      </c>
      <c r="S3497" t="s">
        <v>8316</v>
      </c>
      <c r="T3497" s="13">
        <f t="shared" si="281"/>
        <v>41915.762835648151</v>
      </c>
      <c r="U3497" s="13">
        <f t="shared" si="282"/>
        <v>41944.720833333333</v>
      </c>
      <c r="W3497">
        <f t="shared" si="283"/>
        <v>2014</v>
      </c>
    </row>
    <row r="3498" spans="1:23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9"/>
        <v>124</v>
      </c>
      <c r="P3498">
        <f t="shared" si="280"/>
        <v>47.85</v>
      </c>
      <c r="Q3498">
        <v>124</v>
      </c>
      <c r="R3498" s="9" t="s">
        <v>8315</v>
      </c>
      <c r="S3498" t="s">
        <v>8316</v>
      </c>
      <c r="T3498" s="13">
        <f t="shared" si="281"/>
        <v>42584.846828703703</v>
      </c>
      <c r="U3498" s="13">
        <f t="shared" si="282"/>
        <v>42624.846828703703</v>
      </c>
      <c r="W3498">
        <f t="shared" si="283"/>
        <v>2016</v>
      </c>
    </row>
    <row r="3499" spans="1:23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9"/>
        <v>109</v>
      </c>
      <c r="P3499">
        <f t="shared" si="280"/>
        <v>34.409999999999997</v>
      </c>
      <c r="Q3499">
        <v>109</v>
      </c>
      <c r="R3499" s="9" t="s">
        <v>8315</v>
      </c>
      <c r="S3499" t="s">
        <v>8316</v>
      </c>
      <c r="T3499" s="13">
        <f t="shared" si="281"/>
        <v>42511.741944444439</v>
      </c>
      <c r="U3499" s="13">
        <f t="shared" si="282"/>
        <v>42523.916666666672</v>
      </c>
      <c r="W3499">
        <f t="shared" si="283"/>
        <v>2016</v>
      </c>
    </row>
    <row r="3500" spans="1:23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9"/>
        <v>102</v>
      </c>
      <c r="P3500">
        <f t="shared" si="280"/>
        <v>40.24</v>
      </c>
      <c r="Q3500">
        <v>102</v>
      </c>
      <c r="R3500" s="9" t="s">
        <v>8315</v>
      </c>
      <c r="S3500" t="s">
        <v>8316</v>
      </c>
      <c r="T3500" s="13">
        <f t="shared" si="281"/>
        <v>42459.15861111111</v>
      </c>
      <c r="U3500" s="13">
        <f t="shared" si="282"/>
        <v>42518.905555555553</v>
      </c>
      <c r="W3500">
        <f t="shared" si="283"/>
        <v>2016</v>
      </c>
    </row>
    <row r="3501" spans="1:23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9"/>
        <v>106</v>
      </c>
      <c r="P3501">
        <f t="shared" si="280"/>
        <v>60.29</v>
      </c>
      <c r="Q3501">
        <v>106</v>
      </c>
      <c r="R3501" s="9" t="s">
        <v>8315</v>
      </c>
      <c r="S3501" t="s">
        <v>8316</v>
      </c>
      <c r="T3501" s="13">
        <f t="shared" si="281"/>
        <v>42132.036168981482</v>
      </c>
      <c r="U3501" s="13">
        <f t="shared" si="282"/>
        <v>42186.290972222225</v>
      </c>
      <c r="W3501">
        <f t="shared" si="283"/>
        <v>2015</v>
      </c>
    </row>
    <row r="3502" spans="1:23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9"/>
        <v>106</v>
      </c>
      <c r="P3502">
        <f t="shared" si="280"/>
        <v>25.31</v>
      </c>
      <c r="Q3502">
        <v>106</v>
      </c>
      <c r="R3502" s="9" t="s">
        <v>8315</v>
      </c>
      <c r="S3502" t="s">
        <v>8316</v>
      </c>
      <c r="T3502" s="13">
        <f t="shared" si="281"/>
        <v>42419.91942129629</v>
      </c>
      <c r="U3502" s="13">
        <f t="shared" si="282"/>
        <v>42436.207638888889</v>
      </c>
      <c r="W3502">
        <f t="shared" si="283"/>
        <v>2016</v>
      </c>
    </row>
    <row r="3503" spans="1:23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9"/>
        <v>101</v>
      </c>
      <c r="P3503">
        <f t="shared" si="280"/>
        <v>35.950000000000003</v>
      </c>
      <c r="Q3503">
        <v>101</v>
      </c>
      <c r="R3503" s="9" t="s">
        <v>8315</v>
      </c>
      <c r="S3503" t="s">
        <v>8316</v>
      </c>
      <c r="T3503" s="13">
        <f t="shared" si="281"/>
        <v>42233.763831018514</v>
      </c>
      <c r="U3503" s="13">
        <f t="shared" si="282"/>
        <v>42258.763831018514</v>
      </c>
      <c r="W3503">
        <f t="shared" si="283"/>
        <v>2015</v>
      </c>
    </row>
    <row r="3504" spans="1:23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9"/>
        <v>105</v>
      </c>
      <c r="P3504">
        <f t="shared" si="280"/>
        <v>136</v>
      </c>
      <c r="Q3504">
        <v>105</v>
      </c>
      <c r="R3504" s="9" t="s">
        <v>8315</v>
      </c>
      <c r="S3504" t="s">
        <v>8316</v>
      </c>
      <c r="T3504" s="13">
        <f t="shared" si="281"/>
        <v>42430.839398148149</v>
      </c>
      <c r="U3504" s="13">
        <f t="shared" si="282"/>
        <v>42445.165972222225</v>
      </c>
      <c r="W3504">
        <f t="shared" si="283"/>
        <v>2016</v>
      </c>
    </row>
    <row r="3505" spans="1:23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9"/>
        <v>108</v>
      </c>
      <c r="P3505">
        <f t="shared" si="280"/>
        <v>70.760000000000005</v>
      </c>
      <c r="Q3505">
        <v>108</v>
      </c>
      <c r="R3505" s="9" t="s">
        <v>8315</v>
      </c>
      <c r="S3505" t="s">
        <v>8316</v>
      </c>
      <c r="T3505" s="13">
        <f t="shared" si="281"/>
        <v>42545.478333333333</v>
      </c>
      <c r="U3505" s="13">
        <f t="shared" si="282"/>
        <v>42575.478333333333</v>
      </c>
      <c r="W3505">
        <f t="shared" si="283"/>
        <v>2016</v>
      </c>
    </row>
    <row r="3506" spans="1:23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9"/>
        <v>100</v>
      </c>
      <c r="P3506">
        <f t="shared" si="280"/>
        <v>125</v>
      </c>
      <c r="Q3506">
        <v>100</v>
      </c>
      <c r="R3506" s="9" t="s">
        <v>8315</v>
      </c>
      <c r="S3506" t="s">
        <v>8316</v>
      </c>
      <c r="T3506" s="13">
        <f t="shared" si="281"/>
        <v>42297.748738425929</v>
      </c>
      <c r="U3506" s="13">
        <f t="shared" si="282"/>
        <v>42327.790405092594</v>
      </c>
      <c r="W3506">
        <f t="shared" si="283"/>
        <v>2015</v>
      </c>
    </row>
    <row r="3507" spans="1:23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9"/>
        <v>104</v>
      </c>
      <c r="P3507">
        <f t="shared" si="280"/>
        <v>66.510000000000005</v>
      </c>
      <c r="Q3507">
        <v>104</v>
      </c>
      <c r="R3507" s="9" t="s">
        <v>8315</v>
      </c>
      <c r="S3507" t="s">
        <v>8316</v>
      </c>
      <c r="T3507" s="13">
        <f t="shared" si="281"/>
        <v>41760.935706018521</v>
      </c>
      <c r="U3507" s="13">
        <f t="shared" si="282"/>
        <v>41772.166666666664</v>
      </c>
      <c r="W3507">
        <f t="shared" si="283"/>
        <v>2014</v>
      </c>
    </row>
    <row r="3508" spans="1:23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9"/>
        <v>102</v>
      </c>
      <c r="P3508">
        <f t="shared" si="280"/>
        <v>105</v>
      </c>
      <c r="Q3508">
        <v>102</v>
      </c>
      <c r="R3508" s="9" t="s">
        <v>8315</v>
      </c>
      <c r="S3508" t="s">
        <v>8316</v>
      </c>
      <c r="T3508" s="13">
        <f t="shared" si="281"/>
        <v>41829.734259259261</v>
      </c>
      <c r="U3508" s="13">
        <f t="shared" si="282"/>
        <v>41874.734259259261</v>
      </c>
      <c r="W3508">
        <f t="shared" si="283"/>
        <v>2014</v>
      </c>
    </row>
    <row r="3509" spans="1:23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9"/>
        <v>104</v>
      </c>
      <c r="P3509">
        <f t="shared" si="280"/>
        <v>145</v>
      </c>
      <c r="Q3509">
        <v>104</v>
      </c>
      <c r="R3509" s="9" t="s">
        <v>8315</v>
      </c>
      <c r="S3509" t="s">
        <v>8316</v>
      </c>
      <c r="T3509" s="13">
        <f t="shared" si="281"/>
        <v>42491.92288194444</v>
      </c>
      <c r="U3509" s="13">
        <f t="shared" si="282"/>
        <v>42521.92288194444</v>
      </c>
      <c r="W3509">
        <f t="shared" si="283"/>
        <v>2016</v>
      </c>
    </row>
    <row r="3510" spans="1:23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9"/>
        <v>180</v>
      </c>
      <c r="P3510">
        <f t="shared" si="280"/>
        <v>12</v>
      </c>
      <c r="Q3510">
        <v>180</v>
      </c>
      <c r="R3510" s="9" t="s">
        <v>8315</v>
      </c>
      <c r="S3510" t="s">
        <v>8316</v>
      </c>
      <c r="T3510" s="13">
        <f t="shared" si="281"/>
        <v>42477.729780092588</v>
      </c>
      <c r="U3510" s="13">
        <f t="shared" si="282"/>
        <v>42500.875</v>
      </c>
      <c r="W3510">
        <f t="shared" si="283"/>
        <v>2016</v>
      </c>
    </row>
    <row r="3511" spans="1:23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9"/>
        <v>106</v>
      </c>
      <c r="P3511">
        <f t="shared" si="280"/>
        <v>96.67</v>
      </c>
      <c r="Q3511">
        <v>106</v>
      </c>
      <c r="R3511" s="9" t="s">
        <v>8315</v>
      </c>
      <c r="S3511" t="s">
        <v>8316</v>
      </c>
      <c r="T3511" s="13">
        <f t="shared" si="281"/>
        <v>41950.859560185185</v>
      </c>
      <c r="U3511" s="13">
        <f t="shared" si="282"/>
        <v>41964.204861111109</v>
      </c>
      <c r="W3511">
        <f t="shared" si="283"/>
        <v>2014</v>
      </c>
    </row>
    <row r="3512" spans="1:23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9"/>
        <v>101</v>
      </c>
      <c r="P3512">
        <f t="shared" si="280"/>
        <v>60.33</v>
      </c>
      <c r="Q3512">
        <v>101</v>
      </c>
      <c r="R3512" s="9" t="s">
        <v>8315</v>
      </c>
      <c r="S3512" t="s">
        <v>8316</v>
      </c>
      <c r="T3512" s="13">
        <f t="shared" si="281"/>
        <v>41802.62090277778</v>
      </c>
      <c r="U3512" s="13">
        <f t="shared" si="282"/>
        <v>41822.62090277778</v>
      </c>
      <c r="W3512">
        <f t="shared" si="283"/>
        <v>2014</v>
      </c>
    </row>
    <row r="3513" spans="1:23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9"/>
        <v>101</v>
      </c>
      <c r="P3513">
        <f t="shared" si="280"/>
        <v>79.89</v>
      </c>
      <c r="Q3513">
        <v>101</v>
      </c>
      <c r="R3513" s="9" t="s">
        <v>8315</v>
      </c>
      <c r="S3513" t="s">
        <v>8316</v>
      </c>
      <c r="T3513" s="13">
        <f t="shared" si="281"/>
        <v>41927.873784722222</v>
      </c>
      <c r="U3513" s="13">
        <f t="shared" si="282"/>
        <v>41950.770833333336</v>
      </c>
      <c r="W3513">
        <f t="shared" si="283"/>
        <v>2014</v>
      </c>
    </row>
    <row r="3514" spans="1:23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9"/>
        <v>100</v>
      </c>
      <c r="P3514">
        <f t="shared" si="280"/>
        <v>58.82</v>
      </c>
      <c r="Q3514">
        <v>100</v>
      </c>
      <c r="R3514" s="9" t="s">
        <v>8315</v>
      </c>
      <c r="S3514" t="s">
        <v>8316</v>
      </c>
      <c r="T3514" s="13">
        <f t="shared" si="281"/>
        <v>42057.536944444444</v>
      </c>
      <c r="U3514" s="13">
        <f t="shared" si="282"/>
        <v>42117.49527777778</v>
      </c>
      <c r="W3514">
        <f t="shared" si="283"/>
        <v>2015</v>
      </c>
    </row>
    <row r="3515" spans="1:23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9"/>
        <v>118</v>
      </c>
      <c r="P3515">
        <f t="shared" si="280"/>
        <v>75.34</v>
      </c>
      <c r="Q3515">
        <v>118</v>
      </c>
      <c r="R3515" s="9" t="s">
        <v>8315</v>
      </c>
      <c r="S3515" t="s">
        <v>8316</v>
      </c>
      <c r="T3515" s="13">
        <f t="shared" si="281"/>
        <v>41781.096203703702</v>
      </c>
      <c r="U3515" s="13">
        <f t="shared" si="282"/>
        <v>41794.207638888889</v>
      </c>
      <c r="W3515">
        <f t="shared" si="283"/>
        <v>2014</v>
      </c>
    </row>
    <row r="3516" spans="1:23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9"/>
        <v>110</v>
      </c>
      <c r="P3516">
        <f t="shared" si="280"/>
        <v>55</v>
      </c>
      <c r="Q3516">
        <v>110</v>
      </c>
      <c r="R3516" s="9" t="s">
        <v>8315</v>
      </c>
      <c r="S3516" t="s">
        <v>8316</v>
      </c>
      <c r="T3516" s="13">
        <f t="shared" si="281"/>
        <v>42020.846666666665</v>
      </c>
      <c r="U3516" s="13">
        <f t="shared" si="282"/>
        <v>42037.207638888889</v>
      </c>
      <c r="W3516">
        <f t="shared" si="283"/>
        <v>2015</v>
      </c>
    </row>
    <row r="3517" spans="1:23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9"/>
        <v>103</v>
      </c>
      <c r="P3517">
        <f t="shared" si="280"/>
        <v>66.959999999999994</v>
      </c>
      <c r="Q3517">
        <v>103</v>
      </c>
      <c r="R3517" s="9" t="s">
        <v>8315</v>
      </c>
      <c r="S3517" t="s">
        <v>8316</v>
      </c>
      <c r="T3517" s="13">
        <f t="shared" si="281"/>
        <v>42125.772812499999</v>
      </c>
      <c r="U3517" s="13">
        <f t="shared" si="282"/>
        <v>42155.772812499999</v>
      </c>
      <c r="W3517">
        <f t="shared" si="283"/>
        <v>2015</v>
      </c>
    </row>
    <row r="3518" spans="1:23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9"/>
        <v>100</v>
      </c>
      <c r="P3518">
        <f t="shared" si="280"/>
        <v>227.27</v>
      </c>
      <c r="Q3518">
        <v>100</v>
      </c>
      <c r="R3518" s="9" t="s">
        <v>8315</v>
      </c>
      <c r="S3518" t="s">
        <v>8316</v>
      </c>
      <c r="T3518" s="13">
        <f t="shared" si="281"/>
        <v>41856.010069444441</v>
      </c>
      <c r="U3518" s="13">
        <f t="shared" si="282"/>
        <v>41890.125</v>
      </c>
      <c r="W3518">
        <f t="shared" si="283"/>
        <v>2014</v>
      </c>
    </row>
    <row r="3519" spans="1:23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9"/>
        <v>100</v>
      </c>
      <c r="P3519">
        <f t="shared" si="280"/>
        <v>307.69</v>
      </c>
      <c r="Q3519">
        <v>100</v>
      </c>
      <c r="R3519" s="9" t="s">
        <v>8315</v>
      </c>
      <c r="S3519" t="s">
        <v>8316</v>
      </c>
      <c r="T3519" s="13">
        <f t="shared" si="281"/>
        <v>41794.817523148151</v>
      </c>
      <c r="U3519" s="13">
        <f t="shared" si="282"/>
        <v>41824.458333333336</v>
      </c>
      <c r="W3519">
        <f t="shared" si="283"/>
        <v>2014</v>
      </c>
    </row>
    <row r="3520" spans="1:23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9"/>
        <v>110</v>
      </c>
      <c r="P3520">
        <f t="shared" si="280"/>
        <v>50.02</v>
      </c>
      <c r="Q3520">
        <v>110</v>
      </c>
      <c r="R3520" s="9" t="s">
        <v>8315</v>
      </c>
      <c r="S3520" t="s">
        <v>8316</v>
      </c>
      <c r="T3520" s="13">
        <f t="shared" si="281"/>
        <v>41893.783553240741</v>
      </c>
      <c r="U3520" s="13">
        <f t="shared" si="282"/>
        <v>41914.597916666666</v>
      </c>
      <c r="W3520">
        <f t="shared" si="283"/>
        <v>2014</v>
      </c>
    </row>
    <row r="3521" spans="1:23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9"/>
        <v>101</v>
      </c>
      <c r="P3521">
        <f t="shared" si="280"/>
        <v>72.39</v>
      </c>
      <c r="Q3521">
        <v>101</v>
      </c>
      <c r="R3521" s="9" t="s">
        <v>8315</v>
      </c>
      <c r="S3521" t="s">
        <v>8316</v>
      </c>
      <c r="T3521" s="13">
        <f t="shared" si="281"/>
        <v>42037.598958333328</v>
      </c>
      <c r="U3521" s="13">
        <f t="shared" si="282"/>
        <v>42067.598958333328</v>
      </c>
      <c r="W3521">
        <f t="shared" si="283"/>
        <v>2015</v>
      </c>
    </row>
    <row r="3522" spans="1:23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9"/>
        <v>101</v>
      </c>
      <c r="P3522">
        <f t="shared" si="280"/>
        <v>95.95</v>
      </c>
      <c r="Q3522">
        <v>101</v>
      </c>
      <c r="R3522" s="9" t="s">
        <v>8315</v>
      </c>
      <c r="S3522" t="s">
        <v>8316</v>
      </c>
      <c r="T3522" s="13">
        <f t="shared" si="281"/>
        <v>42227.824212962965</v>
      </c>
      <c r="U3522" s="13">
        <f t="shared" si="282"/>
        <v>42253.57430555555</v>
      </c>
      <c r="W3522">
        <f t="shared" si="283"/>
        <v>2015</v>
      </c>
    </row>
    <row r="3523" spans="1:23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84">ROUND(E3523/D3523*100,0)</f>
        <v>169</v>
      </c>
      <c r="P3523">
        <f t="shared" ref="P3523:P3586" si="285">IFERROR(ROUND(E3523/L3523,2),0)</f>
        <v>45.62</v>
      </c>
      <c r="Q3523">
        <v>169</v>
      </c>
      <c r="R3523" s="9" t="s">
        <v>8315</v>
      </c>
      <c r="S3523" t="s">
        <v>8316</v>
      </c>
      <c r="T3523" s="13">
        <f t="shared" ref="T3523:T3586" si="286">(((J3523/60)/60)/24)+DATE(1970,1,1)</f>
        <v>41881.361342592594</v>
      </c>
      <c r="U3523" s="13">
        <f t="shared" ref="U3523:U3586" si="287">(((I3523/60)/60)/24)+DATE(1970,1,1)</f>
        <v>41911.361342592594</v>
      </c>
      <c r="W3523">
        <f t="shared" ref="W3523:W3586" si="288">YEAR(T3523)</f>
        <v>2014</v>
      </c>
    </row>
    <row r="3524" spans="1:23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84"/>
        <v>100</v>
      </c>
      <c r="P3524">
        <f t="shared" si="285"/>
        <v>41.03</v>
      </c>
      <c r="Q3524">
        <v>100</v>
      </c>
      <c r="R3524" s="9" t="s">
        <v>8315</v>
      </c>
      <c r="S3524" t="s">
        <v>8316</v>
      </c>
      <c r="T3524" s="13">
        <f t="shared" si="286"/>
        <v>42234.789884259255</v>
      </c>
      <c r="U3524" s="13">
        <f t="shared" si="287"/>
        <v>42262.420833333337</v>
      </c>
      <c r="W3524">
        <f t="shared" si="288"/>
        <v>2015</v>
      </c>
    </row>
    <row r="3525" spans="1:23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84"/>
        <v>114</v>
      </c>
      <c r="P3525">
        <f t="shared" si="285"/>
        <v>56.83</v>
      </c>
      <c r="Q3525">
        <v>114</v>
      </c>
      <c r="R3525" s="9" t="s">
        <v>8315</v>
      </c>
      <c r="S3525" t="s">
        <v>8316</v>
      </c>
      <c r="T3525" s="13">
        <f t="shared" si="286"/>
        <v>42581.397546296299</v>
      </c>
      <c r="U3525" s="13">
        <f t="shared" si="287"/>
        <v>42638.958333333328</v>
      </c>
      <c r="W3525">
        <f t="shared" si="288"/>
        <v>2016</v>
      </c>
    </row>
    <row r="3526" spans="1:23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84"/>
        <v>102</v>
      </c>
      <c r="P3526">
        <f t="shared" si="285"/>
        <v>137.24</v>
      </c>
      <c r="Q3526">
        <v>102</v>
      </c>
      <c r="R3526" s="9" t="s">
        <v>8315</v>
      </c>
      <c r="S3526" t="s">
        <v>8316</v>
      </c>
      <c r="T3526" s="13">
        <f t="shared" si="286"/>
        <v>41880.76357638889</v>
      </c>
      <c r="U3526" s="13">
        <f t="shared" si="287"/>
        <v>41895.166666666664</v>
      </c>
      <c r="W3526">
        <f t="shared" si="288"/>
        <v>2014</v>
      </c>
    </row>
    <row r="3527" spans="1:23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84"/>
        <v>106</v>
      </c>
      <c r="P3527">
        <f t="shared" si="285"/>
        <v>75.709999999999994</v>
      </c>
      <c r="Q3527">
        <v>106</v>
      </c>
      <c r="R3527" s="9" t="s">
        <v>8315</v>
      </c>
      <c r="S3527" t="s">
        <v>8316</v>
      </c>
      <c r="T3527" s="13">
        <f t="shared" si="286"/>
        <v>42214.6956712963</v>
      </c>
      <c r="U3527" s="13">
        <f t="shared" si="287"/>
        <v>42225.666666666672</v>
      </c>
      <c r="W3527">
        <f t="shared" si="288"/>
        <v>2015</v>
      </c>
    </row>
    <row r="3528" spans="1:23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84"/>
        <v>102</v>
      </c>
      <c r="P3528">
        <f t="shared" si="285"/>
        <v>99</v>
      </c>
      <c r="Q3528">
        <v>102</v>
      </c>
      <c r="R3528" s="9" t="s">
        <v>8315</v>
      </c>
      <c r="S3528" t="s">
        <v>8316</v>
      </c>
      <c r="T3528" s="13">
        <f t="shared" si="286"/>
        <v>42460.335312499999</v>
      </c>
      <c r="U3528" s="13">
        <f t="shared" si="287"/>
        <v>42488.249305555553</v>
      </c>
      <c r="W3528">
        <f t="shared" si="288"/>
        <v>2016</v>
      </c>
    </row>
    <row r="3529" spans="1:23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84"/>
        <v>117</v>
      </c>
      <c r="P3529">
        <f t="shared" si="285"/>
        <v>81.569999999999993</v>
      </c>
      <c r="Q3529">
        <v>117</v>
      </c>
      <c r="R3529" s="9" t="s">
        <v>8315</v>
      </c>
      <c r="S3529" t="s">
        <v>8316</v>
      </c>
      <c r="T3529" s="13">
        <f t="shared" si="286"/>
        <v>42167.023206018523</v>
      </c>
      <c r="U3529" s="13">
        <f t="shared" si="287"/>
        <v>42196.165972222225</v>
      </c>
      <c r="W3529">
        <f t="shared" si="288"/>
        <v>2015</v>
      </c>
    </row>
    <row r="3530" spans="1:23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84"/>
        <v>101</v>
      </c>
      <c r="P3530">
        <f t="shared" si="285"/>
        <v>45.11</v>
      </c>
      <c r="Q3530">
        <v>101</v>
      </c>
      <c r="R3530" s="9" t="s">
        <v>8315</v>
      </c>
      <c r="S3530" t="s">
        <v>8316</v>
      </c>
      <c r="T3530" s="13">
        <f t="shared" si="286"/>
        <v>42733.50136574074</v>
      </c>
      <c r="U3530" s="13">
        <f t="shared" si="287"/>
        <v>42753.50136574074</v>
      </c>
      <c r="W3530">
        <f t="shared" si="288"/>
        <v>2016</v>
      </c>
    </row>
    <row r="3531" spans="1:23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84"/>
        <v>132</v>
      </c>
      <c r="P3531">
        <f t="shared" si="285"/>
        <v>36.67</v>
      </c>
      <c r="Q3531">
        <v>132</v>
      </c>
      <c r="R3531" s="9" t="s">
        <v>8315</v>
      </c>
      <c r="S3531" t="s">
        <v>8316</v>
      </c>
      <c r="T3531" s="13">
        <f t="shared" si="286"/>
        <v>42177.761782407411</v>
      </c>
      <c r="U3531" s="13">
        <f t="shared" si="287"/>
        <v>42198.041666666672</v>
      </c>
      <c r="W3531">
        <f t="shared" si="288"/>
        <v>2015</v>
      </c>
    </row>
    <row r="3532" spans="1:23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84"/>
        <v>100</v>
      </c>
      <c r="P3532">
        <f t="shared" si="285"/>
        <v>125</v>
      </c>
      <c r="Q3532">
        <v>100</v>
      </c>
      <c r="R3532" s="9" t="s">
        <v>8315</v>
      </c>
      <c r="S3532" t="s">
        <v>8316</v>
      </c>
      <c r="T3532" s="13">
        <f t="shared" si="286"/>
        <v>42442.623344907406</v>
      </c>
      <c r="U3532" s="13">
        <f t="shared" si="287"/>
        <v>42470.833333333328</v>
      </c>
      <c r="W3532">
        <f t="shared" si="288"/>
        <v>2016</v>
      </c>
    </row>
    <row r="3533" spans="1:23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84"/>
        <v>128</v>
      </c>
      <c r="P3533">
        <f t="shared" si="285"/>
        <v>49.23</v>
      </c>
      <c r="Q3533">
        <v>128</v>
      </c>
      <c r="R3533" s="9" t="s">
        <v>8315</v>
      </c>
      <c r="S3533" t="s">
        <v>8316</v>
      </c>
      <c r="T3533" s="13">
        <f t="shared" si="286"/>
        <v>42521.654328703706</v>
      </c>
      <c r="U3533" s="13">
        <f t="shared" si="287"/>
        <v>42551.654328703706</v>
      </c>
      <c r="W3533">
        <f t="shared" si="288"/>
        <v>2016</v>
      </c>
    </row>
    <row r="3534" spans="1:23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84"/>
        <v>119</v>
      </c>
      <c r="P3534">
        <f t="shared" si="285"/>
        <v>42.3</v>
      </c>
      <c r="Q3534">
        <v>119</v>
      </c>
      <c r="R3534" s="9" t="s">
        <v>8315</v>
      </c>
      <c r="S3534" t="s">
        <v>8316</v>
      </c>
      <c r="T3534" s="13">
        <f t="shared" si="286"/>
        <v>41884.599849537037</v>
      </c>
      <c r="U3534" s="13">
        <f t="shared" si="287"/>
        <v>41900.165972222225</v>
      </c>
      <c r="W3534">
        <f t="shared" si="288"/>
        <v>2014</v>
      </c>
    </row>
    <row r="3535" spans="1:23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84"/>
        <v>126</v>
      </c>
      <c r="P3535">
        <f t="shared" si="285"/>
        <v>78.88</v>
      </c>
      <c r="Q3535">
        <v>126</v>
      </c>
      <c r="R3535" s="9" t="s">
        <v>8315</v>
      </c>
      <c r="S3535" t="s">
        <v>8316</v>
      </c>
      <c r="T3535" s="13">
        <f t="shared" si="286"/>
        <v>42289.761192129634</v>
      </c>
      <c r="U3535" s="13">
        <f t="shared" si="287"/>
        <v>42319.802858796291</v>
      </c>
      <c r="W3535">
        <f t="shared" si="288"/>
        <v>2015</v>
      </c>
    </row>
    <row r="3536" spans="1:23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84"/>
        <v>156</v>
      </c>
      <c r="P3536">
        <f t="shared" si="285"/>
        <v>38.28</v>
      </c>
      <c r="Q3536">
        <v>156</v>
      </c>
      <c r="R3536" s="9" t="s">
        <v>8315</v>
      </c>
      <c r="S3536" t="s">
        <v>8316</v>
      </c>
      <c r="T3536" s="13">
        <f t="shared" si="286"/>
        <v>42243.6252662037</v>
      </c>
      <c r="U3536" s="13">
        <f t="shared" si="287"/>
        <v>42278.6252662037</v>
      </c>
      <c r="W3536">
        <f t="shared" si="288"/>
        <v>2015</v>
      </c>
    </row>
    <row r="3537" spans="1:23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84"/>
        <v>103</v>
      </c>
      <c r="P3537">
        <f t="shared" si="285"/>
        <v>44.85</v>
      </c>
      <c r="Q3537">
        <v>103</v>
      </c>
      <c r="R3537" s="9" t="s">
        <v>8315</v>
      </c>
      <c r="S3537" t="s">
        <v>8316</v>
      </c>
      <c r="T3537" s="13">
        <f t="shared" si="286"/>
        <v>42248.640162037031</v>
      </c>
      <c r="U3537" s="13">
        <f t="shared" si="287"/>
        <v>42279.75</v>
      </c>
      <c r="W3537">
        <f t="shared" si="288"/>
        <v>2015</v>
      </c>
    </row>
    <row r="3538" spans="1:23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84"/>
        <v>153</v>
      </c>
      <c r="P3538">
        <f t="shared" si="285"/>
        <v>13.53</v>
      </c>
      <c r="Q3538">
        <v>153</v>
      </c>
      <c r="R3538" s="9" t="s">
        <v>8315</v>
      </c>
      <c r="S3538" t="s">
        <v>8316</v>
      </c>
      <c r="T3538" s="13">
        <f t="shared" si="286"/>
        <v>42328.727141203708</v>
      </c>
      <c r="U3538" s="13">
        <f t="shared" si="287"/>
        <v>42358.499305555553</v>
      </c>
      <c r="W3538">
        <f t="shared" si="288"/>
        <v>2015</v>
      </c>
    </row>
    <row r="3539" spans="1:23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84"/>
        <v>180</v>
      </c>
      <c r="P3539">
        <f t="shared" si="285"/>
        <v>43.5</v>
      </c>
      <c r="Q3539">
        <v>180</v>
      </c>
      <c r="R3539" s="9" t="s">
        <v>8315</v>
      </c>
      <c r="S3539" t="s">
        <v>8316</v>
      </c>
      <c r="T3539" s="13">
        <f t="shared" si="286"/>
        <v>41923.354351851849</v>
      </c>
      <c r="U3539" s="13">
        <f t="shared" si="287"/>
        <v>41960.332638888889</v>
      </c>
      <c r="W3539">
        <f t="shared" si="288"/>
        <v>2014</v>
      </c>
    </row>
    <row r="3540" spans="1:23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84"/>
        <v>128</v>
      </c>
      <c r="P3540">
        <f t="shared" si="285"/>
        <v>30.95</v>
      </c>
      <c r="Q3540">
        <v>128</v>
      </c>
      <c r="R3540" s="9" t="s">
        <v>8315</v>
      </c>
      <c r="S3540" t="s">
        <v>8316</v>
      </c>
      <c r="T3540" s="13">
        <f t="shared" si="286"/>
        <v>42571.420601851853</v>
      </c>
      <c r="U3540" s="13">
        <f t="shared" si="287"/>
        <v>42599.420601851853</v>
      </c>
      <c r="W3540">
        <f t="shared" si="288"/>
        <v>2016</v>
      </c>
    </row>
    <row r="3541" spans="1:23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84"/>
        <v>120</v>
      </c>
      <c r="P3541">
        <f t="shared" si="285"/>
        <v>55.23</v>
      </c>
      <c r="Q3541">
        <v>120</v>
      </c>
      <c r="R3541" s="9" t="s">
        <v>8315</v>
      </c>
      <c r="S3541" t="s">
        <v>8316</v>
      </c>
      <c r="T3541" s="13">
        <f t="shared" si="286"/>
        <v>42600.756041666667</v>
      </c>
      <c r="U3541" s="13">
        <f t="shared" si="287"/>
        <v>42621.756041666667</v>
      </c>
      <c r="W3541">
        <f t="shared" si="288"/>
        <v>2016</v>
      </c>
    </row>
    <row r="3542" spans="1:23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84"/>
        <v>123</v>
      </c>
      <c r="P3542">
        <f t="shared" si="285"/>
        <v>46.13</v>
      </c>
      <c r="Q3542">
        <v>123</v>
      </c>
      <c r="R3542" s="9" t="s">
        <v>8315</v>
      </c>
      <c r="S3542" t="s">
        <v>8316</v>
      </c>
      <c r="T3542" s="13">
        <f t="shared" si="286"/>
        <v>42517.003368055557</v>
      </c>
      <c r="U3542" s="13">
        <f t="shared" si="287"/>
        <v>42547.003368055557</v>
      </c>
      <c r="W3542">
        <f t="shared" si="288"/>
        <v>2016</v>
      </c>
    </row>
    <row r="3543" spans="1:23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84"/>
        <v>105</v>
      </c>
      <c r="P3543">
        <f t="shared" si="285"/>
        <v>39.380000000000003</v>
      </c>
      <c r="Q3543">
        <v>105</v>
      </c>
      <c r="R3543" s="9" t="s">
        <v>8315</v>
      </c>
      <c r="S3543" t="s">
        <v>8316</v>
      </c>
      <c r="T3543" s="13">
        <f t="shared" si="286"/>
        <v>42222.730034722219</v>
      </c>
      <c r="U3543" s="13">
        <f t="shared" si="287"/>
        <v>42247.730034722219</v>
      </c>
      <c r="W3543">
        <f t="shared" si="288"/>
        <v>2015</v>
      </c>
    </row>
    <row r="3544" spans="1:23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84"/>
        <v>102</v>
      </c>
      <c r="P3544">
        <f t="shared" si="285"/>
        <v>66.150000000000006</v>
      </c>
      <c r="Q3544">
        <v>102</v>
      </c>
      <c r="R3544" s="9" t="s">
        <v>8315</v>
      </c>
      <c r="S3544" t="s">
        <v>8316</v>
      </c>
      <c r="T3544" s="13">
        <f t="shared" si="286"/>
        <v>41829.599791666667</v>
      </c>
      <c r="U3544" s="13">
        <f t="shared" si="287"/>
        <v>41889.599791666667</v>
      </c>
      <c r="W3544">
        <f t="shared" si="288"/>
        <v>2014</v>
      </c>
    </row>
    <row r="3545" spans="1:23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84"/>
        <v>105</v>
      </c>
      <c r="P3545">
        <f t="shared" si="285"/>
        <v>54.14</v>
      </c>
      <c r="Q3545">
        <v>105</v>
      </c>
      <c r="R3545" s="9" t="s">
        <v>8315</v>
      </c>
      <c r="S3545" t="s">
        <v>8316</v>
      </c>
      <c r="T3545" s="13">
        <f t="shared" si="286"/>
        <v>42150.755312499998</v>
      </c>
      <c r="U3545" s="13">
        <f t="shared" si="287"/>
        <v>42180.755312499998</v>
      </c>
      <c r="W3545">
        <f t="shared" si="288"/>
        <v>2015</v>
      </c>
    </row>
    <row r="3546" spans="1:23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84"/>
        <v>100</v>
      </c>
      <c r="P3546">
        <f t="shared" si="285"/>
        <v>104.17</v>
      </c>
      <c r="Q3546">
        <v>100</v>
      </c>
      <c r="R3546" s="9" t="s">
        <v>8315</v>
      </c>
      <c r="S3546" t="s">
        <v>8316</v>
      </c>
      <c r="T3546" s="13">
        <f t="shared" si="286"/>
        <v>42040.831678240742</v>
      </c>
      <c r="U3546" s="13">
        <f t="shared" si="287"/>
        <v>42070.831678240742</v>
      </c>
      <c r="W3546">
        <f t="shared" si="288"/>
        <v>2015</v>
      </c>
    </row>
    <row r="3547" spans="1:23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84"/>
        <v>100</v>
      </c>
      <c r="P3547">
        <f t="shared" si="285"/>
        <v>31.38</v>
      </c>
      <c r="Q3547">
        <v>100</v>
      </c>
      <c r="R3547" s="9" t="s">
        <v>8315</v>
      </c>
      <c r="S3547" t="s">
        <v>8316</v>
      </c>
      <c r="T3547" s="13">
        <f t="shared" si="286"/>
        <v>42075.807395833333</v>
      </c>
      <c r="U3547" s="13">
        <f t="shared" si="287"/>
        <v>42105.807395833333</v>
      </c>
      <c r="W3547">
        <f t="shared" si="288"/>
        <v>2015</v>
      </c>
    </row>
    <row r="3548" spans="1:23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84"/>
        <v>102</v>
      </c>
      <c r="P3548">
        <f t="shared" si="285"/>
        <v>59.21</v>
      </c>
      <c r="Q3548">
        <v>102</v>
      </c>
      <c r="R3548" s="9" t="s">
        <v>8315</v>
      </c>
      <c r="S3548" t="s">
        <v>8316</v>
      </c>
      <c r="T3548" s="13">
        <f t="shared" si="286"/>
        <v>42073.660694444443</v>
      </c>
      <c r="U3548" s="13">
        <f t="shared" si="287"/>
        <v>42095.165972222225</v>
      </c>
      <c r="W3548">
        <f t="shared" si="288"/>
        <v>2015</v>
      </c>
    </row>
    <row r="3549" spans="1:23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84"/>
        <v>114</v>
      </c>
      <c r="P3549">
        <f t="shared" si="285"/>
        <v>119.18</v>
      </c>
      <c r="Q3549">
        <v>114</v>
      </c>
      <c r="R3549" s="9" t="s">
        <v>8315</v>
      </c>
      <c r="S3549" t="s">
        <v>8316</v>
      </c>
      <c r="T3549" s="13">
        <f t="shared" si="286"/>
        <v>42480.078715277778</v>
      </c>
      <c r="U3549" s="13">
        <f t="shared" si="287"/>
        <v>42504.165972222225</v>
      </c>
      <c r="W3549">
        <f t="shared" si="288"/>
        <v>2016</v>
      </c>
    </row>
    <row r="3550" spans="1:23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84"/>
        <v>102</v>
      </c>
      <c r="P3550">
        <f t="shared" si="285"/>
        <v>164.62</v>
      </c>
      <c r="Q3550">
        <v>102</v>
      </c>
      <c r="R3550" s="9" t="s">
        <v>8315</v>
      </c>
      <c r="S3550" t="s">
        <v>8316</v>
      </c>
      <c r="T3550" s="13">
        <f t="shared" si="286"/>
        <v>42411.942291666666</v>
      </c>
      <c r="U3550" s="13">
        <f t="shared" si="287"/>
        <v>42434.041666666672</v>
      </c>
      <c r="W3550">
        <f t="shared" si="288"/>
        <v>2016</v>
      </c>
    </row>
    <row r="3551" spans="1:23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84"/>
        <v>102</v>
      </c>
      <c r="P3551">
        <f t="shared" si="285"/>
        <v>24.29</v>
      </c>
      <c r="Q3551">
        <v>102</v>
      </c>
      <c r="R3551" s="9" t="s">
        <v>8315</v>
      </c>
      <c r="S3551" t="s">
        <v>8316</v>
      </c>
      <c r="T3551" s="13">
        <f t="shared" si="286"/>
        <v>42223.394363425927</v>
      </c>
      <c r="U3551" s="13">
        <f t="shared" si="287"/>
        <v>42251.394363425927</v>
      </c>
      <c r="W3551">
        <f t="shared" si="288"/>
        <v>2015</v>
      </c>
    </row>
    <row r="3552" spans="1:23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84"/>
        <v>105</v>
      </c>
      <c r="P3552">
        <f t="shared" si="285"/>
        <v>40.94</v>
      </c>
      <c r="Q3552">
        <v>105</v>
      </c>
      <c r="R3552" s="9" t="s">
        <v>8315</v>
      </c>
      <c r="S3552" t="s">
        <v>8316</v>
      </c>
      <c r="T3552" s="13">
        <f t="shared" si="286"/>
        <v>42462.893495370372</v>
      </c>
      <c r="U3552" s="13">
        <f t="shared" si="287"/>
        <v>42492.893495370372</v>
      </c>
      <c r="W3552">
        <f t="shared" si="288"/>
        <v>2016</v>
      </c>
    </row>
    <row r="3553" spans="1:23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84"/>
        <v>102</v>
      </c>
      <c r="P3553">
        <f t="shared" si="285"/>
        <v>61.1</v>
      </c>
      <c r="Q3553">
        <v>102</v>
      </c>
      <c r="R3553" s="9" t="s">
        <v>8315</v>
      </c>
      <c r="S3553" t="s">
        <v>8316</v>
      </c>
      <c r="T3553" s="13">
        <f t="shared" si="286"/>
        <v>41753.515856481477</v>
      </c>
      <c r="U3553" s="13">
        <f t="shared" si="287"/>
        <v>41781.921527777777</v>
      </c>
      <c r="W3553">
        <f t="shared" si="288"/>
        <v>2014</v>
      </c>
    </row>
    <row r="3554" spans="1:23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84"/>
        <v>100</v>
      </c>
      <c r="P3554">
        <f t="shared" si="285"/>
        <v>38.65</v>
      </c>
      <c r="Q3554">
        <v>100</v>
      </c>
      <c r="R3554" s="9" t="s">
        <v>8315</v>
      </c>
      <c r="S3554" t="s">
        <v>8316</v>
      </c>
      <c r="T3554" s="13">
        <f t="shared" si="286"/>
        <v>41788.587083333332</v>
      </c>
      <c r="U3554" s="13">
        <f t="shared" si="287"/>
        <v>41818.587083333332</v>
      </c>
      <c r="W3554">
        <f t="shared" si="288"/>
        <v>2014</v>
      </c>
    </row>
    <row r="3555" spans="1:23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84"/>
        <v>106</v>
      </c>
      <c r="P3555">
        <f t="shared" si="285"/>
        <v>56.2</v>
      </c>
      <c r="Q3555">
        <v>106</v>
      </c>
      <c r="R3555" s="9" t="s">
        <v>8315</v>
      </c>
      <c r="S3555" t="s">
        <v>8316</v>
      </c>
      <c r="T3555" s="13">
        <f t="shared" si="286"/>
        <v>42196.028703703705</v>
      </c>
      <c r="U3555" s="13">
        <f t="shared" si="287"/>
        <v>42228</v>
      </c>
      <c r="W3555">
        <f t="shared" si="288"/>
        <v>2015</v>
      </c>
    </row>
    <row r="3556" spans="1:23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84"/>
        <v>113</v>
      </c>
      <c r="P3556">
        <f t="shared" si="285"/>
        <v>107</v>
      </c>
      <c r="Q3556">
        <v>113</v>
      </c>
      <c r="R3556" s="9" t="s">
        <v>8315</v>
      </c>
      <c r="S3556" t="s">
        <v>8316</v>
      </c>
      <c r="T3556" s="13">
        <f t="shared" si="286"/>
        <v>42016.050451388888</v>
      </c>
      <c r="U3556" s="13">
        <f t="shared" si="287"/>
        <v>42046.708333333328</v>
      </c>
      <c r="W3556">
        <f t="shared" si="288"/>
        <v>2015</v>
      </c>
    </row>
    <row r="3557" spans="1:23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84"/>
        <v>100</v>
      </c>
      <c r="P3557">
        <f t="shared" si="285"/>
        <v>171.43</v>
      </c>
      <c r="Q3557">
        <v>100</v>
      </c>
      <c r="R3557" s="9" t="s">
        <v>8315</v>
      </c>
      <c r="S3557" t="s">
        <v>8316</v>
      </c>
      <c r="T3557" s="13">
        <f t="shared" si="286"/>
        <v>42661.442060185189</v>
      </c>
      <c r="U3557" s="13">
        <f t="shared" si="287"/>
        <v>42691.483726851846</v>
      </c>
      <c r="W3557">
        <f t="shared" si="288"/>
        <v>2016</v>
      </c>
    </row>
    <row r="3558" spans="1:23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84"/>
        <v>100</v>
      </c>
      <c r="P3558">
        <f t="shared" si="285"/>
        <v>110.5</v>
      </c>
      <c r="Q3558">
        <v>100</v>
      </c>
      <c r="R3558" s="9" t="s">
        <v>8315</v>
      </c>
      <c r="S3558" t="s">
        <v>8316</v>
      </c>
      <c r="T3558" s="13">
        <f t="shared" si="286"/>
        <v>41808.649583333332</v>
      </c>
      <c r="U3558" s="13">
        <f t="shared" si="287"/>
        <v>41868.649583333332</v>
      </c>
      <c r="W3558">
        <f t="shared" si="288"/>
        <v>2014</v>
      </c>
    </row>
    <row r="3559" spans="1:23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84"/>
        <v>100</v>
      </c>
      <c r="P3559">
        <f t="shared" si="285"/>
        <v>179.28</v>
      </c>
      <c r="Q3559">
        <v>100</v>
      </c>
      <c r="R3559" s="9" t="s">
        <v>8315</v>
      </c>
      <c r="S3559" t="s">
        <v>8316</v>
      </c>
      <c r="T3559" s="13">
        <f t="shared" si="286"/>
        <v>41730.276747685188</v>
      </c>
      <c r="U3559" s="13">
        <f t="shared" si="287"/>
        <v>41764.276747685188</v>
      </c>
      <c r="W3559">
        <f t="shared" si="288"/>
        <v>2014</v>
      </c>
    </row>
    <row r="3560" spans="1:23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84"/>
        <v>144</v>
      </c>
      <c r="P3560">
        <f t="shared" si="285"/>
        <v>22.91</v>
      </c>
      <c r="Q3560">
        <v>144</v>
      </c>
      <c r="R3560" s="9" t="s">
        <v>8315</v>
      </c>
      <c r="S3560" t="s">
        <v>8316</v>
      </c>
      <c r="T3560" s="13">
        <f t="shared" si="286"/>
        <v>42139.816840277781</v>
      </c>
      <c r="U3560" s="13">
        <f t="shared" si="287"/>
        <v>42181.875</v>
      </c>
      <c r="W3560">
        <f t="shared" si="288"/>
        <v>2015</v>
      </c>
    </row>
    <row r="3561" spans="1:23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84"/>
        <v>104</v>
      </c>
      <c r="P3561">
        <f t="shared" si="285"/>
        <v>43.13</v>
      </c>
      <c r="Q3561">
        <v>104</v>
      </c>
      <c r="R3561" s="9" t="s">
        <v>8315</v>
      </c>
      <c r="S3561" t="s">
        <v>8316</v>
      </c>
      <c r="T3561" s="13">
        <f t="shared" si="286"/>
        <v>42194.096157407403</v>
      </c>
      <c r="U3561" s="13">
        <f t="shared" si="287"/>
        <v>42216.373611111107</v>
      </c>
      <c r="W3561">
        <f t="shared" si="288"/>
        <v>2015</v>
      </c>
    </row>
    <row r="3562" spans="1:23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84"/>
        <v>108</v>
      </c>
      <c r="P3562">
        <f t="shared" si="285"/>
        <v>46.89</v>
      </c>
      <c r="Q3562">
        <v>108</v>
      </c>
      <c r="R3562" s="9" t="s">
        <v>8315</v>
      </c>
      <c r="S3562" t="s">
        <v>8316</v>
      </c>
      <c r="T3562" s="13">
        <f t="shared" si="286"/>
        <v>42115.889652777783</v>
      </c>
      <c r="U3562" s="13">
        <f t="shared" si="287"/>
        <v>42151.114583333328</v>
      </c>
      <c r="W3562">
        <f t="shared" si="288"/>
        <v>2015</v>
      </c>
    </row>
    <row r="3563" spans="1:23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84"/>
        <v>102</v>
      </c>
      <c r="P3563">
        <f t="shared" si="285"/>
        <v>47.41</v>
      </c>
      <c r="Q3563">
        <v>102</v>
      </c>
      <c r="R3563" s="9" t="s">
        <v>8315</v>
      </c>
      <c r="S3563" t="s">
        <v>8316</v>
      </c>
      <c r="T3563" s="13">
        <f t="shared" si="286"/>
        <v>42203.680300925931</v>
      </c>
      <c r="U3563" s="13">
        <f t="shared" si="287"/>
        <v>42221.774999999994</v>
      </c>
      <c r="W3563">
        <f t="shared" si="288"/>
        <v>2015</v>
      </c>
    </row>
    <row r="3564" spans="1:23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84"/>
        <v>149</v>
      </c>
      <c r="P3564">
        <f t="shared" si="285"/>
        <v>15.13</v>
      </c>
      <c r="Q3564">
        <v>149</v>
      </c>
      <c r="R3564" s="9" t="s">
        <v>8315</v>
      </c>
      <c r="S3564" t="s">
        <v>8316</v>
      </c>
      <c r="T3564" s="13">
        <f t="shared" si="286"/>
        <v>42433.761886574073</v>
      </c>
      <c r="U3564" s="13">
        <f t="shared" si="287"/>
        <v>42442.916666666672</v>
      </c>
      <c r="W3564">
        <f t="shared" si="288"/>
        <v>2016</v>
      </c>
    </row>
    <row r="3565" spans="1:23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84"/>
        <v>105</v>
      </c>
      <c r="P3565">
        <f t="shared" si="285"/>
        <v>21.1</v>
      </c>
      <c r="Q3565">
        <v>105</v>
      </c>
      <c r="R3565" s="9" t="s">
        <v>8315</v>
      </c>
      <c r="S3565" t="s">
        <v>8316</v>
      </c>
      <c r="T3565" s="13">
        <f t="shared" si="286"/>
        <v>42555.671944444446</v>
      </c>
      <c r="U3565" s="13">
        <f t="shared" si="287"/>
        <v>42583.791666666672</v>
      </c>
      <c r="W3565">
        <f t="shared" si="288"/>
        <v>2016</v>
      </c>
    </row>
    <row r="3566" spans="1:23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84"/>
        <v>101</v>
      </c>
      <c r="P3566">
        <f t="shared" si="285"/>
        <v>59.12</v>
      </c>
      <c r="Q3566">
        <v>101</v>
      </c>
      <c r="R3566" s="9" t="s">
        <v>8315</v>
      </c>
      <c r="S3566" t="s">
        <v>8316</v>
      </c>
      <c r="T3566" s="13">
        <f t="shared" si="286"/>
        <v>42236.623252314821</v>
      </c>
      <c r="U3566" s="13">
        <f t="shared" si="287"/>
        <v>42282.666666666672</v>
      </c>
      <c r="W3566">
        <f t="shared" si="288"/>
        <v>2015</v>
      </c>
    </row>
    <row r="3567" spans="1:23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84"/>
        <v>131</v>
      </c>
      <c r="P3567">
        <f t="shared" si="285"/>
        <v>97.92</v>
      </c>
      <c r="Q3567">
        <v>131</v>
      </c>
      <c r="R3567" s="9" t="s">
        <v>8315</v>
      </c>
      <c r="S3567" t="s">
        <v>8316</v>
      </c>
      <c r="T3567" s="13">
        <f t="shared" si="286"/>
        <v>41974.743148148147</v>
      </c>
      <c r="U3567" s="13">
        <f t="shared" si="287"/>
        <v>42004.743148148147</v>
      </c>
      <c r="W3567">
        <f t="shared" si="288"/>
        <v>2014</v>
      </c>
    </row>
    <row r="3568" spans="1:23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84"/>
        <v>105</v>
      </c>
      <c r="P3568">
        <f t="shared" si="285"/>
        <v>55.13</v>
      </c>
      <c r="Q3568">
        <v>105</v>
      </c>
      <c r="R3568" s="9" t="s">
        <v>8315</v>
      </c>
      <c r="S3568" t="s">
        <v>8316</v>
      </c>
      <c r="T3568" s="13">
        <f t="shared" si="286"/>
        <v>41997.507905092592</v>
      </c>
      <c r="U3568" s="13">
        <f t="shared" si="287"/>
        <v>42027.507905092592</v>
      </c>
      <c r="W3568">
        <f t="shared" si="288"/>
        <v>2014</v>
      </c>
    </row>
    <row r="3569" spans="1:23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84"/>
        <v>109</v>
      </c>
      <c r="P3569">
        <f t="shared" si="285"/>
        <v>26.54</v>
      </c>
      <c r="Q3569">
        <v>109</v>
      </c>
      <c r="R3569" s="9" t="s">
        <v>8315</v>
      </c>
      <c r="S3569" t="s">
        <v>8316</v>
      </c>
      <c r="T3569" s="13">
        <f t="shared" si="286"/>
        <v>42135.810694444444</v>
      </c>
      <c r="U3569" s="13">
        <f t="shared" si="287"/>
        <v>42165.810694444444</v>
      </c>
      <c r="W3569">
        <f t="shared" si="288"/>
        <v>2015</v>
      </c>
    </row>
    <row r="3570" spans="1:23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84"/>
        <v>111</v>
      </c>
      <c r="P3570">
        <f t="shared" si="285"/>
        <v>58.42</v>
      </c>
      <c r="Q3570">
        <v>111</v>
      </c>
      <c r="R3570" s="9" t="s">
        <v>8315</v>
      </c>
      <c r="S3570" t="s">
        <v>8316</v>
      </c>
      <c r="T3570" s="13">
        <f t="shared" si="286"/>
        <v>41869.740671296298</v>
      </c>
      <c r="U3570" s="13">
        <f t="shared" si="287"/>
        <v>41899.740671296298</v>
      </c>
      <c r="W3570">
        <f t="shared" si="288"/>
        <v>2014</v>
      </c>
    </row>
    <row r="3571" spans="1:23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84"/>
        <v>100</v>
      </c>
      <c r="P3571">
        <f t="shared" si="285"/>
        <v>122.54</v>
      </c>
      <c r="Q3571">
        <v>100</v>
      </c>
      <c r="R3571" s="9" t="s">
        <v>8315</v>
      </c>
      <c r="S3571" t="s">
        <v>8316</v>
      </c>
      <c r="T3571" s="13">
        <f t="shared" si="286"/>
        <v>41982.688611111109</v>
      </c>
      <c r="U3571" s="13">
        <f t="shared" si="287"/>
        <v>42012.688611111109</v>
      </c>
      <c r="W3571">
        <f t="shared" si="288"/>
        <v>2014</v>
      </c>
    </row>
    <row r="3572" spans="1:23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84"/>
        <v>114</v>
      </c>
      <c r="P3572">
        <f t="shared" si="285"/>
        <v>87.96</v>
      </c>
      <c r="Q3572">
        <v>114</v>
      </c>
      <c r="R3572" s="9" t="s">
        <v>8315</v>
      </c>
      <c r="S3572" t="s">
        <v>8316</v>
      </c>
      <c r="T3572" s="13">
        <f t="shared" si="286"/>
        <v>41976.331979166673</v>
      </c>
      <c r="U3572" s="13">
        <f t="shared" si="287"/>
        <v>42004.291666666672</v>
      </c>
      <c r="W3572">
        <f t="shared" si="288"/>
        <v>2014</v>
      </c>
    </row>
    <row r="3573" spans="1:23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84"/>
        <v>122</v>
      </c>
      <c r="P3573">
        <f t="shared" si="285"/>
        <v>73.239999999999995</v>
      </c>
      <c r="Q3573">
        <v>122</v>
      </c>
      <c r="R3573" s="9" t="s">
        <v>8315</v>
      </c>
      <c r="S3573" t="s">
        <v>8316</v>
      </c>
      <c r="T3573" s="13">
        <f t="shared" si="286"/>
        <v>41912.858946759261</v>
      </c>
      <c r="U3573" s="13">
        <f t="shared" si="287"/>
        <v>41942.858946759261</v>
      </c>
      <c r="W3573">
        <f t="shared" si="288"/>
        <v>2014</v>
      </c>
    </row>
    <row r="3574" spans="1:23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84"/>
        <v>100</v>
      </c>
      <c r="P3574">
        <f t="shared" si="285"/>
        <v>55.56</v>
      </c>
      <c r="Q3574">
        <v>100</v>
      </c>
      <c r="R3574" s="9" t="s">
        <v>8315</v>
      </c>
      <c r="S3574" t="s">
        <v>8316</v>
      </c>
      <c r="T3574" s="13">
        <f t="shared" si="286"/>
        <v>42146.570393518516</v>
      </c>
      <c r="U3574" s="13">
        <f t="shared" si="287"/>
        <v>42176.570393518516</v>
      </c>
      <c r="W3574">
        <f t="shared" si="288"/>
        <v>2015</v>
      </c>
    </row>
    <row r="3575" spans="1:23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84"/>
        <v>103</v>
      </c>
      <c r="P3575">
        <f t="shared" si="285"/>
        <v>39.54</v>
      </c>
      <c r="Q3575">
        <v>103</v>
      </c>
      <c r="R3575" s="9" t="s">
        <v>8315</v>
      </c>
      <c r="S3575" t="s">
        <v>8316</v>
      </c>
      <c r="T3575" s="13">
        <f t="shared" si="286"/>
        <v>41921.375532407408</v>
      </c>
      <c r="U3575" s="13">
        <f t="shared" si="287"/>
        <v>41951.417199074072</v>
      </c>
      <c r="W3575">
        <f t="shared" si="288"/>
        <v>2014</v>
      </c>
    </row>
    <row r="3576" spans="1:23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84"/>
        <v>106</v>
      </c>
      <c r="P3576">
        <f t="shared" si="285"/>
        <v>136.78</v>
      </c>
      <c r="Q3576">
        <v>106</v>
      </c>
      <c r="R3576" s="9" t="s">
        <v>8315</v>
      </c>
      <c r="S3576" t="s">
        <v>8316</v>
      </c>
      <c r="T3576" s="13">
        <f t="shared" si="286"/>
        <v>41926.942685185182</v>
      </c>
      <c r="U3576" s="13">
        <f t="shared" si="287"/>
        <v>41956.984351851846</v>
      </c>
      <c r="W3576">
        <f t="shared" si="288"/>
        <v>2014</v>
      </c>
    </row>
    <row r="3577" spans="1:23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84"/>
        <v>101</v>
      </c>
      <c r="P3577">
        <f t="shared" si="285"/>
        <v>99.34</v>
      </c>
      <c r="Q3577">
        <v>101</v>
      </c>
      <c r="R3577" s="9" t="s">
        <v>8315</v>
      </c>
      <c r="S3577" t="s">
        <v>8316</v>
      </c>
      <c r="T3577" s="13">
        <f t="shared" si="286"/>
        <v>42561.783877314811</v>
      </c>
      <c r="U3577" s="13">
        <f t="shared" si="287"/>
        <v>42593.165972222225</v>
      </c>
      <c r="W3577">
        <f t="shared" si="288"/>
        <v>2016</v>
      </c>
    </row>
    <row r="3578" spans="1:23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84"/>
        <v>100</v>
      </c>
      <c r="P3578">
        <f t="shared" si="285"/>
        <v>20</v>
      </c>
      <c r="Q3578">
        <v>100</v>
      </c>
      <c r="R3578" s="9" t="s">
        <v>8315</v>
      </c>
      <c r="S3578" t="s">
        <v>8316</v>
      </c>
      <c r="T3578" s="13">
        <f t="shared" si="286"/>
        <v>42649.54923611111</v>
      </c>
      <c r="U3578" s="13">
        <f t="shared" si="287"/>
        <v>42709.590902777782</v>
      </c>
      <c r="W3578">
        <f t="shared" si="288"/>
        <v>2016</v>
      </c>
    </row>
    <row r="3579" spans="1:23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84"/>
        <v>130</v>
      </c>
      <c r="P3579">
        <f t="shared" si="285"/>
        <v>28.89</v>
      </c>
      <c r="Q3579">
        <v>130</v>
      </c>
      <c r="R3579" s="9" t="s">
        <v>8315</v>
      </c>
      <c r="S3579" t="s">
        <v>8316</v>
      </c>
      <c r="T3579" s="13">
        <f t="shared" si="286"/>
        <v>42093.786840277782</v>
      </c>
      <c r="U3579" s="13">
        <f t="shared" si="287"/>
        <v>42120.26944444445</v>
      </c>
      <c r="W3579">
        <f t="shared" si="288"/>
        <v>2015</v>
      </c>
    </row>
    <row r="3580" spans="1:23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84"/>
        <v>100</v>
      </c>
      <c r="P3580">
        <f t="shared" si="285"/>
        <v>40.549999999999997</v>
      </c>
      <c r="Q3580">
        <v>100</v>
      </c>
      <c r="R3580" s="9" t="s">
        <v>8315</v>
      </c>
      <c r="S3580" t="s">
        <v>8316</v>
      </c>
      <c r="T3580" s="13">
        <f t="shared" si="286"/>
        <v>42460.733530092592</v>
      </c>
      <c r="U3580" s="13">
        <f t="shared" si="287"/>
        <v>42490.733530092592</v>
      </c>
      <c r="W3580">
        <f t="shared" si="288"/>
        <v>2016</v>
      </c>
    </row>
    <row r="3581" spans="1:23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84"/>
        <v>100</v>
      </c>
      <c r="P3581">
        <f t="shared" si="285"/>
        <v>35.71</v>
      </c>
      <c r="Q3581">
        <v>100</v>
      </c>
      <c r="R3581" s="9" t="s">
        <v>8315</v>
      </c>
      <c r="S3581" t="s">
        <v>8316</v>
      </c>
      <c r="T3581" s="13">
        <f t="shared" si="286"/>
        <v>42430.762222222227</v>
      </c>
      <c r="U3581" s="13">
        <f t="shared" si="287"/>
        <v>42460.720555555556</v>
      </c>
      <c r="W3581">
        <f t="shared" si="288"/>
        <v>2016</v>
      </c>
    </row>
    <row r="3582" spans="1:23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84"/>
        <v>114</v>
      </c>
      <c r="P3582">
        <f t="shared" si="285"/>
        <v>37.96</v>
      </c>
      <c r="Q3582">
        <v>114</v>
      </c>
      <c r="R3582" s="9" t="s">
        <v>8315</v>
      </c>
      <c r="S3582" t="s">
        <v>8316</v>
      </c>
      <c r="T3582" s="13">
        <f t="shared" si="286"/>
        <v>42026.176180555558</v>
      </c>
      <c r="U3582" s="13">
        <f t="shared" si="287"/>
        <v>42064.207638888889</v>
      </c>
      <c r="W3582">
        <f t="shared" si="288"/>
        <v>2015</v>
      </c>
    </row>
    <row r="3583" spans="1:23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84"/>
        <v>100</v>
      </c>
      <c r="P3583">
        <f t="shared" si="285"/>
        <v>33.33</v>
      </c>
      <c r="Q3583">
        <v>100</v>
      </c>
      <c r="R3583" s="9" t="s">
        <v>8315</v>
      </c>
      <c r="S3583" t="s">
        <v>8316</v>
      </c>
      <c r="T3583" s="13">
        <f t="shared" si="286"/>
        <v>41836.471180555556</v>
      </c>
      <c r="U3583" s="13">
        <f t="shared" si="287"/>
        <v>41850.471180555556</v>
      </c>
      <c r="W3583">
        <f t="shared" si="288"/>
        <v>2014</v>
      </c>
    </row>
    <row r="3584" spans="1:23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84"/>
        <v>287</v>
      </c>
      <c r="P3584">
        <f t="shared" si="285"/>
        <v>58.57</v>
      </c>
      <c r="Q3584">
        <v>287</v>
      </c>
      <c r="R3584" s="9" t="s">
        <v>8315</v>
      </c>
      <c r="S3584" t="s">
        <v>8316</v>
      </c>
      <c r="T3584" s="13">
        <f t="shared" si="286"/>
        <v>42451.095856481479</v>
      </c>
      <c r="U3584" s="13">
        <f t="shared" si="287"/>
        <v>42465.095856481479</v>
      </c>
      <c r="W3584">
        <f t="shared" si="288"/>
        <v>2016</v>
      </c>
    </row>
    <row r="3585" spans="1:23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84"/>
        <v>109</v>
      </c>
      <c r="P3585">
        <f t="shared" si="285"/>
        <v>135.63</v>
      </c>
      <c r="Q3585">
        <v>109</v>
      </c>
      <c r="R3585" s="9" t="s">
        <v>8315</v>
      </c>
      <c r="S3585" t="s">
        <v>8316</v>
      </c>
      <c r="T3585" s="13">
        <f t="shared" si="286"/>
        <v>42418.425983796296</v>
      </c>
      <c r="U3585" s="13">
        <f t="shared" si="287"/>
        <v>42478.384317129632</v>
      </c>
      <c r="W3585">
        <f t="shared" si="288"/>
        <v>2016</v>
      </c>
    </row>
    <row r="3586" spans="1:23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84"/>
        <v>116</v>
      </c>
      <c r="P3586">
        <f t="shared" si="285"/>
        <v>30.94</v>
      </c>
      <c r="Q3586">
        <v>116</v>
      </c>
      <c r="R3586" s="9" t="s">
        <v>8315</v>
      </c>
      <c r="S3586" t="s">
        <v>8316</v>
      </c>
      <c r="T3586" s="13">
        <f t="shared" si="286"/>
        <v>42168.316481481481</v>
      </c>
      <c r="U3586" s="13">
        <f t="shared" si="287"/>
        <v>42198.316481481481</v>
      </c>
      <c r="W3586">
        <f t="shared" si="288"/>
        <v>2015</v>
      </c>
    </row>
    <row r="3587" spans="1:23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9">ROUND(E3587/D3587*100,0)</f>
        <v>119</v>
      </c>
      <c r="P3587">
        <f t="shared" ref="P3587:P3650" si="290">IFERROR(ROUND(E3587/L3587,2),0)</f>
        <v>176.09</v>
      </c>
      <c r="Q3587">
        <v>119</v>
      </c>
      <c r="R3587" s="9" t="s">
        <v>8315</v>
      </c>
      <c r="S3587" t="s">
        <v>8316</v>
      </c>
      <c r="T3587" s="13">
        <f t="shared" ref="T3587:T3650" si="291">(((J3587/60)/60)/24)+DATE(1970,1,1)</f>
        <v>41964.716319444444</v>
      </c>
      <c r="U3587" s="13">
        <f t="shared" ref="U3587:U3650" si="292">(((I3587/60)/60)/24)+DATE(1970,1,1)</f>
        <v>41994.716319444444</v>
      </c>
      <c r="W3587">
        <f t="shared" ref="W3587:W3650" si="293">YEAR(T3587)</f>
        <v>2014</v>
      </c>
    </row>
    <row r="3588" spans="1:23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9"/>
        <v>109</v>
      </c>
      <c r="P3588">
        <f t="shared" si="290"/>
        <v>151.97999999999999</v>
      </c>
      <c r="Q3588">
        <v>109</v>
      </c>
      <c r="R3588" s="9" t="s">
        <v>8315</v>
      </c>
      <c r="S3588" t="s">
        <v>8316</v>
      </c>
      <c r="T3588" s="13">
        <f t="shared" si="291"/>
        <v>42576.697569444441</v>
      </c>
      <c r="U3588" s="13">
        <f t="shared" si="292"/>
        <v>42636.697569444441</v>
      </c>
      <c r="W3588">
        <f t="shared" si="293"/>
        <v>2016</v>
      </c>
    </row>
    <row r="3589" spans="1:23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9"/>
        <v>127</v>
      </c>
      <c r="P3589">
        <f t="shared" si="290"/>
        <v>22.61</v>
      </c>
      <c r="Q3589">
        <v>127</v>
      </c>
      <c r="R3589" s="9" t="s">
        <v>8315</v>
      </c>
      <c r="S3589" t="s">
        <v>8316</v>
      </c>
      <c r="T3589" s="13">
        <f t="shared" si="291"/>
        <v>42503.539976851855</v>
      </c>
      <c r="U3589" s="13">
        <f t="shared" si="292"/>
        <v>42548.791666666672</v>
      </c>
      <c r="W3589">
        <f t="shared" si="293"/>
        <v>2016</v>
      </c>
    </row>
    <row r="3590" spans="1:23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9"/>
        <v>101</v>
      </c>
      <c r="P3590">
        <f t="shared" si="290"/>
        <v>18.27</v>
      </c>
      <c r="Q3590">
        <v>101</v>
      </c>
      <c r="R3590" s="9" t="s">
        <v>8315</v>
      </c>
      <c r="S3590" t="s">
        <v>8316</v>
      </c>
      <c r="T3590" s="13">
        <f t="shared" si="291"/>
        <v>42101.828819444447</v>
      </c>
      <c r="U3590" s="13">
        <f t="shared" si="292"/>
        <v>42123.958333333328</v>
      </c>
      <c r="W3590">
        <f t="shared" si="293"/>
        <v>2015</v>
      </c>
    </row>
    <row r="3591" spans="1:23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9"/>
        <v>128</v>
      </c>
      <c r="P3591">
        <f t="shared" si="290"/>
        <v>82.26</v>
      </c>
      <c r="Q3591">
        <v>128</v>
      </c>
      <c r="R3591" s="9" t="s">
        <v>8315</v>
      </c>
      <c r="S3591" t="s">
        <v>8316</v>
      </c>
      <c r="T3591" s="13">
        <f t="shared" si="291"/>
        <v>42125.647534722222</v>
      </c>
      <c r="U3591" s="13">
        <f t="shared" si="292"/>
        <v>42150.647534722222</v>
      </c>
      <c r="W3591">
        <f t="shared" si="293"/>
        <v>2015</v>
      </c>
    </row>
    <row r="3592" spans="1:23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9"/>
        <v>100</v>
      </c>
      <c r="P3592">
        <f t="shared" si="290"/>
        <v>68.53</v>
      </c>
      <c r="Q3592">
        <v>100</v>
      </c>
      <c r="R3592" s="9" t="s">
        <v>8315</v>
      </c>
      <c r="S3592" t="s">
        <v>8316</v>
      </c>
      <c r="T3592" s="13">
        <f t="shared" si="291"/>
        <v>41902.333726851852</v>
      </c>
      <c r="U3592" s="13">
        <f t="shared" si="292"/>
        <v>41932.333726851852</v>
      </c>
      <c r="W3592">
        <f t="shared" si="293"/>
        <v>2014</v>
      </c>
    </row>
    <row r="3593" spans="1:23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9"/>
        <v>175</v>
      </c>
      <c r="P3593">
        <f t="shared" si="290"/>
        <v>68.06</v>
      </c>
      <c r="Q3593">
        <v>175</v>
      </c>
      <c r="R3593" s="9" t="s">
        <v>8315</v>
      </c>
      <c r="S3593" t="s">
        <v>8316</v>
      </c>
      <c r="T3593" s="13">
        <f t="shared" si="291"/>
        <v>42003.948425925926</v>
      </c>
      <c r="U3593" s="13">
        <f t="shared" si="292"/>
        <v>42028.207638888889</v>
      </c>
      <c r="W3593">
        <f t="shared" si="293"/>
        <v>2014</v>
      </c>
    </row>
    <row r="3594" spans="1:23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9"/>
        <v>127</v>
      </c>
      <c r="P3594">
        <f t="shared" si="290"/>
        <v>72.709999999999994</v>
      </c>
      <c r="Q3594">
        <v>127</v>
      </c>
      <c r="R3594" s="9" t="s">
        <v>8315</v>
      </c>
      <c r="S3594" t="s">
        <v>8316</v>
      </c>
      <c r="T3594" s="13">
        <f t="shared" si="291"/>
        <v>41988.829942129625</v>
      </c>
      <c r="U3594" s="13">
        <f t="shared" si="292"/>
        <v>42046.207638888889</v>
      </c>
      <c r="W3594">
        <f t="shared" si="293"/>
        <v>2014</v>
      </c>
    </row>
    <row r="3595" spans="1:23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9"/>
        <v>111</v>
      </c>
      <c r="P3595">
        <f t="shared" si="290"/>
        <v>77.19</v>
      </c>
      <c r="Q3595">
        <v>111</v>
      </c>
      <c r="R3595" s="9" t="s">
        <v>8315</v>
      </c>
      <c r="S3595" t="s">
        <v>8316</v>
      </c>
      <c r="T3595" s="13">
        <f t="shared" si="291"/>
        <v>41974.898599537039</v>
      </c>
      <c r="U3595" s="13">
        <f t="shared" si="292"/>
        <v>42009.851388888885</v>
      </c>
      <c r="W3595">
        <f t="shared" si="293"/>
        <v>2014</v>
      </c>
    </row>
    <row r="3596" spans="1:23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9"/>
        <v>126</v>
      </c>
      <c r="P3596">
        <f t="shared" si="290"/>
        <v>55.97</v>
      </c>
      <c r="Q3596">
        <v>126</v>
      </c>
      <c r="R3596" s="9" t="s">
        <v>8315</v>
      </c>
      <c r="S3596" t="s">
        <v>8316</v>
      </c>
      <c r="T3596" s="13">
        <f t="shared" si="291"/>
        <v>42592.066921296297</v>
      </c>
      <c r="U3596" s="13">
        <f t="shared" si="292"/>
        <v>42617.066921296297</v>
      </c>
      <c r="W3596">
        <f t="shared" si="293"/>
        <v>2016</v>
      </c>
    </row>
    <row r="3597" spans="1:23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9"/>
        <v>119</v>
      </c>
      <c r="P3597">
        <f t="shared" si="290"/>
        <v>49.69</v>
      </c>
      <c r="Q3597">
        <v>119</v>
      </c>
      <c r="R3597" s="9" t="s">
        <v>8315</v>
      </c>
      <c r="S3597" t="s">
        <v>8316</v>
      </c>
      <c r="T3597" s="13">
        <f t="shared" si="291"/>
        <v>42050.008368055554</v>
      </c>
      <c r="U3597" s="13">
        <f t="shared" si="292"/>
        <v>42076.290972222225</v>
      </c>
      <c r="W3597">
        <f t="shared" si="293"/>
        <v>2015</v>
      </c>
    </row>
    <row r="3598" spans="1:23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9"/>
        <v>108</v>
      </c>
      <c r="P3598">
        <f t="shared" si="290"/>
        <v>79</v>
      </c>
      <c r="Q3598">
        <v>108</v>
      </c>
      <c r="R3598" s="9" t="s">
        <v>8315</v>
      </c>
      <c r="S3598" t="s">
        <v>8316</v>
      </c>
      <c r="T3598" s="13">
        <f t="shared" si="291"/>
        <v>41856.715069444443</v>
      </c>
      <c r="U3598" s="13">
        <f t="shared" si="292"/>
        <v>41877.715069444443</v>
      </c>
      <c r="W3598">
        <f t="shared" si="293"/>
        <v>2014</v>
      </c>
    </row>
    <row r="3599" spans="1:23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9"/>
        <v>103</v>
      </c>
      <c r="P3599">
        <f t="shared" si="290"/>
        <v>77.73</v>
      </c>
      <c r="Q3599">
        <v>103</v>
      </c>
      <c r="R3599" s="9" t="s">
        <v>8315</v>
      </c>
      <c r="S3599" t="s">
        <v>8316</v>
      </c>
      <c r="T3599" s="13">
        <f t="shared" si="291"/>
        <v>42417.585532407407</v>
      </c>
      <c r="U3599" s="13">
        <f t="shared" si="292"/>
        <v>42432.249305555553</v>
      </c>
      <c r="W3599">
        <f t="shared" si="293"/>
        <v>2016</v>
      </c>
    </row>
    <row r="3600" spans="1:23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9"/>
        <v>110</v>
      </c>
      <c r="P3600">
        <f t="shared" si="290"/>
        <v>40.78</v>
      </c>
      <c r="Q3600">
        <v>110</v>
      </c>
      <c r="R3600" s="9" t="s">
        <v>8315</v>
      </c>
      <c r="S3600" t="s">
        <v>8316</v>
      </c>
      <c r="T3600" s="13">
        <f t="shared" si="291"/>
        <v>41866.79886574074</v>
      </c>
      <c r="U3600" s="13">
        <f t="shared" si="292"/>
        <v>41885.207638888889</v>
      </c>
      <c r="W3600">
        <f t="shared" si="293"/>
        <v>2014</v>
      </c>
    </row>
    <row r="3601" spans="1:23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9"/>
        <v>202</v>
      </c>
      <c r="P3601">
        <f t="shared" si="290"/>
        <v>59.41</v>
      </c>
      <c r="Q3601">
        <v>202</v>
      </c>
      <c r="R3601" s="9" t="s">
        <v>8315</v>
      </c>
      <c r="S3601" t="s">
        <v>8316</v>
      </c>
      <c r="T3601" s="13">
        <f t="shared" si="291"/>
        <v>42220.79487268519</v>
      </c>
      <c r="U3601" s="13">
        <f t="shared" si="292"/>
        <v>42246</v>
      </c>
      <c r="W3601">
        <f t="shared" si="293"/>
        <v>2015</v>
      </c>
    </row>
    <row r="3602" spans="1:23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9"/>
        <v>130</v>
      </c>
      <c r="P3602">
        <f t="shared" si="290"/>
        <v>3.25</v>
      </c>
      <c r="Q3602">
        <v>130</v>
      </c>
      <c r="R3602" s="9" t="s">
        <v>8315</v>
      </c>
      <c r="S3602" t="s">
        <v>8316</v>
      </c>
      <c r="T3602" s="13">
        <f t="shared" si="291"/>
        <v>42628.849120370374</v>
      </c>
      <c r="U3602" s="13">
        <f t="shared" si="292"/>
        <v>42656.849120370374</v>
      </c>
      <c r="W3602">
        <f t="shared" si="293"/>
        <v>2016</v>
      </c>
    </row>
    <row r="3603" spans="1:23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9"/>
        <v>104</v>
      </c>
      <c r="P3603">
        <f t="shared" si="290"/>
        <v>39.380000000000003</v>
      </c>
      <c r="Q3603">
        <v>104</v>
      </c>
      <c r="R3603" s="9" t="s">
        <v>8315</v>
      </c>
      <c r="S3603" t="s">
        <v>8316</v>
      </c>
      <c r="T3603" s="13">
        <f t="shared" si="291"/>
        <v>41990.99863425926</v>
      </c>
      <c r="U3603" s="13">
        <f t="shared" si="292"/>
        <v>42020.99863425926</v>
      </c>
      <c r="W3603">
        <f t="shared" si="293"/>
        <v>2014</v>
      </c>
    </row>
    <row r="3604" spans="1:23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9"/>
        <v>100</v>
      </c>
      <c r="P3604">
        <f t="shared" si="290"/>
        <v>81.67</v>
      </c>
      <c r="Q3604">
        <v>100</v>
      </c>
      <c r="R3604" s="9" t="s">
        <v>8315</v>
      </c>
      <c r="S3604" t="s">
        <v>8316</v>
      </c>
      <c r="T3604" s="13">
        <f t="shared" si="291"/>
        <v>42447.894432870366</v>
      </c>
      <c r="U3604" s="13">
        <f t="shared" si="292"/>
        <v>42507.894432870366</v>
      </c>
      <c r="W3604">
        <f t="shared" si="293"/>
        <v>2016</v>
      </c>
    </row>
    <row r="3605" spans="1:23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9"/>
        <v>171</v>
      </c>
      <c r="P3605">
        <f t="shared" si="290"/>
        <v>44.91</v>
      </c>
      <c r="Q3605">
        <v>171</v>
      </c>
      <c r="R3605" s="9" t="s">
        <v>8315</v>
      </c>
      <c r="S3605" t="s">
        <v>8316</v>
      </c>
      <c r="T3605" s="13">
        <f t="shared" si="291"/>
        <v>42283.864351851851</v>
      </c>
      <c r="U3605" s="13">
        <f t="shared" si="292"/>
        <v>42313.906018518523</v>
      </c>
      <c r="W3605">
        <f t="shared" si="293"/>
        <v>2015</v>
      </c>
    </row>
    <row r="3606" spans="1:23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9"/>
        <v>113</v>
      </c>
      <c r="P3606">
        <f t="shared" si="290"/>
        <v>49.06</v>
      </c>
      <c r="Q3606">
        <v>113</v>
      </c>
      <c r="R3606" s="9" t="s">
        <v>8315</v>
      </c>
      <c r="S3606" t="s">
        <v>8316</v>
      </c>
      <c r="T3606" s="13">
        <f t="shared" si="291"/>
        <v>42483.015694444446</v>
      </c>
      <c r="U3606" s="13">
        <f t="shared" si="292"/>
        <v>42489.290972222225</v>
      </c>
      <c r="W3606">
        <f t="shared" si="293"/>
        <v>2016</v>
      </c>
    </row>
    <row r="3607" spans="1:23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9"/>
        <v>184</v>
      </c>
      <c r="P3607">
        <f t="shared" si="290"/>
        <v>30.67</v>
      </c>
      <c r="Q3607">
        <v>184</v>
      </c>
      <c r="R3607" s="9" t="s">
        <v>8315</v>
      </c>
      <c r="S3607" t="s">
        <v>8316</v>
      </c>
      <c r="T3607" s="13">
        <f t="shared" si="291"/>
        <v>42383.793124999997</v>
      </c>
      <c r="U3607" s="13">
        <f t="shared" si="292"/>
        <v>42413.793124999997</v>
      </c>
      <c r="W3607">
        <f t="shared" si="293"/>
        <v>2016</v>
      </c>
    </row>
    <row r="3608" spans="1:23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9"/>
        <v>130</v>
      </c>
      <c r="P3608">
        <f t="shared" si="290"/>
        <v>61.06</v>
      </c>
      <c r="Q3608">
        <v>130</v>
      </c>
      <c r="R3608" s="9" t="s">
        <v>8315</v>
      </c>
      <c r="S3608" t="s">
        <v>8316</v>
      </c>
      <c r="T3608" s="13">
        <f t="shared" si="291"/>
        <v>42566.604826388888</v>
      </c>
      <c r="U3608" s="13">
        <f t="shared" si="292"/>
        <v>42596.604826388888</v>
      </c>
      <c r="W3608">
        <f t="shared" si="293"/>
        <v>2016</v>
      </c>
    </row>
    <row r="3609" spans="1:23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9"/>
        <v>105</v>
      </c>
      <c r="P3609">
        <f t="shared" si="290"/>
        <v>29</v>
      </c>
      <c r="Q3609">
        <v>105</v>
      </c>
      <c r="R3609" s="9" t="s">
        <v>8315</v>
      </c>
      <c r="S3609" t="s">
        <v>8316</v>
      </c>
      <c r="T3609" s="13">
        <f t="shared" si="291"/>
        <v>42338.963912037041</v>
      </c>
      <c r="U3609" s="13">
        <f t="shared" si="292"/>
        <v>42353</v>
      </c>
      <c r="W3609">
        <f t="shared" si="293"/>
        <v>2015</v>
      </c>
    </row>
    <row r="3610" spans="1:23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9"/>
        <v>100</v>
      </c>
      <c r="P3610">
        <f t="shared" si="290"/>
        <v>29.63</v>
      </c>
      <c r="Q3610">
        <v>100</v>
      </c>
      <c r="R3610" s="9" t="s">
        <v>8315</v>
      </c>
      <c r="S3610" t="s">
        <v>8316</v>
      </c>
      <c r="T3610" s="13">
        <f t="shared" si="291"/>
        <v>42506.709375000006</v>
      </c>
      <c r="U3610" s="13">
        <f t="shared" si="292"/>
        <v>42538.583333333328</v>
      </c>
      <c r="W3610">
        <f t="shared" si="293"/>
        <v>2016</v>
      </c>
    </row>
    <row r="3611" spans="1:23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9"/>
        <v>153</v>
      </c>
      <c r="P3611">
        <f t="shared" si="290"/>
        <v>143.1</v>
      </c>
      <c r="Q3611">
        <v>153</v>
      </c>
      <c r="R3611" s="9" t="s">
        <v>8315</v>
      </c>
      <c r="S3611" t="s">
        <v>8316</v>
      </c>
      <c r="T3611" s="13">
        <f t="shared" si="291"/>
        <v>42429.991724537031</v>
      </c>
      <c r="U3611" s="13">
        <f t="shared" si="292"/>
        <v>42459.950057870374</v>
      </c>
      <c r="W3611">
        <f t="shared" si="293"/>
        <v>2016</v>
      </c>
    </row>
    <row r="3612" spans="1:23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9"/>
        <v>162</v>
      </c>
      <c r="P3612">
        <f t="shared" si="290"/>
        <v>52.35</v>
      </c>
      <c r="Q3612">
        <v>162</v>
      </c>
      <c r="R3612" s="9" t="s">
        <v>8315</v>
      </c>
      <c r="S3612" t="s">
        <v>8316</v>
      </c>
      <c r="T3612" s="13">
        <f t="shared" si="291"/>
        <v>42203.432129629626</v>
      </c>
      <c r="U3612" s="13">
        <f t="shared" si="292"/>
        <v>42233.432129629626</v>
      </c>
      <c r="W3612">
        <f t="shared" si="293"/>
        <v>2015</v>
      </c>
    </row>
    <row r="3613" spans="1:23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9"/>
        <v>136</v>
      </c>
      <c r="P3613">
        <f t="shared" si="290"/>
        <v>66.67</v>
      </c>
      <c r="Q3613">
        <v>136</v>
      </c>
      <c r="R3613" s="9" t="s">
        <v>8315</v>
      </c>
      <c r="S3613" t="s">
        <v>8316</v>
      </c>
      <c r="T3613" s="13">
        <f t="shared" si="291"/>
        <v>42072.370381944449</v>
      </c>
      <c r="U3613" s="13">
        <f t="shared" si="292"/>
        <v>42102.370381944449</v>
      </c>
      <c r="W3613">
        <f t="shared" si="293"/>
        <v>2015</v>
      </c>
    </row>
    <row r="3614" spans="1:23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9"/>
        <v>144</v>
      </c>
      <c r="P3614">
        <f t="shared" si="290"/>
        <v>126.67</v>
      </c>
      <c r="Q3614">
        <v>144</v>
      </c>
      <c r="R3614" s="9" t="s">
        <v>8315</v>
      </c>
      <c r="S3614" t="s">
        <v>8316</v>
      </c>
      <c r="T3614" s="13">
        <f t="shared" si="291"/>
        <v>41789.726979166669</v>
      </c>
      <c r="U3614" s="13">
        <f t="shared" si="292"/>
        <v>41799.726979166669</v>
      </c>
      <c r="W3614">
        <f t="shared" si="293"/>
        <v>2014</v>
      </c>
    </row>
    <row r="3615" spans="1:23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9"/>
        <v>100</v>
      </c>
      <c r="P3615">
        <f t="shared" si="290"/>
        <v>62.5</v>
      </c>
      <c r="Q3615">
        <v>100</v>
      </c>
      <c r="R3615" s="9" t="s">
        <v>8315</v>
      </c>
      <c r="S3615" t="s">
        <v>8316</v>
      </c>
      <c r="T3615" s="13">
        <f t="shared" si="291"/>
        <v>41788.58997685185</v>
      </c>
      <c r="U3615" s="13">
        <f t="shared" si="292"/>
        <v>41818.58997685185</v>
      </c>
      <c r="W3615">
        <f t="shared" si="293"/>
        <v>2014</v>
      </c>
    </row>
    <row r="3616" spans="1:23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9"/>
        <v>101</v>
      </c>
      <c r="P3616">
        <f t="shared" si="290"/>
        <v>35.49</v>
      </c>
      <c r="Q3616">
        <v>101</v>
      </c>
      <c r="R3616" s="9" t="s">
        <v>8315</v>
      </c>
      <c r="S3616" t="s">
        <v>8316</v>
      </c>
      <c r="T3616" s="13">
        <f t="shared" si="291"/>
        <v>42144.041851851856</v>
      </c>
      <c r="U3616" s="13">
        <f t="shared" si="292"/>
        <v>42174.041851851856</v>
      </c>
      <c r="W3616">
        <f t="shared" si="293"/>
        <v>2015</v>
      </c>
    </row>
    <row r="3617" spans="1:23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9"/>
        <v>107</v>
      </c>
      <c r="P3617">
        <f t="shared" si="290"/>
        <v>37.08</v>
      </c>
      <c r="Q3617">
        <v>107</v>
      </c>
      <c r="R3617" s="9" t="s">
        <v>8315</v>
      </c>
      <c r="S3617" t="s">
        <v>8316</v>
      </c>
      <c r="T3617" s="13">
        <f t="shared" si="291"/>
        <v>42318.593703703707</v>
      </c>
      <c r="U3617" s="13">
        <f t="shared" si="292"/>
        <v>42348.593703703707</v>
      </c>
      <c r="W3617">
        <f t="shared" si="293"/>
        <v>2015</v>
      </c>
    </row>
    <row r="3618" spans="1:23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9"/>
        <v>125</v>
      </c>
      <c r="P3618">
        <f t="shared" si="290"/>
        <v>69.33</v>
      </c>
      <c r="Q3618">
        <v>125</v>
      </c>
      <c r="R3618" s="9" t="s">
        <v>8315</v>
      </c>
      <c r="S3618" t="s">
        <v>8316</v>
      </c>
      <c r="T3618" s="13">
        <f t="shared" si="291"/>
        <v>42052.949814814812</v>
      </c>
      <c r="U3618" s="13">
        <f t="shared" si="292"/>
        <v>42082.908148148148</v>
      </c>
      <c r="W3618">
        <f t="shared" si="293"/>
        <v>2015</v>
      </c>
    </row>
    <row r="3619" spans="1:23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9"/>
        <v>119</v>
      </c>
      <c r="P3619">
        <f t="shared" si="290"/>
        <v>17.25</v>
      </c>
      <c r="Q3619">
        <v>119</v>
      </c>
      <c r="R3619" s="9" t="s">
        <v>8315</v>
      </c>
      <c r="S3619" t="s">
        <v>8316</v>
      </c>
      <c r="T3619" s="13">
        <f t="shared" si="291"/>
        <v>42779.610289351855</v>
      </c>
      <c r="U3619" s="13">
        <f t="shared" si="292"/>
        <v>42794</v>
      </c>
      <c r="W3619">
        <f t="shared" si="293"/>
        <v>2017</v>
      </c>
    </row>
    <row r="3620" spans="1:23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9"/>
        <v>101</v>
      </c>
      <c r="P3620">
        <f t="shared" si="290"/>
        <v>36.07</v>
      </c>
      <c r="Q3620">
        <v>101</v>
      </c>
      <c r="R3620" s="9" t="s">
        <v>8315</v>
      </c>
      <c r="S3620" t="s">
        <v>8316</v>
      </c>
      <c r="T3620" s="13">
        <f t="shared" si="291"/>
        <v>42128.627893518518</v>
      </c>
      <c r="U3620" s="13">
        <f t="shared" si="292"/>
        <v>42158.627893518518</v>
      </c>
      <c r="W3620">
        <f t="shared" si="293"/>
        <v>2015</v>
      </c>
    </row>
    <row r="3621" spans="1:23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9"/>
        <v>113</v>
      </c>
      <c r="P3621">
        <f t="shared" si="290"/>
        <v>66.47</v>
      </c>
      <c r="Q3621">
        <v>113</v>
      </c>
      <c r="R3621" s="9" t="s">
        <v>8315</v>
      </c>
      <c r="S3621" t="s">
        <v>8316</v>
      </c>
      <c r="T3621" s="13">
        <f t="shared" si="291"/>
        <v>42661.132245370376</v>
      </c>
      <c r="U3621" s="13">
        <f t="shared" si="292"/>
        <v>42693.916666666672</v>
      </c>
      <c r="W3621">
        <f t="shared" si="293"/>
        <v>2016</v>
      </c>
    </row>
    <row r="3622" spans="1:23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9"/>
        <v>105</v>
      </c>
      <c r="P3622">
        <f t="shared" si="290"/>
        <v>56.07</v>
      </c>
      <c r="Q3622">
        <v>105</v>
      </c>
      <c r="R3622" s="9" t="s">
        <v>8315</v>
      </c>
      <c r="S3622" t="s">
        <v>8316</v>
      </c>
      <c r="T3622" s="13">
        <f t="shared" si="291"/>
        <v>42037.938206018516</v>
      </c>
      <c r="U3622" s="13">
        <f t="shared" si="292"/>
        <v>42068.166666666672</v>
      </c>
      <c r="W3622">
        <f t="shared" si="293"/>
        <v>2015</v>
      </c>
    </row>
    <row r="3623" spans="1:23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9"/>
        <v>110</v>
      </c>
      <c r="P3623">
        <f t="shared" si="290"/>
        <v>47.03</v>
      </c>
      <c r="Q3623">
        <v>110</v>
      </c>
      <c r="R3623" s="9" t="s">
        <v>8315</v>
      </c>
      <c r="S3623" t="s">
        <v>8316</v>
      </c>
      <c r="T3623" s="13">
        <f t="shared" si="291"/>
        <v>42619.935694444444</v>
      </c>
      <c r="U3623" s="13">
        <f t="shared" si="292"/>
        <v>42643.875</v>
      </c>
      <c r="W3623">
        <f t="shared" si="293"/>
        <v>2016</v>
      </c>
    </row>
    <row r="3624" spans="1:23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9"/>
        <v>100</v>
      </c>
      <c r="P3624">
        <f t="shared" si="290"/>
        <v>47.67</v>
      </c>
      <c r="Q3624">
        <v>100</v>
      </c>
      <c r="R3624" s="9" t="s">
        <v>8315</v>
      </c>
      <c r="S3624" t="s">
        <v>8316</v>
      </c>
      <c r="T3624" s="13">
        <f t="shared" si="291"/>
        <v>41877.221886574072</v>
      </c>
      <c r="U3624" s="13">
        <f t="shared" si="292"/>
        <v>41910.140972222223</v>
      </c>
      <c r="W3624">
        <f t="shared" si="293"/>
        <v>2014</v>
      </c>
    </row>
    <row r="3625" spans="1:23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9"/>
        <v>120</v>
      </c>
      <c r="P3625">
        <f t="shared" si="290"/>
        <v>88.24</v>
      </c>
      <c r="Q3625">
        <v>120</v>
      </c>
      <c r="R3625" s="9" t="s">
        <v>8315</v>
      </c>
      <c r="S3625" t="s">
        <v>8316</v>
      </c>
      <c r="T3625" s="13">
        <f t="shared" si="291"/>
        <v>41828.736921296295</v>
      </c>
      <c r="U3625" s="13">
        <f t="shared" si="292"/>
        <v>41846.291666666664</v>
      </c>
      <c r="W3625">
        <f t="shared" si="293"/>
        <v>2014</v>
      </c>
    </row>
    <row r="3626" spans="1:23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9"/>
        <v>105</v>
      </c>
      <c r="P3626">
        <f t="shared" si="290"/>
        <v>80.72</v>
      </c>
      <c r="Q3626">
        <v>105</v>
      </c>
      <c r="R3626" s="9" t="s">
        <v>8315</v>
      </c>
      <c r="S3626" t="s">
        <v>8316</v>
      </c>
      <c r="T3626" s="13">
        <f t="shared" si="291"/>
        <v>42545.774189814809</v>
      </c>
      <c r="U3626" s="13">
        <f t="shared" si="292"/>
        <v>42605.774189814809</v>
      </c>
      <c r="W3626">
        <f t="shared" si="293"/>
        <v>2016</v>
      </c>
    </row>
    <row r="3627" spans="1:23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9"/>
        <v>103</v>
      </c>
      <c r="P3627">
        <f t="shared" si="290"/>
        <v>39.49</v>
      </c>
      <c r="Q3627">
        <v>103</v>
      </c>
      <c r="R3627" s="9" t="s">
        <v>8315</v>
      </c>
      <c r="S3627" t="s">
        <v>8316</v>
      </c>
      <c r="T3627" s="13">
        <f t="shared" si="291"/>
        <v>42157.652511574073</v>
      </c>
      <c r="U3627" s="13">
        <f t="shared" si="292"/>
        <v>42187.652511574073</v>
      </c>
      <c r="W3627">
        <f t="shared" si="293"/>
        <v>2015</v>
      </c>
    </row>
    <row r="3628" spans="1:23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9"/>
        <v>102</v>
      </c>
      <c r="P3628">
        <f t="shared" si="290"/>
        <v>84.85</v>
      </c>
      <c r="Q3628">
        <v>102</v>
      </c>
      <c r="R3628" s="9" t="s">
        <v>8315</v>
      </c>
      <c r="S3628" t="s">
        <v>8316</v>
      </c>
      <c r="T3628" s="13">
        <f t="shared" si="291"/>
        <v>41846.667326388888</v>
      </c>
      <c r="U3628" s="13">
        <f t="shared" si="292"/>
        <v>41867.667326388888</v>
      </c>
      <c r="W3628">
        <f t="shared" si="293"/>
        <v>2014</v>
      </c>
    </row>
    <row r="3629" spans="1:23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9"/>
        <v>100</v>
      </c>
      <c r="P3629">
        <f t="shared" si="290"/>
        <v>68.97</v>
      </c>
      <c r="Q3629">
        <v>100</v>
      </c>
      <c r="R3629" s="9" t="s">
        <v>8315</v>
      </c>
      <c r="S3629" t="s">
        <v>8316</v>
      </c>
      <c r="T3629" s="13">
        <f t="shared" si="291"/>
        <v>42460.741747685184</v>
      </c>
      <c r="U3629" s="13">
        <f t="shared" si="292"/>
        <v>42511.165972222225</v>
      </c>
      <c r="W3629">
        <f t="shared" si="293"/>
        <v>2016</v>
      </c>
    </row>
    <row r="3630" spans="1:23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9"/>
        <v>0</v>
      </c>
      <c r="P3630">
        <f t="shared" si="290"/>
        <v>0</v>
      </c>
      <c r="Q3630">
        <v>0</v>
      </c>
      <c r="R3630" s="9" t="s">
        <v>8315</v>
      </c>
      <c r="S3630" t="s">
        <v>8357</v>
      </c>
      <c r="T3630" s="13">
        <f t="shared" si="291"/>
        <v>42291.833287037036</v>
      </c>
      <c r="U3630" s="13">
        <f t="shared" si="292"/>
        <v>42351.874953703707</v>
      </c>
      <c r="W3630">
        <f t="shared" si="293"/>
        <v>2015</v>
      </c>
    </row>
    <row r="3631" spans="1:23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9"/>
        <v>0</v>
      </c>
      <c r="P3631">
        <f t="shared" si="290"/>
        <v>1</v>
      </c>
      <c r="Q3631">
        <v>0</v>
      </c>
      <c r="R3631" s="9" t="s">
        <v>8315</v>
      </c>
      <c r="S3631" t="s">
        <v>8357</v>
      </c>
      <c r="T3631" s="13">
        <f t="shared" si="291"/>
        <v>42437.094490740739</v>
      </c>
      <c r="U3631" s="13">
        <f t="shared" si="292"/>
        <v>42495.708333333328</v>
      </c>
      <c r="W3631">
        <f t="shared" si="293"/>
        <v>2016</v>
      </c>
    </row>
    <row r="3632" spans="1:23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9"/>
        <v>0</v>
      </c>
      <c r="P3632">
        <f t="shared" si="290"/>
        <v>1</v>
      </c>
      <c r="Q3632">
        <v>0</v>
      </c>
      <c r="R3632" s="9" t="s">
        <v>8315</v>
      </c>
      <c r="S3632" t="s">
        <v>8357</v>
      </c>
      <c r="T3632" s="13">
        <f t="shared" si="291"/>
        <v>41942.84710648148</v>
      </c>
      <c r="U3632" s="13">
        <f t="shared" si="292"/>
        <v>41972.888773148152</v>
      </c>
      <c r="W3632">
        <f t="shared" si="293"/>
        <v>2014</v>
      </c>
    </row>
    <row r="3633" spans="1:23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9"/>
        <v>51</v>
      </c>
      <c r="P3633">
        <f t="shared" si="290"/>
        <v>147.88</v>
      </c>
      <c r="Q3633">
        <v>51</v>
      </c>
      <c r="R3633" s="9" t="s">
        <v>8315</v>
      </c>
      <c r="S3633" t="s">
        <v>8357</v>
      </c>
      <c r="T3633" s="13">
        <f t="shared" si="291"/>
        <v>41880.753437499996</v>
      </c>
      <c r="U3633" s="13">
        <f t="shared" si="292"/>
        <v>41905.165972222225</v>
      </c>
      <c r="W3633">
        <f t="shared" si="293"/>
        <v>2014</v>
      </c>
    </row>
    <row r="3634" spans="1:23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9"/>
        <v>20</v>
      </c>
      <c r="P3634">
        <f t="shared" si="290"/>
        <v>100</v>
      </c>
      <c r="Q3634">
        <v>20</v>
      </c>
      <c r="R3634" s="9" t="s">
        <v>8315</v>
      </c>
      <c r="S3634" t="s">
        <v>8357</v>
      </c>
      <c r="T3634" s="13">
        <f t="shared" si="291"/>
        <v>41946.936909722222</v>
      </c>
      <c r="U3634" s="13">
        <f t="shared" si="292"/>
        <v>41966.936909722222</v>
      </c>
      <c r="W3634">
        <f t="shared" si="293"/>
        <v>2014</v>
      </c>
    </row>
    <row r="3635" spans="1:23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9"/>
        <v>35</v>
      </c>
      <c r="P3635">
        <f t="shared" si="290"/>
        <v>56.84</v>
      </c>
      <c r="Q3635">
        <v>35</v>
      </c>
      <c r="R3635" s="9" t="s">
        <v>8315</v>
      </c>
      <c r="S3635" t="s">
        <v>8357</v>
      </c>
      <c r="T3635" s="13">
        <f t="shared" si="291"/>
        <v>42649.623460648145</v>
      </c>
      <c r="U3635" s="13">
        <f t="shared" si="292"/>
        <v>42693.041666666672</v>
      </c>
      <c r="W3635">
        <f t="shared" si="293"/>
        <v>2016</v>
      </c>
    </row>
    <row r="3636" spans="1:23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9"/>
        <v>4</v>
      </c>
      <c r="P3636">
        <f t="shared" si="290"/>
        <v>176.94</v>
      </c>
      <c r="Q3636">
        <v>4</v>
      </c>
      <c r="R3636" s="9" t="s">
        <v>8315</v>
      </c>
      <c r="S3636" t="s">
        <v>8357</v>
      </c>
      <c r="T3636" s="13">
        <f t="shared" si="291"/>
        <v>42701.166365740741</v>
      </c>
      <c r="U3636" s="13">
        <f t="shared" si="292"/>
        <v>42749.165972222225</v>
      </c>
      <c r="W3636">
        <f t="shared" si="293"/>
        <v>2016</v>
      </c>
    </row>
    <row r="3637" spans="1:23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9"/>
        <v>36</v>
      </c>
      <c r="P3637">
        <f t="shared" si="290"/>
        <v>127.6</v>
      </c>
      <c r="Q3637">
        <v>36</v>
      </c>
      <c r="R3637" s="9" t="s">
        <v>8315</v>
      </c>
      <c r="S3637" t="s">
        <v>8357</v>
      </c>
      <c r="T3637" s="13">
        <f t="shared" si="291"/>
        <v>42450.88282407407</v>
      </c>
      <c r="U3637" s="13">
        <f t="shared" si="292"/>
        <v>42480.88282407407</v>
      </c>
      <c r="W3637">
        <f t="shared" si="293"/>
        <v>2016</v>
      </c>
    </row>
    <row r="3638" spans="1:23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9"/>
        <v>0</v>
      </c>
      <c r="P3638">
        <f t="shared" si="290"/>
        <v>0</v>
      </c>
      <c r="Q3638">
        <v>0</v>
      </c>
      <c r="R3638" s="9" t="s">
        <v>8315</v>
      </c>
      <c r="S3638" t="s">
        <v>8357</v>
      </c>
      <c r="T3638" s="13">
        <f t="shared" si="291"/>
        <v>42226.694780092599</v>
      </c>
      <c r="U3638" s="13">
        <f t="shared" si="292"/>
        <v>42261.694780092599</v>
      </c>
      <c r="W3638">
        <f t="shared" si="293"/>
        <v>2015</v>
      </c>
    </row>
    <row r="3639" spans="1:23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9"/>
        <v>31</v>
      </c>
      <c r="P3639">
        <f t="shared" si="290"/>
        <v>66.14</v>
      </c>
      <c r="Q3639">
        <v>31</v>
      </c>
      <c r="R3639" s="9" t="s">
        <v>8315</v>
      </c>
      <c r="S3639" t="s">
        <v>8357</v>
      </c>
      <c r="T3639" s="13">
        <f t="shared" si="291"/>
        <v>41975.700636574074</v>
      </c>
      <c r="U3639" s="13">
        <f t="shared" si="292"/>
        <v>42005.700636574074</v>
      </c>
      <c r="W3639">
        <f t="shared" si="293"/>
        <v>2014</v>
      </c>
    </row>
    <row r="3640" spans="1:23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9"/>
        <v>7</v>
      </c>
      <c r="P3640">
        <f t="shared" si="290"/>
        <v>108</v>
      </c>
      <c r="Q3640">
        <v>7</v>
      </c>
      <c r="R3640" s="9" t="s">
        <v>8315</v>
      </c>
      <c r="S3640" t="s">
        <v>8357</v>
      </c>
      <c r="T3640" s="13">
        <f t="shared" si="291"/>
        <v>42053.672824074078</v>
      </c>
      <c r="U3640" s="13">
        <f t="shared" si="292"/>
        <v>42113.631157407406</v>
      </c>
      <c r="W3640">
        <f t="shared" si="293"/>
        <v>2015</v>
      </c>
    </row>
    <row r="3641" spans="1:23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9"/>
        <v>0</v>
      </c>
      <c r="P3641">
        <f t="shared" si="290"/>
        <v>1</v>
      </c>
      <c r="Q3641">
        <v>0</v>
      </c>
      <c r="R3641" s="9" t="s">
        <v>8315</v>
      </c>
      <c r="S3641" t="s">
        <v>8357</v>
      </c>
      <c r="T3641" s="13">
        <f t="shared" si="291"/>
        <v>42590.677152777775</v>
      </c>
      <c r="U3641" s="13">
        <f t="shared" si="292"/>
        <v>42650.632638888885</v>
      </c>
      <c r="W3641">
        <f t="shared" si="293"/>
        <v>2016</v>
      </c>
    </row>
    <row r="3642" spans="1:23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9"/>
        <v>6</v>
      </c>
      <c r="P3642">
        <f t="shared" si="290"/>
        <v>18.329999999999998</v>
      </c>
      <c r="Q3642">
        <v>6</v>
      </c>
      <c r="R3642" s="9" t="s">
        <v>8315</v>
      </c>
      <c r="S3642" t="s">
        <v>8357</v>
      </c>
      <c r="T3642" s="13">
        <f t="shared" si="291"/>
        <v>42104.781597222223</v>
      </c>
      <c r="U3642" s="13">
        <f t="shared" si="292"/>
        <v>42134.781597222223</v>
      </c>
      <c r="W3642">
        <f t="shared" si="293"/>
        <v>2015</v>
      </c>
    </row>
    <row r="3643" spans="1:23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9"/>
        <v>0</v>
      </c>
      <c r="P3643">
        <f t="shared" si="290"/>
        <v>0</v>
      </c>
      <c r="Q3643">
        <v>0</v>
      </c>
      <c r="R3643" s="9" t="s">
        <v>8315</v>
      </c>
      <c r="S3643" t="s">
        <v>8357</v>
      </c>
      <c r="T3643" s="13">
        <f t="shared" si="291"/>
        <v>41899.627071759263</v>
      </c>
      <c r="U3643" s="13">
        <f t="shared" si="292"/>
        <v>41917.208333333336</v>
      </c>
      <c r="W3643">
        <f t="shared" si="293"/>
        <v>2014</v>
      </c>
    </row>
    <row r="3644" spans="1:23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9"/>
        <v>2</v>
      </c>
      <c r="P3644">
        <f t="shared" si="290"/>
        <v>7.5</v>
      </c>
      <c r="Q3644">
        <v>2</v>
      </c>
      <c r="R3644" s="9" t="s">
        <v>8315</v>
      </c>
      <c r="S3644" t="s">
        <v>8357</v>
      </c>
      <c r="T3644" s="13">
        <f t="shared" si="291"/>
        <v>42297.816284722227</v>
      </c>
      <c r="U3644" s="13">
        <f t="shared" si="292"/>
        <v>42338.708333333328</v>
      </c>
      <c r="W3644">
        <f t="shared" si="293"/>
        <v>2015</v>
      </c>
    </row>
    <row r="3645" spans="1:23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9"/>
        <v>0</v>
      </c>
      <c r="P3645">
        <f t="shared" si="290"/>
        <v>0</v>
      </c>
      <c r="Q3645">
        <v>0</v>
      </c>
      <c r="R3645" s="9" t="s">
        <v>8315</v>
      </c>
      <c r="S3645" t="s">
        <v>8357</v>
      </c>
      <c r="T3645" s="13">
        <f t="shared" si="291"/>
        <v>42285.143969907411</v>
      </c>
      <c r="U3645" s="13">
        <f t="shared" si="292"/>
        <v>42325.185636574075</v>
      </c>
      <c r="W3645">
        <f t="shared" si="293"/>
        <v>2015</v>
      </c>
    </row>
    <row r="3646" spans="1:23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9"/>
        <v>16</v>
      </c>
      <c r="P3646">
        <f t="shared" si="290"/>
        <v>68.42</v>
      </c>
      <c r="Q3646">
        <v>16</v>
      </c>
      <c r="R3646" s="9" t="s">
        <v>8315</v>
      </c>
      <c r="S3646" t="s">
        <v>8357</v>
      </c>
      <c r="T3646" s="13">
        <f t="shared" si="291"/>
        <v>42409.241747685184</v>
      </c>
      <c r="U3646" s="13">
        <f t="shared" si="292"/>
        <v>42437.207638888889</v>
      </c>
      <c r="W3646">
        <f t="shared" si="293"/>
        <v>2016</v>
      </c>
    </row>
    <row r="3647" spans="1:23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9"/>
        <v>0</v>
      </c>
      <c r="P3647">
        <f t="shared" si="290"/>
        <v>1</v>
      </c>
      <c r="Q3647">
        <v>0</v>
      </c>
      <c r="R3647" s="9" t="s">
        <v>8315</v>
      </c>
      <c r="S3647" t="s">
        <v>8357</v>
      </c>
      <c r="T3647" s="13">
        <f t="shared" si="291"/>
        <v>42665.970347222217</v>
      </c>
      <c r="U3647" s="13">
        <f t="shared" si="292"/>
        <v>42696.012013888889</v>
      </c>
      <c r="W3647">
        <f t="shared" si="293"/>
        <v>2016</v>
      </c>
    </row>
    <row r="3648" spans="1:23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9"/>
        <v>5</v>
      </c>
      <c r="P3648">
        <f t="shared" si="290"/>
        <v>60.13</v>
      </c>
      <c r="Q3648">
        <v>5</v>
      </c>
      <c r="R3648" s="9" t="s">
        <v>8315</v>
      </c>
      <c r="S3648" t="s">
        <v>8357</v>
      </c>
      <c r="T3648" s="13">
        <f t="shared" si="291"/>
        <v>42140.421319444446</v>
      </c>
      <c r="U3648" s="13">
        <f t="shared" si="292"/>
        <v>42171.979166666672</v>
      </c>
      <c r="W3648">
        <f t="shared" si="293"/>
        <v>2015</v>
      </c>
    </row>
    <row r="3649" spans="1:23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9"/>
        <v>6</v>
      </c>
      <c r="P3649">
        <f t="shared" si="290"/>
        <v>15</v>
      </c>
      <c r="Q3649">
        <v>6</v>
      </c>
      <c r="R3649" s="9" t="s">
        <v>8315</v>
      </c>
      <c r="S3649" t="s">
        <v>8357</v>
      </c>
      <c r="T3649" s="13">
        <f t="shared" si="291"/>
        <v>42598.749155092592</v>
      </c>
      <c r="U3649" s="13">
        <f t="shared" si="292"/>
        <v>42643.749155092592</v>
      </c>
      <c r="W3649">
        <f t="shared" si="293"/>
        <v>2016</v>
      </c>
    </row>
    <row r="3650" spans="1:23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9"/>
        <v>100</v>
      </c>
      <c r="P3650">
        <f t="shared" si="290"/>
        <v>550.04</v>
      </c>
      <c r="Q3650">
        <v>100</v>
      </c>
      <c r="R3650" s="9" t="s">
        <v>8315</v>
      </c>
      <c r="S3650" t="s">
        <v>8316</v>
      </c>
      <c r="T3650" s="13">
        <f t="shared" si="291"/>
        <v>41887.292187500003</v>
      </c>
      <c r="U3650" s="13">
        <f t="shared" si="292"/>
        <v>41917.292187500003</v>
      </c>
      <c r="W3650">
        <f t="shared" si="293"/>
        <v>2014</v>
      </c>
    </row>
    <row r="3651" spans="1:23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94">ROUND(E3651/D3651*100,0)</f>
        <v>104</v>
      </c>
      <c r="P3651">
        <f t="shared" ref="P3651:P3714" si="295">IFERROR(ROUND(E3651/L3651,2),0)</f>
        <v>97.5</v>
      </c>
      <c r="Q3651">
        <v>104</v>
      </c>
      <c r="R3651" s="9" t="s">
        <v>8315</v>
      </c>
      <c r="S3651" t="s">
        <v>8316</v>
      </c>
      <c r="T3651" s="13">
        <f t="shared" ref="T3651:T3714" si="296">(((J3651/60)/60)/24)+DATE(1970,1,1)</f>
        <v>41780.712893518517</v>
      </c>
      <c r="U3651" s="13">
        <f t="shared" ref="U3651:U3714" si="297">(((I3651/60)/60)/24)+DATE(1970,1,1)</f>
        <v>41806.712893518517</v>
      </c>
      <c r="W3651">
        <f t="shared" ref="W3651:W3714" si="298">YEAR(T3651)</f>
        <v>2014</v>
      </c>
    </row>
    <row r="3652" spans="1:23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94"/>
        <v>100</v>
      </c>
      <c r="P3652">
        <f t="shared" si="295"/>
        <v>29.41</v>
      </c>
      <c r="Q3652">
        <v>100</v>
      </c>
      <c r="R3652" s="9" t="s">
        <v>8315</v>
      </c>
      <c r="S3652" t="s">
        <v>8316</v>
      </c>
      <c r="T3652" s="13">
        <f t="shared" si="296"/>
        <v>42381.478981481487</v>
      </c>
      <c r="U3652" s="13">
        <f t="shared" si="297"/>
        <v>42402.478981481487</v>
      </c>
      <c r="W3652">
        <f t="shared" si="298"/>
        <v>2016</v>
      </c>
    </row>
    <row r="3653" spans="1:23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94"/>
        <v>104</v>
      </c>
      <c r="P3653">
        <f t="shared" si="295"/>
        <v>57.78</v>
      </c>
      <c r="Q3653">
        <v>104</v>
      </c>
      <c r="R3653" s="9" t="s">
        <v>8315</v>
      </c>
      <c r="S3653" t="s">
        <v>8316</v>
      </c>
      <c r="T3653" s="13">
        <f t="shared" si="296"/>
        <v>41828.646319444444</v>
      </c>
      <c r="U3653" s="13">
        <f t="shared" si="297"/>
        <v>41861.665972222225</v>
      </c>
      <c r="W3653">
        <f t="shared" si="298"/>
        <v>2014</v>
      </c>
    </row>
    <row r="3654" spans="1:23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94"/>
        <v>251</v>
      </c>
      <c r="P3654">
        <f t="shared" si="295"/>
        <v>44.24</v>
      </c>
      <c r="Q3654">
        <v>251</v>
      </c>
      <c r="R3654" s="9" t="s">
        <v>8315</v>
      </c>
      <c r="S3654" t="s">
        <v>8316</v>
      </c>
      <c r="T3654" s="13">
        <f t="shared" si="296"/>
        <v>42596.644699074073</v>
      </c>
      <c r="U3654" s="13">
        <f t="shared" si="297"/>
        <v>42607.165972222225</v>
      </c>
      <c r="W3654">
        <f t="shared" si="298"/>
        <v>2016</v>
      </c>
    </row>
    <row r="3655" spans="1:23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94"/>
        <v>101</v>
      </c>
      <c r="P3655">
        <f t="shared" si="295"/>
        <v>60.91</v>
      </c>
      <c r="Q3655">
        <v>101</v>
      </c>
      <c r="R3655" s="9" t="s">
        <v>8315</v>
      </c>
      <c r="S3655" t="s">
        <v>8316</v>
      </c>
      <c r="T3655" s="13">
        <f t="shared" si="296"/>
        <v>42191.363506944443</v>
      </c>
      <c r="U3655" s="13">
        <f t="shared" si="297"/>
        <v>42221.363506944443</v>
      </c>
      <c r="W3655">
        <f t="shared" si="298"/>
        <v>2015</v>
      </c>
    </row>
    <row r="3656" spans="1:23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94"/>
        <v>174</v>
      </c>
      <c r="P3656">
        <f t="shared" si="295"/>
        <v>68.84</v>
      </c>
      <c r="Q3656">
        <v>174</v>
      </c>
      <c r="R3656" s="9" t="s">
        <v>8315</v>
      </c>
      <c r="S3656" t="s">
        <v>8316</v>
      </c>
      <c r="T3656" s="13">
        <f t="shared" si="296"/>
        <v>42440.416504629626</v>
      </c>
      <c r="U3656" s="13">
        <f t="shared" si="297"/>
        <v>42463.708333333328</v>
      </c>
      <c r="W3656">
        <f t="shared" si="298"/>
        <v>2016</v>
      </c>
    </row>
    <row r="3657" spans="1:23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94"/>
        <v>116</v>
      </c>
      <c r="P3657">
        <f t="shared" si="295"/>
        <v>73.58</v>
      </c>
      <c r="Q3657">
        <v>116</v>
      </c>
      <c r="R3657" s="9" t="s">
        <v>8315</v>
      </c>
      <c r="S3657" t="s">
        <v>8316</v>
      </c>
      <c r="T3657" s="13">
        <f t="shared" si="296"/>
        <v>42173.803217592591</v>
      </c>
      <c r="U3657" s="13">
        <f t="shared" si="297"/>
        <v>42203.290972222225</v>
      </c>
      <c r="W3657">
        <f t="shared" si="298"/>
        <v>2015</v>
      </c>
    </row>
    <row r="3658" spans="1:23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94"/>
        <v>106</v>
      </c>
      <c r="P3658">
        <f t="shared" si="295"/>
        <v>115.02</v>
      </c>
      <c r="Q3658">
        <v>106</v>
      </c>
      <c r="R3658" s="9" t="s">
        <v>8315</v>
      </c>
      <c r="S3658" t="s">
        <v>8316</v>
      </c>
      <c r="T3658" s="13">
        <f t="shared" si="296"/>
        <v>42737.910138888896</v>
      </c>
      <c r="U3658" s="13">
        <f t="shared" si="297"/>
        <v>42767.957638888889</v>
      </c>
      <c r="W3658">
        <f t="shared" si="298"/>
        <v>2017</v>
      </c>
    </row>
    <row r="3659" spans="1:23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94"/>
        <v>111</v>
      </c>
      <c r="P3659">
        <f t="shared" si="295"/>
        <v>110.75</v>
      </c>
      <c r="Q3659">
        <v>111</v>
      </c>
      <c r="R3659" s="9" t="s">
        <v>8315</v>
      </c>
      <c r="S3659" t="s">
        <v>8316</v>
      </c>
      <c r="T3659" s="13">
        <f t="shared" si="296"/>
        <v>42499.629849537043</v>
      </c>
      <c r="U3659" s="13">
        <f t="shared" si="297"/>
        <v>42522.904166666667</v>
      </c>
      <c r="W3659">
        <f t="shared" si="298"/>
        <v>2016</v>
      </c>
    </row>
    <row r="3660" spans="1:23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94"/>
        <v>101</v>
      </c>
      <c r="P3660">
        <f t="shared" si="295"/>
        <v>75.5</v>
      </c>
      <c r="Q3660">
        <v>101</v>
      </c>
      <c r="R3660" s="9" t="s">
        <v>8315</v>
      </c>
      <c r="S3660" t="s">
        <v>8316</v>
      </c>
      <c r="T3660" s="13">
        <f t="shared" si="296"/>
        <v>41775.858564814815</v>
      </c>
      <c r="U3660" s="13">
        <f t="shared" si="297"/>
        <v>41822.165972222225</v>
      </c>
      <c r="W3660">
        <f t="shared" si="298"/>
        <v>2014</v>
      </c>
    </row>
    <row r="3661" spans="1:23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94"/>
        <v>102</v>
      </c>
      <c r="P3661">
        <f t="shared" si="295"/>
        <v>235.46</v>
      </c>
      <c r="Q3661">
        <v>102</v>
      </c>
      <c r="R3661" s="9" t="s">
        <v>8315</v>
      </c>
      <c r="S3661" t="s">
        <v>8316</v>
      </c>
      <c r="T3661" s="13">
        <f t="shared" si="296"/>
        <v>42055.277199074073</v>
      </c>
      <c r="U3661" s="13">
        <f t="shared" si="297"/>
        <v>42082.610416666663</v>
      </c>
      <c r="W3661">
        <f t="shared" si="298"/>
        <v>2015</v>
      </c>
    </row>
    <row r="3662" spans="1:23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94"/>
        <v>100</v>
      </c>
      <c r="P3662">
        <f t="shared" si="295"/>
        <v>11.36</v>
      </c>
      <c r="Q3662">
        <v>100</v>
      </c>
      <c r="R3662" s="9" t="s">
        <v>8315</v>
      </c>
      <c r="S3662" t="s">
        <v>8316</v>
      </c>
      <c r="T3662" s="13">
        <f t="shared" si="296"/>
        <v>41971.881076388891</v>
      </c>
      <c r="U3662" s="13">
        <f t="shared" si="297"/>
        <v>41996.881076388891</v>
      </c>
      <c r="W3662">
        <f t="shared" si="298"/>
        <v>2014</v>
      </c>
    </row>
    <row r="3663" spans="1:23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94"/>
        <v>111</v>
      </c>
      <c r="P3663">
        <f t="shared" si="295"/>
        <v>92.5</v>
      </c>
      <c r="Q3663">
        <v>111</v>
      </c>
      <c r="R3663" s="9" t="s">
        <v>8315</v>
      </c>
      <c r="S3663" t="s">
        <v>8316</v>
      </c>
      <c r="T3663" s="13">
        <f t="shared" si="296"/>
        <v>42447.896666666667</v>
      </c>
      <c r="U3663" s="13">
        <f t="shared" si="297"/>
        <v>42470.166666666672</v>
      </c>
      <c r="W3663">
        <f t="shared" si="298"/>
        <v>2016</v>
      </c>
    </row>
    <row r="3664" spans="1:23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94"/>
        <v>101</v>
      </c>
      <c r="P3664">
        <f t="shared" si="295"/>
        <v>202.85</v>
      </c>
      <c r="Q3664">
        <v>101</v>
      </c>
      <c r="R3664" s="9" t="s">
        <v>8315</v>
      </c>
      <c r="S3664" t="s">
        <v>8316</v>
      </c>
      <c r="T3664" s="13">
        <f t="shared" si="296"/>
        <v>42064.220069444447</v>
      </c>
      <c r="U3664" s="13">
        <f t="shared" si="297"/>
        <v>42094.178402777776</v>
      </c>
      <c r="W3664">
        <f t="shared" si="298"/>
        <v>2015</v>
      </c>
    </row>
    <row r="3665" spans="1:23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94"/>
        <v>104</v>
      </c>
      <c r="P3665">
        <f t="shared" si="295"/>
        <v>26</v>
      </c>
      <c r="Q3665">
        <v>104</v>
      </c>
      <c r="R3665" s="9" t="s">
        <v>8315</v>
      </c>
      <c r="S3665" t="s">
        <v>8316</v>
      </c>
      <c r="T3665" s="13">
        <f t="shared" si="296"/>
        <v>42665.451736111107</v>
      </c>
      <c r="U3665" s="13">
        <f t="shared" si="297"/>
        <v>42725.493402777778</v>
      </c>
      <c r="W3665">
        <f t="shared" si="298"/>
        <v>2016</v>
      </c>
    </row>
    <row r="3666" spans="1:23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94"/>
        <v>109</v>
      </c>
      <c r="P3666">
        <f t="shared" si="295"/>
        <v>46.05</v>
      </c>
      <c r="Q3666">
        <v>109</v>
      </c>
      <c r="R3666" s="9" t="s">
        <v>8315</v>
      </c>
      <c r="S3666" t="s">
        <v>8316</v>
      </c>
      <c r="T3666" s="13">
        <f t="shared" si="296"/>
        <v>42523.248715277776</v>
      </c>
      <c r="U3666" s="13">
        <f t="shared" si="297"/>
        <v>42537.248715277776</v>
      </c>
      <c r="W3666">
        <f t="shared" si="298"/>
        <v>2016</v>
      </c>
    </row>
    <row r="3667" spans="1:23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94"/>
        <v>115</v>
      </c>
      <c r="P3667">
        <f t="shared" si="295"/>
        <v>51</v>
      </c>
      <c r="Q3667">
        <v>115</v>
      </c>
      <c r="R3667" s="9" t="s">
        <v>8315</v>
      </c>
      <c r="S3667" t="s">
        <v>8316</v>
      </c>
      <c r="T3667" s="13">
        <f t="shared" si="296"/>
        <v>42294.808124999996</v>
      </c>
      <c r="U3667" s="13">
        <f t="shared" si="297"/>
        <v>42305.829166666663</v>
      </c>
      <c r="W3667">
        <f t="shared" si="298"/>
        <v>2015</v>
      </c>
    </row>
    <row r="3668" spans="1:23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94"/>
        <v>100</v>
      </c>
      <c r="P3668">
        <f t="shared" si="295"/>
        <v>31.58</v>
      </c>
      <c r="Q3668">
        <v>100</v>
      </c>
      <c r="R3668" s="9" t="s">
        <v>8315</v>
      </c>
      <c r="S3668" t="s">
        <v>8316</v>
      </c>
      <c r="T3668" s="13">
        <f t="shared" si="296"/>
        <v>41822.90488425926</v>
      </c>
      <c r="U3668" s="13">
        <f t="shared" si="297"/>
        <v>41844.291666666664</v>
      </c>
      <c r="W3668">
        <f t="shared" si="298"/>
        <v>2014</v>
      </c>
    </row>
    <row r="3669" spans="1:23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94"/>
        <v>103</v>
      </c>
      <c r="P3669">
        <f t="shared" si="295"/>
        <v>53.36</v>
      </c>
      <c r="Q3669">
        <v>103</v>
      </c>
      <c r="R3669" s="9" t="s">
        <v>8315</v>
      </c>
      <c r="S3669" t="s">
        <v>8316</v>
      </c>
      <c r="T3669" s="13">
        <f t="shared" si="296"/>
        <v>42173.970127314817</v>
      </c>
      <c r="U3669" s="13">
        <f t="shared" si="297"/>
        <v>42203.970127314817</v>
      </c>
      <c r="W3669">
        <f t="shared" si="298"/>
        <v>2015</v>
      </c>
    </row>
    <row r="3670" spans="1:23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94"/>
        <v>104</v>
      </c>
      <c r="P3670">
        <f t="shared" si="295"/>
        <v>36.96</v>
      </c>
      <c r="Q3670">
        <v>104</v>
      </c>
      <c r="R3670" s="9" t="s">
        <v>8315</v>
      </c>
      <c r="S3670" t="s">
        <v>8316</v>
      </c>
      <c r="T3670" s="13">
        <f t="shared" si="296"/>
        <v>42185.556157407409</v>
      </c>
      <c r="U3670" s="13">
        <f t="shared" si="297"/>
        <v>42208.772916666669</v>
      </c>
      <c r="W3670">
        <f t="shared" si="298"/>
        <v>2015</v>
      </c>
    </row>
    <row r="3671" spans="1:23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94"/>
        <v>138</v>
      </c>
      <c r="P3671">
        <f t="shared" si="295"/>
        <v>81.290000000000006</v>
      </c>
      <c r="Q3671">
        <v>138</v>
      </c>
      <c r="R3671" s="9" t="s">
        <v>8315</v>
      </c>
      <c r="S3671" t="s">
        <v>8316</v>
      </c>
      <c r="T3671" s="13">
        <f t="shared" si="296"/>
        <v>42136.675196759257</v>
      </c>
      <c r="U3671" s="13">
        <f t="shared" si="297"/>
        <v>42166.675196759257</v>
      </c>
      <c r="W3671">
        <f t="shared" si="298"/>
        <v>2015</v>
      </c>
    </row>
    <row r="3672" spans="1:23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94"/>
        <v>110</v>
      </c>
      <c r="P3672">
        <f t="shared" si="295"/>
        <v>20.079999999999998</v>
      </c>
      <c r="Q3672">
        <v>110</v>
      </c>
      <c r="R3672" s="9" t="s">
        <v>8315</v>
      </c>
      <c r="S3672" t="s">
        <v>8316</v>
      </c>
      <c r="T3672" s="13">
        <f t="shared" si="296"/>
        <v>42142.514016203699</v>
      </c>
      <c r="U3672" s="13">
        <f t="shared" si="297"/>
        <v>42155.958333333328</v>
      </c>
      <c r="W3672">
        <f t="shared" si="298"/>
        <v>2015</v>
      </c>
    </row>
    <row r="3673" spans="1:23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94"/>
        <v>101</v>
      </c>
      <c r="P3673">
        <f t="shared" si="295"/>
        <v>88.25</v>
      </c>
      <c r="Q3673">
        <v>101</v>
      </c>
      <c r="R3673" s="9" t="s">
        <v>8315</v>
      </c>
      <c r="S3673" t="s">
        <v>8316</v>
      </c>
      <c r="T3673" s="13">
        <f t="shared" si="296"/>
        <v>41820.62809027778</v>
      </c>
      <c r="U3673" s="13">
        <f t="shared" si="297"/>
        <v>41841.165972222225</v>
      </c>
      <c r="W3673">
        <f t="shared" si="298"/>
        <v>2014</v>
      </c>
    </row>
    <row r="3674" spans="1:23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94"/>
        <v>102</v>
      </c>
      <c r="P3674">
        <f t="shared" si="295"/>
        <v>53.44</v>
      </c>
      <c r="Q3674">
        <v>102</v>
      </c>
      <c r="R3674" s="9" t="s">
        <v>8315</v>
      </c>
      <c r="S3674" t="s">
        <v>8316</v>
      </c>
      <c r="T3674" s="13">
        <f t="shared" si="296"/>
        <v>41878.946574074071</v>
      </c>
      <c r="U3674" s="13">
        <f t="shared" si="297"/>
        <v>41908.946574074071</v>
      </c>
      <c r="W3674">
        <f t="shared" si="298"/>
        <v>2014</v>
      </c>
    </row>
    <row r="3675" spans="1:23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94"/>
        <v>114</v>
      </c>
      <c r="P3675">
        <f t="shared" si="295"/>
        <v>39.869999999999997</v>
      </c>
      <c r="Q3675">
        <v>114</v>
      </c>
      <c r="R3675" s="9" t="s">
        <v>8315</v>
      </c>
      <c r="S3675" t="s">
        <v>8316</v>
      </c>
      <c r="T3675" s="13">
        <f t="shared" si="296"/>
        <v>41914.295104166667</v>
      </c>
      <c r="U3675" s="13">
        <f t="shared" si="297"/>
        <v>41948.536111111112</v>
      </c>
      <c r="W3675">
        <f t="shared" si="298"/>
        <v>2014</v>
      </c>
    </row>
    <row r="3676" spans="1:23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94"/>
        <v>100</v>
      </c>
      <c r="P3676">
        <f t="shared" si="295"/>
        <v>145.16</v>
      </c>
      <c r="Q3676">
        <v>100</v>
      </c>
      <c r="R3676" s="9" t="s">
        <v>8315</v>
      </c>
      <c r="S3676" t="s">
        <v>8316</v>
      </c>
      <c r="T3676" s="13">
        <f t="shared" si="296"/>
        <v>42556.873020833329</v>
      </c>
      <c r="U3676" s="13">
        <f t="shared" si="297"/>
        <v>42616.873020833329</v>
      </c>
      <c r="W3676">
        <f t="shared" si="298"/>
        <v>2016</v>
      </c>
    </row>
    <row r="3677" spans="1:23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94"/>
        <v>140</v>
      </c>
      <c r="P3677">
        <f t="shared" si="295"/>
        <v>23.33</v>
      </c>
      <c r="Q3677">
        <v>140</v>
      </c>
      <c r="R3677" s="9" t="s">
        <v>8315</v>
      </c>
      <c r="S3677" t="s">
        <v>8316</v>
      </c>
      <c r="T3677" s="13">
        <f t="shared" si="296"/>
        <v>42493.597013888888</v>
      </c>
      <c r="U3677" s="13">
        <f t="shared" si="297"/>
        <v>42505.958333333328</v>
      </c>
      <c r="W3677">
        <f t="shared" si="298"/>
        <v>2016</v>
      </c>
    </row>
    <row r="3678" spans="1:23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94"/>
        <v>129</v>
      </c>
      <c r="P3678">
        <f t="shared" si="295"/>
        <v>64.38</v>
      </c>
      <c r="Q3678">
        <v>129</v>
      </c>
      <c r="R3678" s="9" t="s">
        <v>8315</v>
      </c>
      <c r="S3678" t="s">
        <v>8316</v>
      </c>
      <c r="T3678" s="13">
        <f t="shared" si="296"/>
        <v>41876.815787037034</v>
      </c>
      <c r="U3678" s="13">
        <f t="shared" si="297"/>
        <v>41894.815787037034</v>
      </c>
      <c r="W3678">
        <f t="shared" si="298"/>
        <v>2014</v>
      </c>
    </row>
    <row r="3679" spans="1:23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94"/>
        <v>103</v>
      </c>
      <c r="P3679">
        <f t="shared" si="295"/>
        <v>62.05</v>
      </c>
      <c r="Q3679">
        <v>103</v>
      </c>
      <c r="R3679" s="9" t="s">
        <v>8315</v>
      </c>
      <c r="S3679" t="s">
        <v>8316</v>
      </c>
      <c r="T3679" s="13">
        <f t="shared" si="296"/>
        <v>41802.574282407404</v>
      </c>
      <c r="U3679" s="13">
        <f t="shared" si="297"/>
        <v>41823.165972222225</v>
      </c>
      <c r="W3679">
        <f t="shared" si="298"/>
        <v>2014</v>
      </c>
    </row>
    <row r="3680" spans="1:23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94"/>
        <v>103</v>
      </c>
      <c r="P3680">
        <f t="shared" si="295"/>
        <v>66.13</v>
      </c>
      <c r="Q3680">
        <v>103</v>
      </c>
      <c r="R3680" s="9" t="s">
        <v>8315</v>
      </c>
      <c r="S3680" t="s">
        <v>8316</v>
      </c>
      <c r="T3680" s="13">
        <f t="shared" si="296"/>
        <v>42120.531226851846</v>
      </c>
      <c r="U3680" s="13">
        <f t="shared" si="297"/>
        <v>42155.531226851846</v>
      </c>
      <c r="W3680">
        <f t="shared" si="298"/>
        <v>2015</v>
      </c>
    </row>
    <row r="3681" spans="1:23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94"/>
        <v>110</v>
      </c>
      <c r="P3681">
        <f t="shared" si="295"/>
        <v>73.400000000000006</v>
      </c>
      <c r="Q3681">
        <v>110</v>
      </c>
      <c r="R3681" s="9" t="s">
        <v>8315</v>
      </c>
      <c r="S3681" t="s">
        <v>8316</v>
      </c>
      <c r="T3681" s="13">
        <f t="shared" si="296"/>
        <v>41786.761354166665</v>
      </c>
      <c r="U3681" s="13">
        <f t="shared" si="297"/>
        <v>41821.207638888889</v>
      </c>
      <c r="W3681">
        <f t="shared" si="298"/>
        <v>2014</v>
      </c>
    </row>
    <row r="3682" spans="1:23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94"/>
        <v>113</v>
      </c>
      <c r="P3682">
        <f t="shared" si="295"/>
        <v>99.5</v>
      </c>
      <c r="Q3682">
        <v>113</v>
      </c>
      <c r="R3682" s="9" t="s">
        <v>8315</v>
      </c>
      <c r="S3682" t="s">
        <v>8316</v>
      </c>
      <c r="T3682" s="13">
        <f t="shared" si="296"/>
        <v>42627.454097222217</v>
      </c>
      <c r="U3682" s="13">
        <f t="shared" si="297"/>
        <v>42648.454097222217</v>
      </c>
      <c r="W3682">
        <f t="shared" si="298"/>
        <v>2016</v>
      </c>
    </row>
    <row r="3683" spans="1:23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94"/>
        <v>112</v>
      </c>
      <c r="P3683">
        <f t="shared" si="295"/>
        <v>62.17</v>
      </c>
      <c r="Q3683">
        <v>112</v>
      </c>
      <c r="R3683" s="9" t="s">
        <v>8315</v>
      </c>
      <c r="S3683" t="s">
        <v>8316</v>
      </c>
      <c r="T3683" s="13">
        <f t="shared" si="296"/>
        <v>42374.651504629626</v>
      </c>
      <c r="U3683" s="13">
        <f t="shared" si="297"/>
        <v>42384.651504629626</v>
      </c>
      <c r="W3683">
        <f t="shared" si="298"/>
        <v>2016</v>
      </c>
    </row>
    <row r="3684" spans="1:23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94"/>
        <v>139</v>
      </c>
      <c r="P3684">
        <f t="shared" si="295"/>
        <v>62.33</v>
      </c>
      <c r="Q3684">
        <v>139</v>
      </c>
      <c r="R3684" s="9" t="s">
        <v>8315</v>
      </c>
      <c r="S3684" t="s">
        <v>8316</v>
      </c>
      <c r="T3684" s="13">
        <f t="shared" si="296"/>
        <v>41772.685393518521</v>
      </c>
      <c r="U3684" s="13">
        <f t="shared" si="297"/>
        <v>41806.290972222225</v>
      </c>
      <c r="W3684">
        <f t="shared" si="298"/>
        <v>2014</v>
      </c>
    </row>
    <row r="3685" spans="1:23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94"/>
        <v>111</v>
      </c>
      <c r="P3685">
        <f t="shared" si="295"/>
        <v>58.79</v>
      </c>
      <c r="Q3685">
        <v>111</v>
      </c>
      <c r="R3685" s="9" t="s">
        <v>8315</v>
      </c>
      <c r="S3685" t="s">
        <v>8316</v>
      </c>
      <c r="T3685" s="13">
        <f t="shared" si="296"/>
        <v>42633.116851851853</v>
      </c>
      <c r="U3685" s="13">
        <f t="shared" si="297"/>
        <v>42663.116851851853</v>
      </c>
      <c r="W3685">
        <f t="shared" si="298"/>
        <v>2016</v>
      </c>
    </row>
    <row r="3686" spans="1:23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94"/>
        <v>139</v>
      </c>
      <c r="P3686">
        <f t="shared" si="295"/>
        <v>45.35</v>
      </c>
      <c r="Q3686">
        <v>139</v>
      </c>
      <c r="R3686" s="9" t="s">
        <v>8315</v>
      </c>
      <c r="S3686" t="s">
        <v>8316</v>
      </c>
      <c r="T3686" s="13">
        <f t="shared" si="296"/>
        <v>42219.180393518516</v>
      </c>
      <c r="U3686" s="13">
        <f t="shared" si="297"/>
        <v>42249.180393518516</v>
      </c>
      <c r="W3686">
        <f t="shared" si="298"/>
        <v>2015</v>
      </c>
    </row>
    <row r="3687" spans="1:23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94"/>
        <v>106</v>
      </c>
      <c r="P3687">
        <f t="shared" si="295"/>
        <v>41.94</v>
      </c>
      <c r="Q3687">
        <v>106</v>
      </c>
      <c r="R3687" s="9" t="s">
        <v>8315</v>
      </c>
      <c r="S3687" t="s">
        <v>8316</v>
      </c>
      <c r="T3687" s="13">
        <f t="shared" si="296"/>
        <v>41753.593275462961</v>
      </c>
      <c r="U3687" s="13">
        <f t="shared" si="297"/>
        <v>41778.875</v>
      </c>
      <c r="W3687">
        <f t="shared" si="298"/>
        <v>2014</v>
      </c>
    </row>
    <row r="3688" spans="1:23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94"/>
        <v>101</v>
      </c>
      <c r="P3688">
        <f t="shared" si="295"/>
        <v>59.17</v>
      </c>
      <c r="Q3688">
        <v>101</v>
      </c>
      <c r="R3688" s="9" t="s">
        <v>8315</v>
      </c>
      <c r="S3688" t="s">
        <v>8316</v>
      </c>
      <c r="T3688" s="13">
        <f t="shared" si="296"/>
        <v>42230.662731481483</v>
      </c>
      <c r="U3688" s="13">
        <f t="shared" si="297"/>
        <v>42245.165972222225</v>
      </c>
      <c r="W3688">
        <f t="shared" si="298"/>
        <v>2015</v>
      </c>
    </row>
    <row r="3689" spans="1:23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94"/>
        <v>100</v>
      </c>
      <c r="P3689">
        <f t="shared" si="295"/>
        <v>200.49</v>
      </c>
      <c r="Q3689">
        <v>100</v>
      </c>
      <c r="R3689" s="9" t="s">
        <v>8315</v>
      </c>
      <c r="S3689" t="s">
        <v>8316</v>
      </c>
      <c r="T3689" s="13">
        <f t="shared" si="296"/>
        <v>41787.218229166669</v>
      </c>
      <c r="U3689" s="13">
        <f t="shared" si="297"/>
        <v>41817.218229166669</v>
      </c>
      <c r="W3689">
        <f t="shared" si="298"/>
        <v>2014</v>
      </c>
    </row>
    <row r="3690" spans="1:23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94"/>
        <v>109</v>
      </c>
      <c r="P3690">
        <f t="shared" si="295"/>
        <v>83.97</v>
      </c>
      <c r="Q3690">
        <v>109</v>
      </c>
      <c r="R3690" s="9" t="s">
        <v>8315</v>
      </c>
      <c r="S3690" t="s">
        <v>8316</v>
      </c>
      <c r="T3690" s="13">
        <f t="shared" si="296"/>
        <v>41829.787083333329</v>
      </c>
      <c r="U3690" s="13">
        <f t="shared" si="297"/>
        <v>41859.787083333329</v>
      </c>
      <c r="W3690">
        <f t="shared" si="298"/>
        <v>2014</v>
      </c>
    </row>
    <row r="3691" spans="1:23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94"/>
        <v>118</v>
      </c>
      <c r="P3691">
        <f t="shared" si="295"/>
        <v>57.26</v>
      </c>
      <c r="Q3691">
        <v>118</v>
      </c>
      <c r="R3691" s="9" t="s">
        <v>8315</v>
      </c>
      <c r="S3691" t="s">
        <v>8316</v>
      </c>
      <c r="T3691" s="13">
        <f t="shared" si="296"/>
        <v>42147.826840277776</v>
      </c>
      <c r="U3691" s="13">
        <f t="shared" si="297"/>
        <v>42176.934027777781</v>
      </c>
      <c r="W3691">
        <f t="shared" si="298"/>
        <v>2015</v>
      </c>
    </row>
    <row r="3692" spans="1:23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94"/>
        <v>120</v>
      </c>
      <c r="P3692">
        <f t="shared" si="295"/>
        <v>58.06</v>
      </c>
      <c r="Q3692">
        <v>120</v>
      </c>
      <c r="R3692" s="9" t="s">
        <v>8315</v>
      </c>
      <c r="S3692" t="s">
        <v>8316</v>
      </c>
      <c r="T3692" s="13">
        <f t="shared" si="296"/>
        <v>41940.598182870373</v>
      </c>
      <c r="U3692" s="13">
        <f t="shared" si="297"/>
        <v>41970.639849537038</v>
      </c>
      <c r="W3692">
        <f t="shared" si="298"/>
        <v>2014</v>
      </c>
    </row>
    <row r="3693" spans="1:23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94"/>
        <v>128</v>
      </c>
      <c r="P3693">
        <f t="shared" si="295"/>
        <v>186.8</v>
      </c>
      <c r="Q3693">
        <v>128</v>
      </c>
      <c r="R3693" s="9" t="s">
        <v>8315</v>
      </c>
      <c r="S3693" t="s">
        <v>8316</v>
      </c>
      <c r="T3693" s="13">
        <f t="shared" si="296"/>
        <v>42020.700567129628</v>
      </c>
      <c r="U3693" s="13">
        <f t="shared" si="297"/>
        <v>42065.207638888889</v>
      </c>
      <c r="W3693">
        <f t="shared" si="298"/>
        <v>2015</v>
      </c>
    </row>
    <row r="3694" spans="1:23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94"/>
        <v>126</v>
      </c>
      <c r="P3694">
        <f t="shared" si="295"/>
        <v>74.12</v>
      </c>
      <c r="Q3694">
        <v>126</v>
      </c>
      <c r="R3694" s="9" t="s">
        <v>8315</v>
      </c>
      <c r="S3694" t="s">
        <v>8316</v>
      </c>
      <c r="T3694" s="13">
        <f t="shared" si="296"/>
        <v>41891.96503472222</v>
      </c>
      <c r="U3694" s="13">
        <f t="shared" si="297"/>
        <v>41901</v>
      </c>
      <c r="W3694">
        <f t="shared" si="298"/>
        <v>2014</v>
      </c>
    </row>
    <row r="3695" spans="1:23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94"/>
        <v>129</v>
      </c>
      <c r="P3695">
        <f t="shared" si="295"/>
        <v>30.71</v>
      </c>
      <c r="Q3695">
        <v>129</v>
      </c>
      <c r="R3695" s="9" t="s">
        <v>8315</v>
      </c>
      <c r="S3695" t="s">
        <v>8316</v>
      </c>
      <c r="T3695" s="13">
        <f t="shared" si="296"/>
        <v>42309.191307870366</v>
      </c>
      <c r="U3695" s="13">
        <f t="shared" si="297"/>
        <v>42338.9375</v>
      </c>
      <c r="W3695">
        <f t="shared" si="298"/>
        <v>2015</v>
      </c>
    </row>
    <row r="3696" spans="1:23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94"/>
        <v>107</v>
      </c>
      <c r="P3696">
        <f t="shared" si="295"/>
        <v>62.67</v>
      </c>
      <c r="Q3696">
        <v>107</v>
      </c>
      <c r="R3696" s="9" t="s">
        <v>8315</v>
      </c>
      <c r="S3696" t="s">
        <v>8316</v>
      </c>
      <c r="T3696" s="13">
        <f t="shared" si="296"/>
        <v>42490.133877314816</v>
      </c>
      <c r="U3696" s="13">
        <f t="shared" si="297"/>
        <v>42527.083333333328</v>
      </c>
      <c r="W3696">
        <f t="shared" si="298"/>
        <v>2016</v>
      </c>
    </row>
    <row r="3697" spans="1:23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94"/>
        <v>100</v>
      </c>
      <c r="P3697">
        <f t="shared" si="295"/>
        <v>121.36</v>
      </c>
      <c r="Q3697">
        <v>100</v>
      </c>
      <c r="R3697" s="9" t="s">
        <v>8315</v>
      </c>
      <c r="S3697" t="s">
        <v>8316</v>
      </c>
      <c r="T3697" s="13">
        <f t="shared" si="296"/>
        <v>41995.870486111111</v>
      </c>
      <c r="U3697" s="13">
        <f t="shared" si="297"/>
        <v>42015.870486111111</v>
      </c>
      <c r="W3697">
        <f t="shared" si="298"/>
        <v>2014</v>
      </c>
    </row>
    <row r="3698" spans="1:23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94"/>
        <v>155</v>
      </c>
      <c r="P3698">
        <f t="shared" si="295"/>
        <v>39.74</v>
      </c>
      <c r="Q3698">
        <v>155</v>
      </c>
      <c r="R3698" s="9" t="s">
        <v>8315</v>
      </c>
      <c r="S3698" t="s">
        <v>8316</v>
      </c>
      <c r="T3698" s="13">
        <f t="shared" si="296"/>
        <v>41988.617083333331</v>
      </c>
      <c r="U3698" s="13">
        <f t="shared" si="297"/>
        <v>42048.617083333331</v>
      </c>
      <c r="W3698">
        <f t="shared" si="298"/>
        <v>2014</v>
      </c>
    </row>
    <row r="3699" spans="1:23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94"/>
        <v>108</v>
      </c>
      <c r="P3699">
        <f t="shared" si="295"/>
        <v>72</v>
      </c>
      <c r="Q3699">
        <v>108</v>
      </c>
      <c r="R3699" s="9" t="s">
        <v>8315</v>
      </c>
      <c r="S3699" t="s">
        <v>8316</v>
      </c>
      <c r="T3699" s="13">
        <f t="shared" si="296"/>
        <v>42479.465833333335</v>
      </c>
      <c r="U3699" s="13">
        <f t="shared" si="297"/>
        <v>42500.465833333335</v>
      </c>
      <c r="W3699">
        <f t="shared" si="298"/>
        <v>2016</v>
      </c>
    </row>
    <row r="3700" spans="1:23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94"/>
        <v>111</v>
      </c>
      <c r="P3700">
        <f t="shared" si="295"/>
        <v>40.630000000000003</v>
      </c>
      <c r="Q3700">
        <v>111</v>
      </c>
      <c r="R3700" s="9" t="s">
        <v>8315</v>
      </c>
      <c r="S3700" t="s">
        <v>8316</v>
      </c>
      <c r="T3700" s="13">
        <f t="shared" si="296"/>
        <v>42401.806562500002</v>
      </c>
      <c r="U3700" s="13">
        <f t="shared" si="297"/>
        <v>42431.806562500002</v>
      </c>
      <c r="W3700">
        <f t="shared" si="298"/>
        <v>2016</v>
      </c>
    </row>
    <row r="3701" spans="1:23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94"/>
        <v>101</v>
      </c>
      <c r="P3701">
        <f t="shared" si="295"/>
        <v>63</v>
      </c>
      <c r="Q3701">
        <v>101</v>
      </c>
      <c r="R3701" s="9" t="s">
        <v>8315</v>
      </c>
      <c r="S3701" t="s">
        <v>8316</v>
      </c>
      <c r="T3701" s="13">
        <f t="shared" si="296"/>
        <v>41897.602037037039</v>
      </c>
      <c r="U3701" s="13">
        <f t="shared" si="297"/>
        <v>41927.602037037039</v>
      </c>
      <c r="W3701">
        <f t="shared" si="298"/>
        <v>2014</v>
      </c>
    </row>
    <row r="3702" spans="1:23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94"/>
        <v>121</v>
      </c>
      <c r="P3702">
        <f t="shared" si="295"/>
        <v>33.67</v>
      </c>
      <c r="Q3702">
        <v>121</v>
      </c>
      <c r="R3702" s="9" t="s">
        <v>8315</v>
      </c>
      <c r="S3702" t="s">
        <v>8316</v>
      </c>
      <c r="T3702" s="13">
        <f t="shared" si="296"/>
        <v>41882.585648148146</v>
      </c>
      <c r="U3702" s="13">
        <f t="shared" si="297"/>
        <v>41912.666666666664</v>
      </c>
      <c r="W3702">
        <f t="shared" si="298"/>
        <v>2014</v>
      </c>
    </row>
    <row r="3703" spans="1:23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94"/>
        <v>100</v>
      </c>
      <c r="P3703">
        <f t="shared" si="295"/>
        <v>38.590000000000003</v>
      </c>
      <c r="Q3703">
        <v>100</v>
      </c>
      <c r="R3703" s="9" t="s">
        <v>8315</v>
      </c>
      <c r="S3703" t="s">
        <v>8316</v>
      </c>
      <c r="T3703" s="13">
        <f t="shared" si="296"/>
        <v>42129.541585648149</v>
      </c>
      <c r="U3703" s="13">
        <f t="shared" si="297"/>
        <v>42159.541585648149</v>
      </c>
      <c r="W3703">
        <f t="shared" si="298"/>
        <v>2015</v>
      </c>
    </row>
    <row r="3704" spans="1:23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94"/>
        <v>109</v>
      </c>
      <c r="P3704">
        <f t="shared" si="295"/>
        <v>155.94999999999999</v>
      </c>
      <c r="Q3704">
        <v>109</v>
      </c>
      <c r="R3704" s="9" t="s">
        <v>8315</v>
      </c>
      <c r="S3704" t="s">
        <v>8316</v>
      </c>
      <c r="T3704" s="13">
        <f t="shared" si="296"/>
        <v>42524.53800925926</v>
      </c>
      <c r="U3704" s="13">
        <f t="shared" si="297"/>
        <v>42561.957638888889</v>
      </c>
      <c r="W3704">
        <f t="shared" si="298"/>
        <v>2016</v>
      </c>
    </row>
    <row r="3705" spans="1:23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94"/>
        <v>123</v>
      </c>
      <c r="P3705">
        <f t="shared" si="295"/>
        <v>43.2</v>
      </c>
      <c r="Q3705">
        <v>123</v>
      </c>
      <c r="R3705" s="9" t="s">
        <v>8315</v>
      </c>
      <c r="S3705" t="s">
        <v>8316</v>
      </c>
      <c r="T3705" s="13">
        <f t="shared" si="296"/>
        <v>42556.504490740743</v>
      </c>
      <c r="U3705" s="13">
        <f t="shared" si="297"/>
        <v>42595.290972222225</v>
      </c>
      <c r="W3705">
        <f t="shared" si="298"/>
        <v>2016</v>
      </c>
    </row>
    <row r="3706" spans="1:23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94"/>
        <v>136</v>
      </c>
      <c r="P3706">
        <f t="shared" si="295"/>
        <v>15.15</v>
      </c>
      <c r="Q3706">
        <v>136</v>
      </c>
      <c r="R3706" s="9" t="s">
        <v>8315</v>
      </c>
      <c r="S3706" t="s">
        <v>8316</v>
      </c>
      <c r="T3706" s="13">
        <f t="shared" si="296"/>
        <v>42461.689745370371</v>
      </c>
      <c r="U3706" s="13">
        <f t="shared" si="297"/>
        <v>42521.689745370371</v>
      </c>
      <c r="W3706">
        <f t="shared" si="298"/>
        <v>2016</v>
      </c>
    </row>
    <row r="3707" spans="1:23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94"/>
        <v>103</v>
      </c>
      <c r="P3707">
        <f t="shared" si="295"/>
        <v>83.57</v>
      </c>
      <c r="Q3707">
        <v>103</v>
      </c>
      <c r="R3707" s="9" t="s">
        <v>8315</v>
      </c>
      <c r="S3707" t="s">
        <v>8316</v>
      </c>
      <c r="T3707" s="13">
        <f t="shared" si="296"/>
        <v>41792.542986111112</v>
      </c>
      <c r="U3707" s="13">
        <f t="shared" si="297"/>
        <v>41813.75</v>
      </c>
      <c r="W3707">
        <f t="shared" si="298"/>
        <v>2014</v>
      </c>
    </row>
    <row r="3708" spans="1:23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94"/>
        <v>121</v>
      </c>
      <c r="P3708">
        <f t="shared" si="295"/>
        <v>140</v>
      </c>
      <c r="Q3708">
        <v>121</v>
      </c>
      <c r="R3708" s="9" t="s">
        <v>8315</v>
      </c>
      <c r="S3708" t="s">
        <v>8316</v>
      </c>
      <c r="T3708" s="13">
        <f t="shared" si="296"/>
        <v>41879.913761574076</v>
      </c>
      <c r="U3708" s="13">
        <f t="shared" si="297"/>
        <v>41894.913761574076</v>
      </c>
      <c r="W3708">
        <f t="shared" si="298"/>
        <v>2014</v>
      </c>
    </row>
    <row r="3709" spans="1:23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94"/>
        <v>186</v>
      </c>
      <c r="P3709">
        <f t="shared" si="295"/>
        <v>80.87</v>
      </c>
      <c r="Q3709">
        <v>186</v>
      </c>
      <c r="R3709" s="9" t="s">
        <v>8315</v>
      </c>
      <c r="S3709" t="s">
        <v>8316</v>
      </c>
      <c r="T3709" s="13">
        <f t="shared" si="296"/>
        <v>42552.048356481479</v>
      </c>
      <c r="U3709" s="13">
        <f t="shared" si="297"/>
        <v>42573.226388888885</v>
      </c>
      <c r="W3709">
        <f t="shared" si="298"/>
        <v>2016</v>
      </c>
    </row>
    <row r="3710" spans="1:23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94"/>
        <v>300</v>
      </c>
      <c r="P3710">
        <f t="shared" si="295"/>
        <v>53.85</v>
      </c>
      <c r="Q3710">
        <v>300</v>
      </c>
      <c r="R3710" s="9" t="s">
        <v>8315</v>
      </c>
      <c r="S3710" t="s">
        <v>8316</v>
      </c>
      <c r="T3710" s="13">
        <f t="shared" si="296"/>
        <v>41810.142199074071</v>
      </c>
      <c r="U3710" s="13">
        <f t="shared" si="297"/>
        <v>41824.142199074071</v>
      </c>
      <c r="W3710">
        <f t="shared" si="298"/>
        <v>2014</v>
      </c>
    </row>
    <row r="3711" spans="1:23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94"/>
        <v>108</v>
      </c>
      <c r="P3711">
        <f t="shared" si="295"/>
        <v>30.93</v>
      </c>
      <c r="Q3711">
        <v>108</v>
      </c>
      <c r="R3711" s="9" t="s">
        <v>8315</v>
      </c>
      <c r="S3711" t="s">
        <v>8316</v>
      </c>
      <c r="T3711" s="13">
        <f t="shared" si="296"/>
        <v>41785.707708333335</v>
      </c>
      <c r="U3711" s="13">
        <f t="shared" si="297"/>
        <v>41815.707708333335</v>
      </c>
      <c r="W3711">
        <f t="shared" si="298"/>
        <v>2014</v>
      </c>
    </row>
    <row r="3712" spans="1:23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94"/>
        <v>141</v>
      </c>
      <c r="P3712">
        <f t="shared" si="295"/>
        <v>67.959999999999994</v>
      </c>
      <c r="Q3712">
        <v>141</v>
      </c>
      <c r="R3712" s="9" t="s">
        <v>8315</v>
      </c>
      <c r="S3712" t="s">
        <v>8316</v>
      </c>
      <c r="T3712" s="13">
        <f t="shared" si="296"/>
        <v>42072.576249999998</v>
      </c>
      <c r="U3712" s="13">
        <f t="shared" si="297"/>
        <v>42097.576249999998</v>
      </c>
      <c r="W3712">
        <f t="shared" si="298"/>
        <v>2015</v>
      </c>
    </row>
    <row r="3713" spans="1:23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94"/>
        <v>114</v>
      </c>
      <c r="P3713">
        <f t="shared" si="295"/>
        <v>27.14</v>
      </c>
      <c r="Q3713">
        <v>114</v>
      </c>
      <c r="R3713" s="9" t="s">
        <v>8315</v>
      </c>
      <c r="S3713" t="s">
        <v>8316</v>
      </c>
      <c r="T3713" s="13">
        <f t="shared" si="296"/>
        <v>41779.724224537036</v>
      </c>
      <c r="U3713" s="13">
        <f t="shared" si="297"/>
        <v>41805.666666666664</v>
      </c>
      <c r="W3713">
        <f t="shared" si="298"/>
        <v>2014</v>
      </c>
    </row>
    <row r="3714" spans="1:23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94"/>
        <v>154</v>
      </c>
      <c r="P3714">
        <f t="shared" si="295"/>
        <v>110.87</v>
      </c>
      <c r="Q3714">
        <v>154</v>
      </c>
      <c r="R3714" s="9" t="s">
        <v>8315</v>
      </c>
      <c r="S3714" t="s">
        <v>8316</v>
      </c>
      <c r="T3714" s="13">
        <f t="shared" si="296"/>
        <v>42134.172071759262</v>
      </c>
      <c r="U3714" s="13">
        <f t="shared" si="297"/>
        <v>42155.290972222225</v>
      </c>
      <c r="W3714">
        <f t="shared" si="298"/>
        <v>2015</v>
      </c>
    </row>
    <row r="3715" spans="1:23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9">ROUND(E3715/D3715*100,0)</f>
        <v>102</v>
      </c>
      <c r="P3715">
        <f t="shared" ref="P3715:P3778" si="300">IFERROR(ROUND(E3715/L3715,2),0)</f>
        <v>106.84</v>
      </c>
      <c r="Q3715">
        <v>102</v>
      </c>
      <c r="R3715" s="9" t="s">
        <v>8315</v>
      </c>
      <c r="S3715" t="s">
        <v>8316</v>
      </c>
      <c r="T3715" s="13">
        <f t="shared" ref="T3715:T3778" si="301">(((J3715/60)/60)/24)+DATE(1970,1,1)</f>
        <v>42505.738032407404</v>
      </c>
      <c r="U3715" s="13">
        <f t="shared" ref="U3715:U3778" si="302">(((I3715/60)/60)/24)+DATE(1970,1,1)</f>
        <v>42525.738032407404</v>
      </c>
      <c r="W3715">
        <f t="shared" ref="W3715:W3778" si="303">YEAR(T3715)</f>
        <v>2016</v>
      </c>
    </row>
    <row r="3716" spans="1:23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9"/>
        <v>102</v>
      </c>
      <c r="P3716">
        <f t="shared" si="300"/>
        <v>105.52</v>
      </c>
      <c r="Q3716">
        <v>102</v>
      </c>
      <c r="R3716" s="9" t="s">
        <v>8315</v>
      </c>
      <c r="S3716" t="s">
        <v>8316</v>
      </c>
      <c r="T3716" s="13">
        <f t="shared" si="301"/>
        <v>42118.556331018524</v>
      </c>
      <c r="U3716" s="13">
        <f t="shared" si="302"/>
        <v>42150.165972222225</v>
      </c>
      <c r="W3716">
        <f t="shared" si="303"/>
        <v>2015</v>
      </c>
    </row>
    <row r="3717" spans="1:23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9"/>
        <v>103</v>
      </c>
      <c r="P3717">
        <f t="shared" si="300"/>
        <v>132.96</v>
      </c>
      <c r="Q3717">
        <v>103</v>
      </c>
      <c r="R3717" s="9" t="s">
        <v>8315</v>
      </c>
      <c r="S3717" t="s">
        <v>8316</v>
      </c>
      <c r="T3717" s="13">
        <f t="shared" si="301"/>
        <v>42036.995590277773</v>
      </c>
      <c r="U3717" s="13">
        <f t="shared" si="302"/>
        <v>42094.536111111112</v>
      </c>
      <c r="W3717">
        <f t="shared" si="303"/>
        <v>2015</v>
      </c>
    </row>
    <row r="3718" spans="1:23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9"/>
        <v>156</v>
      </c>
      <c r="P3718">
        <f t="shared" si="300"/>
        <v>51.92</v>
      </c>
      <c r="Q3718">
        <v>156</v>
      </c>
      <c r="R3718" s="9" t="s">
        <v>8315</v>
      </c>
      <c r="S3718" t="s">
        <v>8316</v>
      </c>
      <c r="T3718" s="13">
        <f t="shared" si="301"/>
        <v>42360.887835648144</v>
      </c>
      <c r="U3718" s="13">
        <f t="shared" si="302"/>
        <v>42390.887835648144</v>
      </c>
      <c r="W3718">
        <f t="shared" si="303"/>
        <v>2015</v>
      </c>
    </row>
    <row r="3719" spans="1:23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9"/>
        <v>101</v>
      </c>
      <c r="P3719">
        <f t="shared" si="300"/>
        <v>310</v>
      </c>
      <c r="Q3719">
        <v>101</v>
      </c>
      <c r="R3719" s="9" t="s">
        <v>8315</v>
      </c>
      <c r="S3719" t="s">
        <v>8316</v>
      </c>
      <c r="T3719" s="13">
        <f t="shared" si="301"/>
        <v>42102.866307870368</v>
      </c>
      <c r="U3719" s="13">
        <f t="shared" si="302"/>
        <v>42133.866307870368</v>
      </c>
      <c r="W3719">
        <f t="shared" si="303"/>
        <v>2015</v>
      </c>
    </row>
    <row r="3720" spans="1:23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9"/>
        <v>239</v>
      </c>
      <c r="P3720">
        <f t="shared" si="300"/>
        <v>26.02</v>
      </c>
      <c r="Q3720">
        <v>239</v>
      </c>
      <c r="R3720" s="9" t="s">
        <v>8315</v>
      </c>
      <c r="S3720" t="s">
        <v>8316</v>
      </c>
      <c r="T3720" s="13">
        <f t="shared" si="301"/>
        <v>42032.716145833328</v>
      </c>
      <c r="U3720" s="13">
        <f t="shared" si="302"/>
        <v>42062.716145833328</v>
      </c>
      <c r="W3720">
        <f t="shared" si="303"/>
        <v>2015</v>
      </c>
    </row>
    <row r="3721" spans="1:23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9"/>
        <v>210</v>
      </c>
      <c r="P3721">
        <f t="shared" si="300"/>
        <v>105</v>
      </c>
      <c r="Q3721">
        <v>210</v>
      </c>
      <c r="R3721" s="9" t="s">
        <v>8315</v>
      </c>
      <c r="S3721" t="s">
        <v>8316</v>
      </c>
      <c r="T3721" s="13">
        <f t="shared" si="301"/>
        <v>42147.729930555557</v>
      </c>
      <c r="U3721" s="13">
        <f t="shared" si="302"/>
        <v>42177.729930555557</v>
      </c>
      <c r="W3721">
        <f t="shared" si="303"/>
        <v>2015</v>
      </c>
    </row>
    <row r="3722" spans="1:23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9"/>
        <v>105</v>
      </c>
      <c r="P3722">
        <f t="shared" si="300"/>
        <v>86.23</v>
      </c>
      <c r="Q3722">
        <v>105</v>
      </c>
      <c r="R3722" s="9" t="s">
        <v>8315</v>
      </c>
      <c r="S3722" t="s">
        <v>8316</v>
      </c>
      <c r="T3722" s="13">
        <f t="shared" si="301"/>
        <v>42165.993125000001</v>
      </c>
      <c r="U3722" s="13">
        <f t="shared" si="302"/>
        <v>42187.993125000001</v>
      </c>
      <c r="W3722">
        <f t="shared" si="303"/>
        <v>2015</v>
      </c>
    </row>
    <row r="3723" spans="1:23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9"/>
        <v>101</v>
      </c>
      <c r="P3723">
        <f t="shared" si="300"/>
        <v>114.55</v>
      </c>
      <c r="Q3723">
        <v>101</v>
      </c>
      <c r="R3723" s="9" t="s">
        <v>8315</v>
      </c>
      <c r="S3723" t="s">
        <v>8316</v>
      </c>
      <c r="T3723" s="13">
        <f t="shared" si="301"/>
        <v>41927.936157407406</v>
      </c>
      <c r="U3723" s="13">
        <f t="shared" si="302"/>
        <v>41948.977824074071</v>
      </c>
      <c r="W3723">
        <f t="shared" si="303"/>
        <v>2014</v>
      </c>
    </row>
    <row r="3724" spans="1:23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9"/>
        <v>111</v>
      </c>
      <c r="P3724">
        <f t="shared" si="300"/>
        <v>47.66</v>
      </c>
      <c r="Q3724">
        <v>111</v>
      </c>
      <c r="R3724" s="9" t="s">
        <v>8315</v>
      </c>
      <c r="S3724" t="s">
        <v>8316</v>
      </c>
      <c r="T3724" s="13">
        <f t="shared" si="301"/>
        <v>42381.671840277777</v>
      </c>
      <c r="U3724" s="13">
        <f t="shared" si="302"/>
        <v>42411.957638888889</v>
      </c>
      <c r="W3724">
        <f t="shared" si="303"/>
        <v>2016</v>
      </c>
    </row>
    <row r="3725" spans="1:23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9"/>
        <v>102</v>
      </c>
      <c r="P3725">
        <f t="shared" si="300"/>
        <v>72.89</v>
      </c>
      <c r="Q3725">
        <v>102</v>
      </c>
      <c r="R3725" s="9" t="s">
        <v>8315</v>
      </c>
      <c r="S3725" t="s">
        <v>8316</v>
      </c>
      <c r="T3725" s="13">
        <f t="shared" si="301"/>
        <v>41943.753032407411</v>
      </c>
      <c r="U3725" s="13">
        <f t="shared" si="302"/>
        <v>41973.794699074075</v>
      </c>
      <c r="W3725">
        <f t="shared" si="303"/>
        <v>2014</v>
      </c>
    </row>
    <row r="3726" spans="1:23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9"/>
        <v>103</v>
      </c>
      <c r="P3726">
        <f t="shared" si="300"/>
        <v>49.55</v>
      </c>
      <c r="Q3726">
        <v>103</v>
      </c>
      <c r="R3726" s="9" t="s">
        <v>8315</v>
      </c>
      <c r="S3726" t="s">
        <v>8316</v>
      </c>
      <c r="T3726" s="13">
        <f t="shared" si="301"/>
        <v>42465.491435185191</v>
      </c>
      <c r="U3726" s="13">
        <f t="shared" si="302"/>
        <v>42494.958333333328</v>
      </c>
      <c r="W3726">
        <f t="shared" si="303"/>
        <v>2016</v>
      </c>
    </row>
    <row r="3727" spans="1:23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9"/>
        <v>127</v>
      </c>
      <c r="P3727">
        <f t="shared" si="300"/>
        <v>25.4</v>
      </c>
      <c r="Q3727">
        <v>127</v>
      </c>
      <c r="R3727" s="9" t="s">
        <v>8315</v>
      </c>
      <c r="S3727" t="s">
        <v>8316</v>
      </c>
      <c r="T3727" s="13">
        <f t="shared" si="301"/>
        <v>42401.945219907408</v>
      </c>
      <c r="U3727" s="13">
        <f t="shared" si="302"/>
        <v>42418.895833333328</v>
      </c>
      <c r="W3727">
        <f t="shared" si="303"/>
        <v>2016</v>
      </c>
    </row>
    <row r="3728" spans="1:23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9"/>
        <v>339</v>
      </c>
      <c r="P3728">
        <f t="shared" si="300"/>
        <v>62.59</v>
      </c>
      <c r="Q3728">
        <v>339</v>
      </c>
      <c r="R3728" s="9" t="s">
        <v>8315</v>
      </c>
      <c r="S3728" t="s">
        <v>8316</v>
      </c>
      <c r="T3728" s="13">
        <f t="shared" si="301"/>
        <v>42462.140868055561</v>
      </c>
      <c r="U3728" s="13">
        <f t="shared" si="302"/>
        <v>42489.875</v>
      </c>
      <c r="W3728">
        <f t="shared" si="303"/>
        <v>2016</v>
      </c>
    </row>
    <row r="3729" spans="1:23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9"/>
        <v>101</v>
      </c>
      <c r="P3729">
        <f t="shared" si="300"/>
        <v>61.06</v>
      </c>
      <c r="Q3729">
        <v>101</v>
      </c>
      <c r="R3729" s="9" t="s">
        <v>8315</v>
      </c>
      <c r="S3729" t="s">
        <v>8316</v>
      </c>
      <c r="T3729" s="13">
        <f t="shared" si="301"/>
        <v>42632.348310185189</v>
      </c>
      <c r="U3729" s="13">
        <f t="shared" si="302"/>
        <v>42663.204861111109</v>
      </c>
      <c r="W3729">
        <f t="shared" si="303"/>
        <v>2016</v>
      </c>
    </row>
    <row r="3730" spans="1:23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9"/>
        <v>9</v>
      </c>
      <c r="P3730">
        <f t="shared" si="300"/>
        <v>60.06</v>
      </c>
      <c r="Q3730">
        <v>9</v>
      </c>
      <c r="R3730" s="9" t="s">
        <v>8315</v>
      </c>
      <c r="S3730" t="s">
        <v>8316</v>
      </c>
      <c r="T3730" s="13">
        <f t="shared" si="301"/>
        <v>42205.171018518522</v>
      </c>
      <c r="U3730" s="13">
        <f t="shared" si="302"/>
        <v>42235.171018518522</v>
      </c>
      <c r="W3730">
        <f t="shared" si="303"/>
        <v>2015</v>
      </c>
    </row>
    <row r="3731" spans="1:23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9"/>
        <v>7</v>
      </c>
      <c r="P3731">
        <f t="shared" si="300"/>
        <v>72.400000000000006</v>
      </c>
      <c r="Q3731">
        <v>7</v>
      </c>
      <c r="R3731" s="9" t="s">
        <v>8315</v>
      </c>
      <c r="S3731" t="s">
        <v>8316</v>
      </c>
      <c r="T3731" s="13">
        <f t="shared" si="301"/>
        <v>42041.205000000002</v>
      </c>
      <c r="U3731" s="13">
        <f t="shared" si="302"/>
        <v>42086.16333333333</v>
      </c>
      <c r="W3731">
        <f t="shared" si="303"/>
        <v>2015</v>
      </c>
    </row>
    <row r="3732" spans="1:23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9"/>
        <v>10</v>
      </c>
      <c r="P3732">
        <f t="shared" si="300"/>
        <v>100</v>
      </c>
      <c r="Q3732">
        <v>10</v>
      </c>
      <c r="R3732" s="9" t="s">
        <v>8315</v>
      </c>
      <c r="S3732" t="s">
        <v>8316</v>
      </c>
      <c r="T3732" s="13">
        <f t="shared" si="301"/>
        <v>42203.677766203706</v>
      </c>
      <c r="U3732" s="13">
        <f t="shared" si="302"/>
        <v>42233.677766203706</v>
      </c>
      <c r="W3732">
        <f t="shared" si="303"/>
        <v>2015</v>
      </c>
    </row>
    <row r="3733" spans="1:23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9"/>
        <v>11</v>
      </c>
      <c r="P3733">
        <f t="shared" si="300"/>
        <v>51.67</v>
      </c>
      <c r="Q3733">
        <v>11</v>
      </c>
      <c r="R3733" s="9" t="s">
        <v>8315</v>
      </c>
      <c r="S3733" t="s">
        <v>8316</v>
      </c>
      <c r="T3733" s="13">
        <f t="shared" si="301"/>
        <v>41983.752847222218</v>
      </c>
      <c r="U3733" s="13">
        <f t="shared" si="302"/>
        <v>42014.140972222223</v>
      </c>
      <c r="W3733">
        <f t="shared" si="303"/>
        <v>2014</v>
      </c>
    </row>
    <row r="3734" spans="1:23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9"/>
        <v>15</v>
      </c>
      <c r="P3734">
        <f t="shared" si="300"/>
        <v>32.75</v>
      </c>
      <c r="Q3734">
        <v>15</v>
      </c>
      <c r="R3734" s="9" t="s">
        <v>8315</v>
      </c>
      <c r="S3734" t="s">
        <v>8316</v>
      </c>
      <c r="T3734" s="13">
        <f t="shared" si="301"/>
        <v>41968.677465277782</v>
      </c>
      <c r="U3734" s="13">
        <f t="shared" si="302"/>
        <v>42028.5</v>
      </c>
      <c r="W3734">
        <f t="shared" si="303"/>
        <v>2014</v>
      </c>
    </row>
    <row r="3735" spans="1:23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9"/>
        <v>0</v>
      </c>
      <c r="P3735">
        <f t="shared" si="300"/>
        <v>0</v>
      </c>
      <c r="Q3735">
        <v>0</v>
      </c>
      <c r="R3735" s="9" t="s">
        <v>8315</v>
      </c>
      <c r="S3735" t="s">
        <v>8316</v>
      </c>
      <c r="T3735" s="13">
        <f t="shared" si="301"/>
        <v>42103.024398148147</v>
      </c>
      <c r="U3735" s="13">
        <f t="shared" si="302"/>
        <v>42112.9375</v>
      </c>
      <c r="W3735">
        <f t="shared" si="303"/>
        <v>2015</v>
      </c>
    </row>
    <row r="3736" spans="1:23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9"/>
        <v>28</v>
      </c>
      <c r="P3736">
        <f t="shared" si="300"/>
        <v>61</v>
      </c>
      <c r="Q3736">
        <v>28</v>
      </c>
      <c r="R3736" s="9" t="s">
        <v>8315</v>
      </c>
      <c r="S3736" t="s">
        <v>8316</v>
      </c>
      <c r="T3736" s="13">
        <f t="shared" si="301"/>
        <v>42089.901574074072</v>
      </c>
      <c r="U3736" s="13">
        <f t="shared" si="302"/>
        <v>42149.901574074072</v>
      </c>
      <c r="W3736">
        <f t="shared" si="303"/>
        <v>2015</v>
      </c>
    </row>
    <row r="3737" spans="1:23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9"/>
        <v>13</v>
      </c>
      <c r="P3737">
        <f t="shared" si="300"/>
        <v>10</v>
      </c>
      <c r="Q3737">
        <v>13</v>
      </c>
      <c r="R3737" s="9" t="s">
        <v>8315</v>
      </c>
      <c r="S3737" t="s">
        <v>8316</v>
      </c>
      <c r="T3737" s="13">
        <f t="shared" si="301"/>
        <v>42122.693159722221</v>
      </c>
      <c r="U3737" s="13">
        <f t="shared" si="302"/>
        <v>42152.693159722221</v>
      </c>
      <c r="W3737">
        <f t="shared" si="303"/>
        <v>2015</v>
      </c>
    </row>
    <row r="3738" spans="1:23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9"/>
        <v>1</v>
      </c>
      <c r="P3738">
        <f t="shared" si="300"/>
        <v>10</v>
      </c>
      <c r="Q3738">
        <v>1</v>
      </c>
      <c r="R3738" s="9" t="s">
        <v>8315</v>
      </c>
      <c r="S3738" t="s">
        <v>8316</v>
      </c>
      <c r="T3738" s="13">
        <f t="shared" si="301"/>
        <v>42048.711724537032</v>
      </c>
      <c r="U3738" s="13">
        <f t="shared" si="302"/>
        <v>42086.75</v>
      </c>
      <c r="W3738">
        <f t="shared" si="303"/>
        <v>2015</v>
      </c>
    </row>
    <row r="3739" spans="1:23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9"/>
        <v>21</v>
      </c>
      <c r="P3739">
        <f t="shared" si="300"/>
        <v>37.5</v>
      </c>
      <c r="Q3739">
        <v>21</v>
      </c>
      <c r="R3739" s="9" t="s">
        <v>8315</v>
      </c>
      <c r="S3739" t="s">
        <v>8316</v>
      </c>
      <c r="T3739" s="13">
        <f t="shared" si="301"/>
        <v>42297.691006944442</v>
      </c>
      <c r="U3739" s="13">
        <f t="shared" si="302"/>
        <v>42320.290972222225</v>
      </c>
      <c r="W3739">
        <f t="shared" si="303"/>
        <v>2015</v>
      </c>
    </row>
    <row r="3740" spans="1:23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9"/>
        <v>18</v>
      </c>
      <c r="P3740">
        <f t="shared" si="300"/>
        <v>45</v>
      </c>
      <c r="Q3740">
        <v>18</v>
      </c>
      <c r="R3740" s="9" t="s">
        <v>8315</v>
      </c>
      <c r="S3740" t="s">
        <v>8316</v>
      </c>
      <c r="T3740" s="13">
        <f t="shared" si="301"/>
        <v>41813.938715277778</v>
      </c>
      <c r="U3740" s="13">
        <f t="shared" si="302"/>
        <v>41835.916666666664</v>
      </c>
      <c r="W3740">
        <f t="shared" si="303"/>
        <v>2014</v>
      </c>
    </row>
    <row r="3741" spans="1:23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9"/>
        <v>20</v>
      </c>
      <c r="P3741">
        <f t="shared" si="300"/>
        <v>100.63</v>
      </c>
      <c r="Q3741">
        <v>20</v>
      </c>
      <c r="R3741" s="9" t="s">
        <v>8315</v>
      </c>
      <c r="S3741" t="s">
        <v>8316</v>
      </c>
      <c r="T3741" s="13">
        <f t="shared" si="301"/>
        <v>42548.449861111112</v>
      </c>
      <c r="U3741" s="13">
        <f t="shared" si="302"/>
        <v>42568.449861111112</v>
      </c>
      <c r="W3741">
        <f t="shared" si="303"/>
        <v>2016</v>
      </c>
    </row>
    <row r="3742" spans="1:23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9"/>
        <v>18</v>
      </c>
      <c r="P3742">
        <f t="shared" si="300"/>
        <v>25.57</v>
      </c>
      <c r="Q3742">
        <v>18</v>
      </c>
      <c r="R3742" s="9" t="s">
        <v>8315</v>
      </c>
      <c r="S3742" t="s">
        <v>8316</v>
      </c>
      <c r="T3742" s="13">
        <f t="shared" si="301"/>
        <v>41833.089756944442</v>
      </c>
      <c r="U3742" s="13">
        <f t="shared" si="302"/>
        <v>41863.079143518517</v>
      </c>
      <c r="W3742">
        <f t="shared" si="303"/>
        <v>2014</v>
      </c>
    </row>
    <row r="3743" spans="1:23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9"/>
        <v>0</v>
      </c>
      <c r="P3743">
        <f t="shared" si="300"/>
        <v>0</v>
      </c>
      <c r="Q3743">
        <v>0</v>
      </c>
      <c r="R3743" s="9" t="s">
        <v>8315</v>
      </c>
      <c r="S3743" t="s">
        <v>8316</v>
      </c>
      <c r="T3743" s="13">
        <f t="shared" si="301"/>
        <v>42325.920717592591</v>
      </c>
      <c r="U3743" s="13">
        <f t="shared" si="302"/>
        <v>42355.920717592591</v>
      </c>
      <c r="W3743">
        <f t="shared" si="303"/>
        <v>2015</v>
      </c>
    </row>
    <row r="3744" spans="1:23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9"/>
        <v>2</v>
      </c>
      <c r="P3744">
        <f t="shared" si="300"/>
        <v>25</v>
      </c>
      <c r="Q3744">
        <v>2</v>
      </c>
      <c r="R3744" s="9" t="s">
        <v>8315</v>
      </c>
      <c r="S3744" t="s">
        <v>8316</v>
      </c>
      <c r="T3744" s="13">
        <f t="shared" si="301"/>
        <v>41858.214629629627</v>
      </c>
      <c r="U3744" s="13">
        <f t="shared" si="302"/>
        <v>41888.214629629627</v>
      </c>
      <c r="W3744">
        <f t="shared" si="303"/>
        <v>2014</v>
      </c>
    </row>
    <row r="3745" spans="1:23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9"/>
        <v>0</v>
      </c>
      <c r="P3745">
        <f t="shared" si="300"/>
        <v>0</v>
      </c>
      <c r="Q3745">
        <v>0</v>
      </c>
      <c r="R3745" s="9" t="s">
        <v>8315</v>
      </c>
      <c r="S3745" t="s">
        <v>8316</v>
      </c>
      <c r="T3745" s="13">
        <f t="shared" si="301"/>
        <v>41793.710231481484</v>
      </c>
      <c r="U3745" s="13">
        <f t="shared" si="302"/>
        <v>41823.710231481484</v>
      </c>
      <c r="W3745">
        <f t="shared" si="303"/>
        <v>2014</v>
      </c>
    </row>
    <row r="3746" spans="1:23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9"/>
        <v>0</v>
      </c>
      <c r="P3746">
        <f t="shared" si="300"/>
        <v>0</v>
      </c>
      <c r="Q3746">
        <v>0</v>
      </c>
      <c r="R3746" s="9" t="s">
        <v>8315</v>
      </c>
      <c r="S3746" t="s">
        <v>8316</v>
      </c>
      <c r="T3746" s="13">
        <f t="shared" si="301"/>
        <v>41793.814259259263</v>
      </c>
      <c r="U3746" s="13">
        <f t="shared" si="302"/>
        <v>41825.165972222225</v>
      </c>
      <c r="W3746">
        <f t="shared" si="303"/>
        <v>2014</v>
      </c>
    </row>
    <row r="3747" spans="1:23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9"/>
        <v>10</v>
      </c>
      <c r="P3747">
        <f t="shared" si="300"/>
        <v>10</v>
      </c>
      <c r="Q3747">
        <v>10</v>
      </c>
      <c r="R3747" s="9" t="s">
        <v>8315</v>
      </c>
      <c r="S3747" t="s">
        <v>8316</v>
      </c>
      <c r="T3747" s="13">
        <f t="shared" si="301"/>
        <v>41831.697939814818</v>
      </c>
      <c r="U3747" s="13">
        <f t="shared" si="302"/>
        <v>41861.697939814818</v>
      </c>
      <c r="W3747">
        <f t="shared" si="303"/>
        <v>2014</v>
      </c>
    </row>
    <row r="3748" spans="1:23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9"/>
        <v>2</v>
      </c>
      <c r="P3748">
        <f t="shared" si="300"/>
        <v>202</v>
      </c>
      <c r="Q3748">
        <v>2</v>
      </c>
      <c r="R3748" s="9" t="s">
        <v>8315</v>
      </c>
      <c r="S3748" t="s">
        <v>8316</v>
      </c>
      <c r="T3748" s="13">
        <f t="shared" si="301"/>
        <v>42621.389340277776</v>
      </c>
      <c r="U3748" s="13">
        <f t="shared" si="302"/>
        <v>42651.389340277776</v>
      </c>
      <c r="W3748">
        <f t="shared" si="303"/>
        <v>2016</v>
      </c>
    </row>
    <row r="3749" spans="1:23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9"/>
        <v>1</v>
      </c>
      <c r="P3749">
        <f t="shared" si="300"/>
        <v>25</v>
      </c>
      <c r="Q3749">
        <v>1</v>
      </c>
      <c r="R3749" s="9" t="s">
        <v>8315</v>
      </c>
      <c r="S3749" t="s">
        <v>8316</v>
      </c>
      <c r="T3749" s="13">
        <f t="shared" si="301"/>
        <v>42164.299722222218</v>
      </c>
      <c r="U3749" s="13">
        <f t="shared" si="302"/>
        <v>42190.957638888889</v>
      </c>
      <c r="W3749">
        <f t="shared" si="303"/>
        <v>2015</v>
      </c>
    </row>
    <row r="3750" spans="1:23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9"/>
        <v>104</v>
      </c>
      <c r="P3750">
        <f t="shared" si="300"/>
        <v>99.54</v>
      </c>
      <c r="Q3750">
        <v>104</v>
      </c>
      <c r="R3750" s="9" t="s">
        <v>8315</v>
      </c>
      <c r="S3750" t="s">
        <v>8357</v>
      </c>
      <c r="T3750" s="13">
        <f t="shared" si="301"/>
        <v>42395.706435185188</v>
      </c>
      <c r="U3750" s="13">
        <f t="shared" si="302"/>
        <v>42416.249305555553</v>
      </c>
      <c r="W3750">
        <f t="shared" si="303"/>
        <v>2016</v>
      </c>
    </row>
    <row r="3751" spans="1:23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9"/>
        <v>105</v>
      </c>
      <c r="P3751">
        <f t="shared" si="300"/>
        <v>75</v>
      </c>
      <c r="Q3751">
        <v>105</v>
      </c>
      <c r="R3751" s="9" t="s">
        <v>8315</v>
      </c>
      <c r="S3751" t="s">
        <v>8357</v>
      </c>
      <c r="T3751" s="13">
        <f t="shared" si="301"/>
        <v>42458.127175925925</v>
      </c>
      <c r="U3751" s="13">
        <f t="shared" si="302"/>
        <v>42489.165972222225</v>
      </c>
      <c r="W3751">
        <f t="shared" si="303"/>
        <v>2016</v>
      </c>
    </row>
    <row r="3752" spans="1:23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9"/>
        <v>100</v>
      </c>
      <c r="P3752">
        <f t="shared" si="300"/>
        <v>215.25</v>
      </c>
      <c r="Q3752">
        <v>100</v>
      </c>
      <c r="R3752" s="9" t="s">
        <v>8315</v>
      </c>
      <c r="S3752" t="s">
        <v>8357</v>
      </c>
      <c r="T3752" s="13">
        <f t="shared" si="301"/>
        <v>42016.981574074074</v>
      </c>
      <c r="U3752" s="13">
        <f t="shared" si="302"/>
        <v>42045.332638888889</v>
      </c>
      <c r="W3752">
        <f t="shared" si="303"/>
        <v>2015</v>
      </c>
    </row>
    <row r="3753" spans="1:23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9"/>
        <v>133</v>
      </c>
      <c r="P3753">
        <f t="shared" si="300"/>
        <v>120.55</v>
      </c>
      <c r="Q3753">
        <v>133</v>
      </c>
      <c r="R3753" s="9" t="s">
        <v>8315</v>
      </c>
      <c r="S3753" t="s">
        <v>8357</v>
      </c>
      <c r="T3753" s="13">
        <f t="shared" si="301"/>
        <v>42403.035567129627</v>
      </c>
      <c r="U3753" s="13">
        <f t="shared" si="302"/>
        <v>42462.993900462956</v>
      </c>
      <c r="W3753">
        <f t="shared" si="303"/>
        <v>2016</v>
      </c>
    </row>
    <row r="3754" spans="1:23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9"/>
        <v>113</v>
      </c>
      <c r="P3754">
        <f t="shared" si="300"/>
        <v>37.67</v>
      </c>
      <c r="Q3754">
        <v>113</v>
      </c>
      <c r="R3754" s="9" t="s">
        <v>8315</v>
      </c>
      <c r="S3754" t="s">
        <v>8357</v>
      </c>
      <c r="T3754" s="13">
        <f t="shared" si="301"/>
        <v>42619.802488425921</v>
      </c>
      <c r="U3754" s="13">
        <f t="shared" si="302"/>
        <v>42659.875</v>
      </c>
      <c r="W3754">
        <f t="shared" si="303"/>
        <v>2016</v>
      </c>
    </row>
    <row r="3755" spans="1:23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9"/>
        <v>103</v>
      </c>
      <c r="P3755">
        <f t="shared" si="300"/>
        <v>172.23</v>
      </c>
      <c r="Q3755">
        <v>103</v>
      </c>
      <c r="R3755" s="9" t="s">
        <v>8315</v>
      </c>
      <c r="S3755" t="s">
        <v>8357</v>
      </c>
      <c r="T3755" s="13">
        <f t="shared" si="301"/>
        <v>42128.824074074073</v>
      </c>
      <c r="U3755" s="13">
        <f t="shared" si="302"/>
        <v>42158</v>
      </c>
      <c r="W3755">
        <f t="shared" si="303"/>
        <v>2015</v>
      </c>
    </row>
    <row r="3756" spans="1:23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9"/>
        <v>120</v>
      </c>
      <c r="P3756">
        <f t="shared" si="300"/>
        <v>111.11</v>
      </c>
      <c r="Q3756">
        <v>120</v>
      </c>
      <c r="R3756" s="9" t="s">
        <v>8315</v>
      </c>
      <c r="S3756" t="s">
        <v>8357</v>
      </c>
      <c r="T3756" s="13">
        <f t="shared" si="301"/>
        <v>41808.881215277775</v>
      </c>
      <c r="U3756" s="13">
        <f t="shared" si="302"/>
        <v>41846.207638888889</v>
      </c>
      <c r="W3756">
        <f t="shared" si="303"/>
        <v>2014</v>
      </c>
    </row>
    <row r="3757" spans="1:23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9"/>
        <v>130</v>
      </c>
      <c r="P3757">
        <f t="shared" si="300"/>
        <v>25.46</v>
      </c>
      <c r="Q3757">
        <v>130</v>
      </c>
      <c r="R3757" s="9" t="s">
        <v>8315</v>
      </c>
      <c r="S3757" t="s">
        <v>8357</v>
      </c>
      <c r="T3757" s="13">
        <f t="shared" si="301"/>
        <v>42445.866979166662</v>
      </c>
      <c r="U3757" s="13">
        <f t="shared" si="302"/>
        <v>42475.866979166662</v>
      </c>
      <c r="W3757">
        <f t="shared" si="303"/>
        <v>2016</v>
      </c>
    </row>
    <row r="3758" spans="1:23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9"/>
        <v>101</v>
      </c>
      <c r="P3758">
        <f t="shared" si="300"/>
        <v>267.64999999999998</v>
      </c>
      <c r="Q3758">
        <v>101</v>
      </c>
      <c r="R3758" s="9" t="s">
        <v>8315</v>
      </c>
      <c r="S3758" t="s">
        <v>8357</v>
      </c>
      <c r="T3758" s="13">
        <f t="shared" si="301"/>
        <v>41771.814791666664</v>
      </c>
      <c r="U3758" s="13">
        <f t="shared" si="302"/>
        <v>41801.814791666664</v>
      </c>
      <c r="W3758">
        <f t="shared" si="303"/>
        <v>2014</v>
      </c>
    </row>
    <row r="3759" spans="1:23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9"/>
        <v>109</v>
      </c>
      <c r="P3759">
        <f t="shared" si="300"/>
        <v>75.959999999999994</v>
      </c>
      <c r="Q3759">
        <v>109</v>
      </c>
      <c r="R3759" s="9" t="s">
        <v>8315</v>
      </c>
      <c r="S3759" t="s">
        <v>8357</v>
      </c>
      <c r="T3759" s="13">
        <f t="shared" si="301"/>
        <v>41954.850868055553</v>
      </c>
      <c r="U3759" s="13">
        <f t="shared" si="302"/>
        <v>41974.850868055553</v>
      </c>
      <c r="W3759">
        <f t="shared" si="303"/>
        <v>2014</v>
      </c>
    </row>
    <row r="3760" spans="1:23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9"/>
        <v>102</v>
      </c>
      <c r="P3760">
        <f t="shared" si="300"/>
        <v>59.04</v>
      </c>
      <c r="Q3760">
        <v>102</v>
      </c>
      <c r="R3760" s="9" t="s">
        <v>8315</v>
      </c>
      <c r="S3760" t="s">
        <v>8357</v>
      </c>
      <c r="T3760" s="13">
        <f t="shared" si="301"/>
        <v>41747.471504629626</v>
      </c>
      <c r="U3760" s="13">
        <f t="shared" si="302"/>
        <v>41778.208333333336</v>
      </c>
      <c r="W3760">
        <f t="shared" si="303"/>
        <v>2014</v>
      </c>
    </row>
    <row r="3761" spans="1:23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9"/>
        <v>110</v>
      </c>
      <c r="P3761">
        <f t="shared" si="300"/>
        <v>50.11</v>
      </c>
      <c r="Q3761">
        <v>110</v>
      </c>
      <c r="R3761" s="9" t="s">
        <v>8315</v>
      </c>
      <c r="S3761" t="s">
        <v>8357</v>
      </c>
      <c r="T3761" s="13">
        <f t="shared" si="301"/>
        <v>42182.108252314814</v>
      </c>
      <c r="U3761" s="13">
        <f t="shared" si="302"/>
        <v>42242.108252314814</v>
      </c>
      <c r="W3761">
        <f t="shared" si="303"/>
        <v>2015</v>
      </c>
    </row>
    <row r="3762" spans="1:23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9"/>
        <v>101</v>
      </c>
      <c r="P3762">
        <f t="shared" si="300"/>
        <v>55.5</v>
      </c>
      <c r="Q3762">
        <v>101</v>
      </c>
      <c r="R3762" s="9" t="s">
        <v>8315</v>
      </c>
      <c r="S3762" t="s">
        <v>8357</v>
      </c>
      <c r="T3762" s="13">
        <f t="shared" si="301"/>
        <v>41739.525300925925</v>
      </c>
      <c r="U3762" s="13">
        <f t="shared" si="302"/>
        <v>41764.525300925925</v>
      </c>
      <c r="W3762">
        <f t="shared" si="303"/>
        <v>2014</v>
      </c>
    </row>
    <row r="3763" spans="1:23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9"/>
        <v>100</v>
      </c>
      <c r="P3763">
        <f t="shared" si="300"/>
        <v>166.67</v>
      </c>
      <c r="Q3763">
        <v>100</v>
      </c>
      <c r="R3763" s="9" t="s">
        <v>8315</v>
      </c>
      <c r="S3763" t="s">
        <v>8357</v>
      </c>
      <c r="T3763" s="13">
        <f t="shared" si="301"/>
        <v>42173.466863425929</v>
      </c>
      <c r="U3763" s="13">
        <f t="shared" si="302"/>
        <v>42226.958333333328</v>
      </c>
      <c r="W3763">
        <f t="shared" si="303"/>
        <v>2015</v>
      </c>
    </row>
    <row r="3764" spans="1:23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9"/>
        <v>106</v>
      </c>
      <c r="P3764">
        <f t="shared" si="300"/>
        <v>47.43</v>
      </c>
      <c r="Q3764">
        <v>106</v>
      </c>
      <c r="R3764" s="9" t="s">
        <v>8315</v>
      </c>
      <c r="S3764" t="s">
        <v>8357</v>
      </c>
      <c r="T3764" s="13">
        <f t="shared" si="301"/>
        <v>42193.813530092593</v>
      </c>
      <c r="U3764" s="13">
        <f t="shared" si="302"/>
        <v>42218.813530092593</v>
      </c>
      <c r="W3764">
        <f t="shared" si="303"/>
        <v>2015</v>
      </c>
    </row>
    <row r="3765" spans="1:23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9"/>
        <v>100</v>
      </c>
      <c r="P3765">
        <f t="shared" si="300"/>
        <v>64.94</v>
      </c>
      <c r="Q3765">
        <v>100</v>
      </c>
      <c r="R3765" s="9" t="s">
        <v>8315</v>
      </c>
      <c r="S3765" t="s">
        <v>8357</v>
      </c>
      <c r="T3765" s="13">
        <f t="shared" si="301"/>
        <v>42065.750300925924</v>
      </c>
      <c r="U3765" s="13">
        <f t="shared" si="302"/>
        <v>42095.708634259259</v>
      </c>
      <c r="W3765">
        <f t="shared" si="303"/>
        <v>2015</v>
      </c>
    </row>
    <row r="3766" spans="1:23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9"/>
        <v>100</v>
      </c>
      <c r="P3766">
        <f t="shared" si="300"/>
        <v>55.56</v>
      </c>
      <c r="Q3766">
        <v>100</v>
      </c>
      <c r="R3766" s="9" t="s">
        <v>8315</v>
      </c>
      <c r="S3766" t="s">
        <v>8357</v>
      </c>
      <c r="T3766" s="13">
        <f t="shared" si="301"/>
        <v>42499.842962962968</v>
      </c>
      <c r="U3766" s="13">
        <f t="shared" si="302"/>
        <v>42519.024999999994</v>
      </c>
      <c r="W3766">
        <f t="shared" si="303"/>
        <v>2016</v>
      </c>
    </row>
    <row r="3767" spans="1:23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9"/>
        <v>113</v>
      </c>
      <c r="P3767">
        <f t="shared" si="300"/>
        <v>74.22</v>
      </c>
      <c r="Q3767">
        <v>113</v>
      </c>
      <c r="R3767" s="9" t="s">
        <v>8315</v>
      </c>
      <c r="S3767" t="s">
        <v>8357</v>
      </c>
      <c r="T3767" s="13">
        <f t="shared" si="301"/>
        <v>41820.776412037041</v>
      </c>
      <c r="U3767" s="13">
        <f t="shared" si="302"/>
        <v>41850.776412037041</v>
      </c>
      <c r="W3767">
        <f t="shared" si="303"/>
        <v>2014</v>
      </c>
    </row>
    <row r="3768" spans="1:23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9"/>
        <v>103</v>
      </c>
      <c r="P3768">
        <f t="shared" si="300"/>
        <v>106.93</v>
      </c>
      <c r="Q3768">
        <v>103</v>
      </c>
      <c r="R3768" s="9" t="s">
        <v>8315</v>
      </c>
      <c r="S3768" t="s">
        <v>8357</v>
      </c>
      <c r="T3768" s="13">
        <f t="shared" si="301"/>
        <v>41788.167187500003</v>
      </c>
      <c r="U3768" s="13">
        <f t="shared" si="302"/>
        <v>41823.167187500003</v>
      </c>
      <c r="W3768">
        <f t="shared" si="303"/>
        <v>2014</v>
      </c>
    </row>
    <row r="3769" spans="1:23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9"/>
        <v>117</v>
      </c>
      <c r="P3769">
        <f t="shared" si="300"/>
        <v>41.7</v>
      </c>
      <c r="Q3769">
        <v>117</v>
      </c>
      <c r="R3769" s="9" t="s">
        <v>8315</v>
      </c>
      <c r="S3769" t="s">
        <v>8357</v>
      </c>
      <c r="T3769" s="13">
        <f t="shared" si="301"/>
        <v>42050.019641203704</v>
      </c>
      <c r="U3769" s="13">
        <f t="shared" si="302"/>
        <v>42064.207638888889</v>
      </c>
      <c r="W3769">
        <f t="shared" si="303"/>
        <v>2015</v>
      </c>
    </row>
    <row r="3770" spans="1:23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9"/>
        <v>108</v>
      </c>
      <c r="P3770">
        <f t="shared" si="300"/>
        <v>74.239999999999995</v>
      </c>
      <c r="Q3770">
        <v>108</v>
      </c>
      <c r="R3770" s="9" t="s">
        <v>8315</v>
      </c>
      <c r="S3770" t="s">
        <v>8357</v>
      </c>
      <c r="T3770" s="13">
        <f t="shared" si="301"/>
        <v>41772.727893518517</v>
      </c>
      <c r="U3770" s="13">
        <f t="shared" si="302"/>
        <v>41802.727893518517</v>
      </c>
      <c r="W3770">
        <f t="shared" si="303"/>
        <v>2014</v>
      </c>
    </row>
    <row r="3771" spans="1:23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9"/>
        <v>100</v>
      </c>
      <c r="P3771">
        <f t="shared" si="300"/>
        <v>73.33</v>
      </c>
      <c r="Q3771">
        <v>100</v>
      </c>
      <c r="R3771" s="9" t="s">
        <v>8315</v>
      </c>
      <c r="S3771" t="s">
        <v>8357</v>
      </c>
      <c r="T3771" s="13">
        <f t="shared" si="301"/>
        <v>42445.598136574074</v>
      </c>
      <c r="U3771" s="13">
        <f t="shared" si="302"/>
        <v>42475.598136574074</v>
      </c>
      <c r="W3771">
        <f t="shared" si="303"/>
        <v>2016</v>
      </c>
    </row>
    <row r="3772" spans="1:23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9"/>
        <v>100</v>
      </c>
      <c r="P3772">
        <f t="shared" si="300"/>
        <v>100</v>
      </c>
      <c r="Q3772">
        <v>100</v>
      </c>
      <c r="R3772" s="9" t="s">
        <v>8315</v>
      </c>
      <c r="S3772" t="s">
        <v>8357</v>
      </c>
      <c r="T3772" s="13">
        <f t="shared" si="301"/>
        <v>42138.930671296301</v>
      </c>
      <c r="U3772" s="13">
        <f t="shared" si="302"/>
        <v>42168.930671296301</v>
      </c>
      <c r="W3772">
        <f t="shared" si="303"/>
        <v>2015</v>
      </c>
    </row>
    <row r="3773" spans="1:23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9"/>
        <v>146</v>
      </c>
      <c r="P3773">
        <f t="shared" si="300"/>
        <v>38.42</v>
      </c>
      <c r="Q3773">
        <v>146</v>
      </c>
      <c r="R3773" s="9" t="s">
        <v>8315</v>
      </c>
      <c r="S3773" t="s">
        <v>8357</v>
      </c>
      <c r="T3773" s="13">
        <f t="shared" si="301"/>
        <v>42493.857083333336</v>
      </c>
      <c r="U3773" s="13">
        <f t="shared" si="302"/>
        <v>42508</v>
      </c>
      <c r="W3773">
        <f t="shared" si="303"/>
        <v>2016</v>
      </c>
    </row>
    <row r="3774" spans="1:23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9"/>
        <v>110</v>
      </c>
      <c r="P3774">
        <f t="shared" si="300"/>
        <v>166.97</v>
      </c>
      <c r="Q3774">
        <v>110</v>
      </c>
      <c r="R3774" s="9" t="s">
        <v>8315</v>
      </c>
      <c r="S3774" t="s">
        <v>8357</v>
      </c>
      <c r="T3774" s="13">
        <f t="shared" si="301"/>
        <v>42682.616967592592</v>
      </c>
      <c r="U3774" s="13">
        <f t="shared" si="302"/>
        <v>42703.25</v>
      </c>
      <c r="W3774">
        <f t="shared" si="303"/>
        <v>2016</v>
      </c>
    </row>
    <row r="3775" spans="1:23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9"/>
        <v>108</v>
      </c>
      <c r="P3775">
        <f t="shared" si="300"/>
        <v>94.91</v>
      </c>
      <c r="Q3775">
        <v>108</v>
      </c>
      <c r="R3775" s="9" t="s">
        <v>8315</v>
      </c>
      <c r="S3775" t="s">
        <v>8357</v>
      </c>
      <c r="T3775" s="13">
        <f t="shared" si="301"/>
        <v>42656.005173611105</v>
      </c>
      <c r="U3775" s="13">
        <f t="shared" si="302"/>
        <v>42689.088888888888</v>
      </c>
      <c r="W3775">
        <f t="shared" si="303"/>
        <v>2016</v>
      </c>
    </row>
    <row r="3776" spans="1:23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9"/>
        <v>100</v>
      </c>
      <c r="P3776">
        <f t="shared" si="300"/>
        <v>100</v>
      </c>
      <c r="Q3776">
        <v>100</v>
      </c>
      <c r="R3776" s="9" t="s">
        <v>8315</v>
      </c>
      <c r="S3776" t="s">
        <v>8357</v>
      </c>
      <c r="T3776" s="13">
        <f t="shared" si="301"/>
        <v>42087.792303240742</v>
      </c>
      <c r="U3776" s="13">
        <f t="shared" si="302"/>
        <v>42103.792303240742</v>
      </c>
      <c r="W3776">
        <f t="shared" si="303"/>
        <v>2015</v>
      </c>
    </row>
    <row r="3777" spans="1:23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9"/>
        <v>100</v>
      </c>
      <c r="P3777">
        <f t="shared" si="300"/>
        <v>143.21</v>
      </c>
      <c r="Q3777">
        <v>100</v>
      </c>
      <c r="R3777" s="9" t="s">
        <v>8315</v>
      </c>
      <c r="S3777" t="s">
        <v>8357</v>
      </c>
      <c r="T3777" s="13">
        <f t="shared" si="301"/>
        <v>42075.942627314813</v>
      </c>
      <c r="U3777" s="13">
        <f t="shared" si="302"/>
        <v>42103.166666666672</v>
      </c>
      <c r="W3777">
        <f t="shared" si="303"/>
        <v>2015</v>
      </c>
    </row>
    <row r="3778" spans="1:23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9"/>
        <v>107</v>
      </c>
      <c r="P3778">
        <f t="shared" si="300"/>
        <v>90.82</v>
      </c>
      <c r="Q3778">
        <v>107</v>
      </c>
      <c r="R3778" s="9" t="s">
        <v>8315</v>
      </c>
      <c r="S3778" t="s">
        <v>8357</v>
      </c>
      <c r="T3778" s="13">
        <f t="shared" si="301"/>
        <v>41814.367800925924</v>
      </c>
      <c r="U3778" s="13">
        <f t="shared" si="302"/>
        <v>41852.041666666664</v>
      </c>
      <c r="W3778">
        <f t="shared" si="303"/>
        <v>2014</v>
      </c>
    </row>
    <row r="3779" spans="1:23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304">ROUND(E3779/D3779*100,0)</f>
        <v>143</v>
      </c>
      <c r="P3779">
        <f t="shared" ref="P3779:P3842" si="305">IFERROR(ROUND(E3779/L3779,2),0)</f>
        <v>48.54</v>
      </c>
      <c r="Q3779">
        <v>143</v>
      </c>
      <c r="R3779" s="9" t="s">
        <v>8315</v>
      </c>
      <c r="S3779" t="s">
        <v>8357</v>
      </c>
      <c r="T3779" s="13">
        <f t="shared" ref="T3779:T3842" si="306">(((J3779/60)/60)/24)+DATE(1970,1,1)</f>
        <v>41887.111354166671</v>
      </c>
      <c r="U3779" s="13">
        <f t="shared" ref="U3779:U3842" si="307">(((I3779/60)/60)/24)+DATE(1970,1,1)</f>
        <v>41909.166666666664</v>
      </c>
      <c r="W3779">
        <f t="shared" ref="W3779:W3842" si="308">YEAR(T3779)</f>
        <v>2014</v>
      </c>
    </row>
    <row r="3780" spans="1:23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304"/>
        <v>105</v>
      </c>
      <c r="P3780">
        <f t="shared" si="305"/>
        <v>70.03</v>
      </c>
      <c r="Q3780">
        <v>105</v>
      </c>
      <c r="R3780" s="9" t="s">
        <v>8315</v>
      </c>
      <c r="S3780" t="s">
        <v>8357</v>
      </c>
      <c r="T3780" s="13">
        <f t="shared" si="306"/>
        <v>41989.819212962961</v>
      </c>
      <c r="U3780" s="13">
        <f t="shared" si="307"/>
        <v>42049.819212962961</v>
      </c>
      <c r="W3780">
        <f t="shared" si="308"/>
        <v>2014</v>
      </c>
    </row>
    <row r="3781" spans="1:23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304"/>
        <v>104</v>
      </c>
      <c r="P3781">
        <f t="shared" si="305"/>
        <v>135.63</v>
      </c>
      <c r="Q3781">
        <v>104</v>
      </c>
      <c r="R3781" s="9" t="s">
        <v>8315</v>
      </c>
      <c r="S3781" t="s">
        <v>8357</v>
      </c>
      <c r="T3781" s="13">
        <f t="shared" si="306"/>
        <v>42425.735416666663</v>
      </c>
      <c r="U3781" s="13">
        <f t="shared" si="307"/>
        <v>42455.693750000006</v>
      </c>
      <c r="W3781">
        <f t="shared" si="308"/>
        <v>2016</v>
      </c>
    </row>
    <row r="3782" spans="1:23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304"/>
        <v>120</v>
      </c>
      <c r="P3782">
        <f t="shared" si="305"/>
        <v>100</v>
      </c>
      <c r="Q3782">
        <v>120</v>
      </c>
      <c r="R3782" s="9" t="s">
        <v>8315</v>
      </c>
      <c r="S3782" t="s">
        <v>8357</v>
      </c>
      <c r="T3782" s="13">
        <f t="shared" si="306"/>
        <v>42166.219733796301</v>
      </c>
      <c r="U3782" s="13">
        <f t="shared" si="307"/>
        <v>42198.837499999994</v>
      </c>
      <c r="W3782">
        <f t="shared" si="308"/>
        <v>2015</v>
      </c>
    </row>
    <row r="3783" spans="1:23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304"/>
        <v>110</v>
      </c>
      <c r="P3783">
        <f t="shared" si="305"/>
        <v>94.9</v>
      </c>
      <c r="Q3783">
        <v>110</v>
      </c>
      <c r="R3783" s="9" t="s">
        <v>8315</v>
      </c>
      <c r="S3783" t="s">
        <v>8357</v>
      </c>
      <c r="T3783" s="13">
        <f t="shared" si="306"/>
        <v>41865.882928240739</v>
      </c>
      <c r="U3783" s="13">
        <f t="shared" si="307"/>
        <v>41890.882928240739</v>
      </c>
      <c r="W3783">
        <f t="shared" si="308"/>
        <v>2014</v>
      </c>
    </row>
    <row r="3784" spans="1:23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304"/>
        <v>102</v>
      </c>
      <c r="P3784">
        <f t="shared" si="305"/>
        <v>75.37</v>
      </c>
      <c r="Q3784">
        <v>102</v>
      </c>
      <c r="R3784" s="9" t="s">
        <v>8315</v>
      </c>
      <c r="S3784" t="s">
        <v>8357</v>
      </c>
      <c r="T3784" s="13">
        <f t="shared" si="306"/>
        <v>42546.862233796302</v>
      </c>
      <c r="U3784" s="13">
        <f t="shared" si="307"/>
        <v>42575.958333333328</v>
      </c>
      <c r="W3784">
        <f t="shared" si="308"/>
        <v>2016</v>
      </c>
    </row>
    <row r="3785" spans="1:23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304"/>
        <v>129</v>
      </c>
      <c r="P3785">
        <f t="shared" si="305"/>
        <v>64.459999999999994</v>
      </c>
      <c r="Q3785">
        <v>129</v>
      </c>
      <c r="R3785" s="9" t="s">
        <v>8315</v>
      </c>
      <c r="S3785" t="s">
        <v>8357</v>
      </c>
      <c r="T3785" s="13">
        <f t="shared" si="306"/>
        <v>42420.140277777777</v>
      </c>
      <c r="U3785" s="13">
        <f t="shared" si="307"/>
        <v>42444.666666666672</v>
      </c>
      <c r="W3785">
        <f t="shared" si="308"/>
        <v>2016</v>
      </c>
    </row>
    <row r="3786" spans="1:23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304"/>
        <v>115</v>
      </c>
      <c r="P3786">
        <f t="shared" si="305"/>
        <v>115</v>
      </c>
      <c r="Q3786">
        <v>115</v>
      </c>
      <c r="R3786" s="9" t="s">
        <v>8315</v>
      </c>
      <c r="S3786" t="s">
        <v>8357</v>
      </c>
      <c r="T3786" s="13">
        <f t="shared" si="306"/>
        <v>42531.980694444443</v>
      </c>
      <c r="U3786" s="13">
        <f t="shared" si="307"/>
        <v>42561.980694444443</v>
      </c>
      <c r="W3786">
        <f t="shared" si="308"/>
        <v>2016</v>
      </c>
    </row>
    <row r="3787" spans="1:23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4"/>
        <v>151</v>
      </c>
      <c r="P3787">
        <f t="shared" si="305"/>
        <v>100.5</v>
      </c>
      <c r="Q3787">
        <v>151</v>
      </c>
      <c r="R3787" s="9" t="s">
        <v>8315</v>
      </c>
      <c r="S3787" t="s">
        <v>8357</v>
      </c>
      <c r="T3787" s="13">
        <f t="shared" si="306"/>
        <v>42548.63853009259</v>
      </c>
      <c r="U3787" s="13">
        <f t="shared" si="307"/>
        <v>42584.418749999997</v>
      </c>
      <c r="W3787">
        <f t="shared" si="308"/>
        <v>2016</v>
      </c>
    </row>
    <row r="3788" spans="1:23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4"/>
        <v>111</v>
      </c>
      <c r="P3788">
        <f t="shared" si="305"/>
        <v>93.77</v>
      </c>
      <c r="Q3788">
        <v>111</v>
      </c>
      <c r="R3788" s="9" t="s">
        <v>8315</v>
      </c>
      <c r="S3788" t="s">
        <v>8357</v>
      </c>
      <c r="T3788" s="13">
        <f t="shared" si="306"/>
        <v>42487.037905092591</v>
      </c>
      <c r="U3788" s="13">
        <f t="shared" si="307"/>
        <v>42517.037905092591</v>
      </c>
      <c r="W3788">
        <f t="shared" si="308"/>
        <v>2016</v>
      </c>
    </row>
    <row r="3789" spans="1:23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4"/>
        <v>100</v>
      </c>
      <c r="P3789">
        <f t="shared" si="305"/>
        <v>35.1</v>
      </c>
      <c r="Q3789">
        <v>100</v>
      </c>
      <c r="R3789" s="9" t="s">
        <v>8315</v>
      </c>
      <c r="S3789" t="s">
        <v>8357</v>
      </c>
      <c r="T3789" s="13">
        <f t="shared" si="306"/>
        <v>42167.534791666665</v>
      </c>
      <c r="U3789" s="13">
        <f t="shared" si="307"/>
        <v>42196.165972222225</v>
      </c>
      <c r="W3789">
        <f t="shared" si="308"/>
        <v>2015</v>
      </c>
    </row>
    <row r="3790" spans="1:23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4"/>
        <v>1</v>
      </c>
      <c r="P3790">
        <f t="shared" si="305"/>
        <v>500</v>
      </c>
      <c r="Q3790">
        <v>1</v>
      </c>
      <c r="R3790" s="9" t="s">
        <v>8315</v>
      </c>
      <c r="S3790" t="s">
        <v>8357</v>
      </c>
      <c r="T3790" s="13">
        <f t="shared" si="306"/>
        <v>42333.695821759262</v>
      </c>
      <c r="U3790" s="13">
        <f t="shared" si="307"/>
        <v>42361.679166666669</v>
      </c>
      <c r="W3790">
        <f t="shared" si="308"/>
        <v>2015</v>
      </c>
    </row>
    <row r="3791" spans="1:23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4"/>
        <v>3</v>
      </c>
      <c r="P3791">
        <f t="shared" si="305"/>
        <v>29</v>
      </c>
      <c r="Q3791">
        <v>3</v>
      </c>
      <c r="R3791" s="9" t="s">
        <v>8315</v>
      </c>
      <c r="S3791" t="s">
        <v>8357</v>
      </c>
      <c r="T3791" s="13">
        <f t="shared" si="306"/>
        <v>42138.798819444448</v>
      </c>
      <c r="U3791" s="13">
        <f t="shared" si="307"/>
        <v>42170.798819444448</v>
      </c>
      <c r="W3791">
        <f t="shared" si="308"/>
        <v>2015</v>
      </c>
    </row>
    <row r="3792" spans="1:23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4"/>
        <v>0</v>
      </c>
      <c r="P3792">
        <f t="shared" si="305"/>
        <v>0</v>
      </c>
      <c r="Q3792">
        <v>0</v>
      </c>
      <c r="R3792" s="9" t="s">
        <v>8315</v>
      </c>
      <c r="S3792" t="s">
        <v>8357</v>
      </c>
      <c r="T3792" s="13">
        <f t="shared" si="306"/>
        <v>42666.666932870372</v>
      </c>
      <c r="U3792" s="13">
        <f t="shared" si="307"/>
        <v>42696.708599537036</v>
      </c>
      <c r="W3792">
        <f t="shared" si="308"/>
        <v>2016</v>
      </c>
    </row>
    <row r="3793" spans="1:23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4"/>
        <v>0</v>
      </c>
      <c r="P3793">
        <f t="shared" si="305"/>
        <v>0</v>
      </c>
      <c r="Q3793">
        <v>0</v>
      </c>
      <c r="R3793" s="9" t="s">
        <v>8315</v>
      </c>
      <c r="S3793" t="s">
        <v>8357</v>
      </c>
      <c r="T3793" s="13">
        <f t="shared" si="306"/>
        <v>41766.692037037035</v>
      </c>
      <c r="U3793" s="13">
        <f t="shared" si="307"/>
        <v>41826.692037037035</v>
      </c>
      <c r="W3793">
        <f t="shared" si="308"/>
        <v>2014</v>
      </c>
    </row>
    <row r="3794" spans="1:23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4"/>
        <v>0</v>
      </c>
      <c r="P3794">
        <f t="shared" si="305"/>
        <v>17.5</v>
      </c>
      <c r="Q3794">
        <v>0</v>
      </c>
      <c r="R3794" s="9" t="s">
        <v>8315</v>
      </c>
      <c r="S3794" t="s">
        <v>8357</v>
      </c>
      <c r="T3794" s="13">
        <f t="shared" si="306"/>
        <v>42170.447013888886</v>
      </c>
      <c r="U3794" s="13">
        <f t="shared" si="307"/>
        <v>42200.447013888886</v>
      </c>
      <c r="W3794">
        <f t="shared" si="308"/>
        <v>2015</v>
      </c>
    </row>
    <row r="3795" spans="1:23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4"/>
        <v>60</v>
      </c>
      <c r="P3795">
        <f t="shared" si="305"/>
        <v>174</v>
      </c>
      <c r="Q3795">
        <v>60</v>
      </c>
      <c r="R3795" s="9" t="s">
        <v>8315</v>
      </c>
      <c r="S3795" t="s">
        <v>8357</v>
      </c>
      <c r="T3795" s="13">
        <f t="shared" si="306"/>
        <v>41968.938993055555</v>
      </c>
      <c r="U3795" s="13">
        <f t="shared" si="307"/>
        <v>41989.938993055555</v>
      </c>
      <c r="W3795">
        <f t="shared" si="308"/>
        <v>2014</v>
      </c>
    </row>
    <row r="3796" spans="1:23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4"/>
        <v>1</v>
      </c>
      <c r="P3796">
        <f t="shared" si="305"/>
        <v>50</v>
      </c>
      <c r="Q3796">
        <v>1</v>
      </c>
      <c r="R3796" s="9" t="s">
        <v>8315</v>
      </c>
      <c r="S3796" t="s">
        <v>8357</v>
      </c>
      <c r="T3796" s="13">
        <f t="shared" si="306"/>
        <v>42132.58048611111</v>
      </c>
      <c r="U3796" s="13">
        <f t="shared" si="307"/>
        <v>42162.58048611111</v>
      </c>
      <c r="W3796">
        <f t="shared" si="308"/>
        <v>2015</v>
      </c>
    </row>
    <row r="3797" spans="1:23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4"/>
        <v>2</v>
      </c>
      <c r="P3797">
        <f t="shared" si="305"/>
        <v>5</v>
      </c>
      <c r="Q3797">
        <v>2</v>
      </c>
      <c r="R3797" s="9" t="s">
        <v>8315</v>
      </c>
      <c r="S3797" t="s">
        <v>8357</v>
      </c>
      <c r="T3797" s="13">
        <f t="shared" si="306"/>
        <v>42201.436226851853</v>
      </c>
      <c r="U3797" s="13">
        <f t="shared" si="307"/>
        <v>42244.9375</v>
      </c>
      <c r="W3797">
        <f t="shared" si="308"/>
        <v>2015</v>
      </c>
    </row>
    <row r="3798" spans="1:23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4"/>
        <v>0</v>
      </c>
      <c r="P3798">
        <f t="shared" si="305"/>
        <v>1</v>
      </c>
      <c r="Q3798">
        <v>0</v>
      </c>
      <c r="R3798" s="9" t="s">
        <v>8315</v>
      </c>
      <c r="S3798" t="s">
        <v>8357</v>
      </c>
      <c r="T3798" s="13">
        <f t="shared" si="306"/>
        <v>42689.029583333337</v>
      </c>
      <c r="U3798" s="13">
        <f t="shared" si="307"/>
        <v>42749.029583333337</v>
      </c>
      <c r="W3798">
        <f t="shared" si="308"/>
        <v>2016</v>
      </c>
    </row>
    <row r="3799" spans="1:23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4"/>
        <v>90</v>
      </c>
      <c r="P3799">
        <f t="shared" si="305"/>
        <v>145.41</v>
      </c>
      <c r="Q3799">
        <v>90</v>
      </c>
      <c r="R3799" s="9" t="s">
        <v>8315</v>
      </c>
      <c r="S3799" t="s">
        <v>8357</v>
      </c>
      <c r="T3799" s="13">
        <f t="shared" si="306"/>
        <v>42084.881539351853</v>
      </c>
      <c r="U3799" s="13">
        <f t="shared" si="307"/>
        <v>42114.881539351853</v>
      </c>
      <c r="W3799">
        <f t="shared" si="308"/>
        <v>2015</v>
      </c>
    </row>
    <row r="3800" spans="1:23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4"/>
        <v>1</v>
      </c>
      <c r="P3800">
        <f t="shared" si="305"/>
        <v>205</v>
      </c>
      <c r="Q3800">
        <v>1</v>
      </c>
      <c r="R3800" s="9" t="s">
        <v>8315</v>
      </c>
      <c r="S3800" t="s">
        <v>8357</v>
      </c>
      <c r="T3800" s="13">
        <f t="shared" si="306"/>
        <v>41831.722777777781</v>
      </c>
      <c r="U3800" s="13">
        <f t="shared" si="307"/>
        <v>41861.722777777781</v>
      </c>
      <c r="W3800">
        <f t="shared" si="308"/>
        <v>2014</v>
      </c>
    </row>
    <row r="3801" spans="1:23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4"/>
        <v>4</v>
      </c>
      <c r="P3801">
        <f t="shared" si="305"/>
        <v>100.5</v>
      </c>
      <c r="Q3801">
        <v>4</v>
      </c>
      <c r="R3801" s="9" t="s">
        <v>8315</v>
      </c>
      <c r="S3801" t="s">
        <v>8357</v>
      </c>
      <c r="T3801" s="13">
        <f t="shared" si="306"/>
        <v>42410.93105324074</v>
      </c>
      <c r="U3801" s="13">
        <f t="shared" si="307"/>
        <v>42440.93105324074</v>
      </c>
      <c r="W3801">
        <f t="shared" si="308"/>
        <v>2016</v>
      </c>
    </row>
    <row r="3802" spans="1:23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4"/>
        <v>4</v>
      </c>
      <c r="P3802">
        <f t="shared" si="305"/>
        <v>55.06</v>
      </c>
      <c r="Q3802">
        <v>4</v>
      </c>
      <c r="R3802" s="9" t="s">
        <v>8315</v>
      </c>
      <c r="S3802" t="s">
        <v>8357</v>
      </c>
      <c r="T3802" s="13">
        <f t="shared" si="306"/>
        <v>41982.737071759257</v>
      </c>
      <c r="U3802" s="13">
        <f t="shared" si="307"/>
        <v>42015.207638888889</v>
      </c>
      <c r="W3802">
        <f t="shared" si="308"/>
        <v>2014</v>
      </c>
    </row>
    <row r="3803" spans="1:23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4"/>
        <v>9</v>
      </c>
      <c r="P3803">
        <f t="shared" si="305"/>
        <v>47.33</v>
      </c>
      <c r="Q3803">
        <v>9</v>
      </c>
      <c r="R3803" s="9" t="s">
        <v>8315</v>
      </c>
      <c r="S3803" t="s">
        <v>8357</v>
      </c>
      <c r="T3803" s="13">
        <f t="shared" si="306"/>
        <v>41975.676111111112</v>
      </c>
      <c r="U3803" s="13">
        <f t="shared" si="307"/>
        <v>42006.676111111112</v>
      </c>
      <c r="W3803">
        <f t="shared" si="308"/>
        <v>2014</v>
      </c>
    </row>
    <row r="3804" spans="1:23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4"/>
        <v>0</v>
      </c>
      <c r="P3804">
        <f t="shared" si="305"/>
        <v>0</v>
      </c>
      <c r="Q3804">
        <v>0</v>
      </c>
      <c r="R3804" s="9" t="s">
        <v>8315</v>
      </c>
      <c r="S3804" t="s">
        <v>8357</v>
      </c>
      <c r="T3804" s="13">
        <f t="shared" si="306"/>
        <v>42269.126226851848</v>
      </c>
      <c r="U3804" s="13">
        <f t="shared" si="307"/>
        <v>42299.126226851848</v>
      </c>
      <c r="W3804">
        <f t="shared" si="308"/>
        <v>2015</v>
      </c>
    </row>
    <row r="3805" spans="1:23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4"/>
        <v>20</v>
      </c>
      <c r="P3805">
        <f t="shared" si="305"/>
        <v>58.95</v>
      </c>
      <c r="Q3805">
        <v>20</v>
      </c>
      <c r="R3805" s="9" t="s">
        <v>8315</v>
      </c>
      <c r="S3805" t="s">
        <v>8357</v>
      </c>
      <c r="T3805" s="13">
        <f t="shared" si="306"/>
        <v>42403.971851851849</v>
      </c>
      <c r="U3805" s="13">
        <f t="shared" si="307"/>
        <v>42433.971851851849</v>
      </c>
      <c r="W3805">
        <f t="shared" si="308"/>
        <v>2016</v>
      </c>
    </row>
    <row r="3806" spans="1:23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4"/>
        <v>0</v>
      </c>
      <c r="P3806">
        <f t="shared" si="305"/>
        <v>0</v>
      </c>
      <c r="Q3806">
        <v>0</v>
      </c>
      <c r="R3806" s="9" t="s">
        <v>8315</v>
      </c>
      <c r="S3806" t="s">
        <v>8357</v>
      </c>
      <c r="T3806" s="13">
        <f t="shared" si="306"/>
        <v>42527.00953703704</v>
      </c>
      <c r="U3806" s="13">
        <f t="shared" si="307"/>
        <v>42582.291666666672</v>
      </c>
      <c r="W3806">
        <f t="shared" si="308"/>
        <v>2016</v>
      </c>
    </row>
    <row r="3807" spans="1:23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4"/>
        <v>0</v>
      </c>
      <c r="P3807">
        <f t="shared" si="305"/>
        <v>1.5</v>
      </c>
      <c r="Q3807">
        <v>0</v>
      </c>
      <c r="R3807" s="9" t="s">
        <v>8315</v>
      </c>
      <c r="S3807" t="s">
        <v>8357</v>
      </c>
      <c r="T3807" s="13">
        <f t="shared" si="306"/>
        <v>41849.887037037035</v>
      </c>
      <c r="U3807" s="13">
        <f t="shared" si="307"/>
        <v>41909.887037037035</v>
      </c>
      <c r="W3807">
        <f t="shared" si="308"/>
        <v>2014</v>
      </c>
    </row>
    <row r="3808" spans="1:23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4"/>
        <v>0</v>
      </c>
      <c r="P3808">
        <f t="shared" si="305"/>
        <v>5</v>
      </c>
      <c r="Q3808">
        <v>0</v>
      </c>
      <c r="R3808" s="9" t="s">
        <v>8315</v>
      </c>
      <c r="S3808" t="s">
        <v>8357</v>
      </c>
      <c r="T3808" s="13">
        <f t="shared" si="306"/>
        <v>41799.259039351848</v>
      </c>
      <c r="U3808" s="13">
        <f t="shared" si="307"/>
        <v>41819.259039351848</v>
      </c>
      <c r="W3808">
        <f t="shared" si="308"/>
        <v>2014</v>
      </c>
    </row>
    <row r="3809" spans="1:23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4"/>
        <v>30</v>
      </c>
      <c r="P3809">
        <f t="shared" si="305"/>
        <v>50.56</v>
      </c>
      <c r="Q3809">
        <v>30</v>
      </c>
      <c r="R3809" s="9" t="s">
        <v>8315</v>
      </c>
      <c r="S3809" t="s">
        <v>8357</v>
      </c>
      <c r="T3809" s="13">
        <f t="shared" si="306"/>
        <v>42090.909016203703</v>
      </c>
      <c r="U3809" s="13">
        <f t="shared" si="307"/>
        <v>42097.909016203703</v>
      </c>
      <c r="W3809">
        <f t="shared" si="308"/>
        <v>2015</v>
      </c>
    </row>
    <row r="3810" spans="1:23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04"/>
        <v>100</v>
      </c>
      <c r="P3810">
        <f t="shared" si="305"/>
        <v>41.67</v>
      </c>
      <c r="Q3810">
        <v>100</v>
      </c>
      <c r="R3810" s="9" t="s">
        <v>8315</v>
      </c>
      <c r="S3810" t="s">
        <v>8316</v>
      </c>
      <c r="T3810" s="13">
        <f t="shared" si="306"/>
        <v>42059.453923611116</v>
      </c>
      <c r="U3810" s="13">
        <f t="shared" si="307"/>
        <v>42119.412256944444</v>
      </c>
      <c r="W3810">
        <f t="shared" si="308"/>
        <v>2015</v>
      </c>
    </row>
    <row r="3811" spans="1:23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04"/>
        <v>101</v>
      </c>
      <c r="P3811">
        <f t="shared" si="305"/>
        <v>53.29</v>
      </c>
      <c r="Q3811">
        <v>101</v>
      </c>
      <c r="R3811" s="9" t="s">
        <v>8315</v>
      </c>
      <c r="S3811" t="s">
        <v>8316</v>
      </c>
      <c r="T3811" s="13">
        <f t="shared" si="306"/>
        <v>41800.526701388888</v>
      </c>
      <c r="U3811" s="13">
        <f t="shared" si="307"/>
        <v>41850.958333333336</v>
      </c>
      <c r="W3811">
        <f t="shared" si="308"/>
        <v>2014</v>
      </c>
    </row>
    <row r="3812" spans="1:23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04"/>
        <v>122</v>
      </c>
      <c r="P3812">
        <f t="shared" si="305"/>
        <v>70.23</v>
      </c>
      <c r="Q3812">
        <v>122</v>
      </c>
      <c r="R3812" s="9" t="s">
        <v>8315</v>
      </c>
      <c r="S3812" t="s">
        <v>8316</v>
      </c>
      <c r="T3812" s="13">
        <f t="shared" si="306"/>
        <v>42054.849050925928</v>
      </c>
      <c r="U3812" s="13">
        <f t="shared" si="307"/>
        <v>42084.807384259257</v>
      </c>
      <c r="W3812">
        <f t="shared" si="308"/>
        <v>2015</v>
      </c>
    </row>
    <row r="3813" spans="1:23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04"/>
        <v>330</v>
      </c>
      <c r="P3813">
        <f t="shared" si="305"/>
        <v>43.42</v>
      </c>
      <c r="Q3813">
        <v>330</v>
      </c>
      <c r="R3813" s="9" t="s">
        <v>8315</v>
      </c>
      <c r="S3813" t="s">
        <v>8316</v>
      </c>
      <c r="T3813" s="13">
        <f t="shared" si="306"/>
        <v>42487.62700231481</v>
      </c>
      <c r="U3813" s="13">
        <f t="shared" si="307"/>
        <v>42521.458333333328</v>
      </c>
      <c r="W3813">
        <f t="shared" si="308"/>
        <v>2016</v>
      </c>
    </row>
    <row r="3814" spans="1:23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04"/>
        <v>110</v>
      </c>
      <c r="P3814">
        <f t="shared" si="305"/>
        <v>199.18</v>
      </c>
      <c r="Q3814">
        <v>110</v>
      </c>
      <c r="R3814" s="9" t="s">
        <v>8315</v>
      </c>
      <c r="S3814" t="s">
        <v>8316</v>
      </c>
      <c r="T3814" s="13">
        <f t="shared" si="306"/>
        <v>42109.751250000001</v>
      </c>
      <c r="U3814" s="13">
        <f t="shared" si="307"/>
        <v>42156.165972222225</v>
      </c>
      <c r="W3814">
        <f t="shared" si="308"/>
        <v>2015</v>
      </c>
    </row>
    <row r="3815" spans="1:23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04"/>
        <v>101</v>
      </c>
      <c r="P3815">
        <f t="shared" si="305"/>
        <v>78.52</v>
      </c>
      <c r="Q3815">
        <v>101</v>
      </c>
      <c r="R3815" s="9" t="s">
        <v>8315</v>
      </c>
      <c r="S3815" t="s">
        <v>8316</v>
      </c>
      <c r="T3815" s="13">
        <f t="shared" si="306"/>
        <v>42497.275706018518</v>
      </c>
      <c r="U3815" s="13">
        <f t="shared" si="307"/>
        <v>42535.904861111107</v>
      </c>
      <c r="W3815">
        <f t="shared" si="308"/>
        <v>2016</v>
      </c>
    </row>
    <row r="3816" spans="1:23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04"/>
        <v>140</v>
      </c>
      <c r="P3816">
        <f t="shared" si="305"/>
        <v>61.82</v>
      </c>
      <c r="Q3816">
        <v>140</v>
      </c>
      <c r="R3816" s="9" t="s">
        <v>8315</v>
      </c>
      <c r="S3816" t="s">
        <v>8316</v>
      </c>
      <c r="T3816" s="13">
        <f t="shared" si="306"/>
        <v>42058.904074074075</v>
      </c>
      <c r="U3816" s="13">
        <f t="shared" si="307"/>
        <v>42095.165972222225</v>
      </c>
      <c r="W3816">
        <f t="shared" si="308"/>
        <v>2015</v>
      </c>
    </row>
    <row r="3817" spans="1:23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04"/>
        <v>100</v>
      </c>
      <c r="P3817">
        <f t="shared" si="305"/>
        <v>50</v>
      </c>
      <c r="Q3817">
        <v>100</v>
      </c>
      <c r="R3817" s="9" t="s">
        <v>8315</v>
      </c>
      <c r="S3817" t="s">
        <v>8316</v>
      </c>
      <c r="T3817" s="13">
        <f t="shared" si="306"/>
        <v>42207.259918981479</v>
      </c>
      <c r="U3817" s="13">
        <f t="shared" si="307"/>
        <v>42236.958333333328</v>
      </c>
      <c r="W3817">
        <f t="shared" si="308"/>
        <v>2015</v>
      </c>
    </row>
    <row r="3818" spans="1:23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04"/>
        <v>119</v>
      </c>
      <c r="P3818">
        <f t="shared" si="305"/>
        <v>48.34</v>
      </c>
      <c r="Q3818">
        <v>119</v>
      </c>
      <c r="R3818" s="9" t="s">
        <v>8315</v>
      </c>
      <c r="S3818" t="s">
        <v>8316</v>
      </c>
      <c r="T3818" s="13">
        <f t="shared" si="306"/>
        <v>41807.690081018518</v>
      </c>
      <c r="U3818" s="13">
        <f t="shared" si="307"/>
        <v>41837.690081018518</v>
      </c>
      <c r="W3818">
        <f t="shared" si="308"/>
        <v>2014</v>
      </c>
    </row>
    <row r="3819" spans="1:23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04"/>
        <v>107</v>
      </c>
      <c r="P3819">
        <f t="shared" si="305"/>
        <v>107.25</v>
      </c>
      <c r="Q3819">
        <v>107</v>
      </c>
      <c r="R3819" s="9" t="s">
        <v>8315</v>
      </c>
      <c r="S3819" t="s">
        <v>8316</v>
      </c>
      <c r="T3819" s="13">
        <f t="shared" si="306"/>
        <v>42284.69694444444</v>
      </c>
      <c r="U3819" s="13">
        <f t="shared" si="307"/>
        <v>42301.165972222225</v>
      </c>
      <c r="W3819">
        <f t="shared" si="308"/>
        <v>2015</v>
      </c>
    </row>
    <row r="3820" spans="1:23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04"/>
        <v>228</v>
      </c>
      <c r="P3820">
        <f t="shared" si="305"/>
        <v>57</v>
      </c>
      <c r="Q3820">
        <v>228</v>
      </c>
      <c r="R3820" s="9" t="s">
        <v>8315</v>
      </c>
      <c r="S3820" t="s">
        <v>8316</v>
      </c>
      <c r="T3820" s="13">
        <f t="shared" si="306"/>
        <v>42045.84238425926</v>
      </c>
      <c r="U3820" s="13">
        <f t="shared" si="307"/>
        <v>42075.800717592589</v>
      </c>
      <c r="W3820">
        <f t="shared" si="308"/>
        <v>2015</v>
      </c>
    </row>
    <row r="3821" spans="1:23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04"/>
        <v>106</v>
      </c>
      <c r="P3821">
        <f t="shared" si="305"/>
        <v>40.92</v>
      </c>
      <c r="Q3821">
        <v>106</v>
      </c>
      <c r="R3821" s="9" t="s">
        <v>8315</v>
      </c>
      <c r="S3821" t="s">
        <v>8316</v>
      </c>
      <c r="T3821" s="13">
        <f t="shared" si="306"/>
        <v>42184.209537037037</v>
      </c>
      <c r="U3821" s="13">
        <f t="shared" si="307"/>
        <v>42202.876388888893</v>
      </c>
      <c r="W3821">
        <f t="shared" si="308"/>
        <v>2015</v>
      </c>
    </row>
    <row r="3822" spans="1:23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04"/>
        <v>143</v>
      </c>
      <c r="P3822">
        <f t="shared" si="305"/>
        <v>21.5</v>
      </c>
      <c r="Q3822">
        <v>143</v>
      </c>
      <c r="R3822" s="9" t="s">
        <v>8315</v>
      </c>
      <c r="S3822" t="s">
        <v>8316</v>
      </c>
      <c r="T3822" s="13">
        <f t="shared" si="306"/>
        <v>42160.651817129634</v>
      </c>
      <c r="U3822" s="13">
        <f t="shared" si="307"/>
        <v>42190.651817129634</v>
      </c>
      <c r="W3822">
        <f t="shared" si="308"/>
        <v>2015</v>
      </c>
    </row>
    <row r="3823" spans="1:23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04"/>
        <v>105</v>
      </c>
      <c r="P3823">
        <f t="shared" si="305"/>
        <v>79.540000000000006</v>
      </c>
      <c r="Q3823">
        <v>105</v>
      </c>
      <c r="R3823" s="9" t="s">
        <v>8315</v>
      </c>
      <c r="S3823" t="s">
        <v>8316</v>
      </c>
      <c r="T3823" s="13">
        <f t="shared" si="306"/>
        <v>42341.180636574078</v>
      </c>
      <c r="U3823" s="13">
        <f t="shared" si="307"/>
        <v>42373.180636574078</v>
      </c>
      <c r="W3823">
        <f t="shared" si="308"/>
        <v>2015</v>
      </c>
    </row>
    <row r="3824" spans="1:23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04"/>
        <v>110</v>
      </c>
      <c r="P3824">
        <f t="shared" si="305"/>
        <v>72.38</v>
      </c>
      <c r="Q3824">
        <v>110</v>
      </c>
      <c r="R3824" s="9" t="s">
        <v>8315</v>
      </c>
      <c r="S3824" t="s">
        <v>8316</v>
      </c>
      <c r="T3824" s="13">
        <f t="shared" si="306"/>
        <v>42329.838159722218</v>
      </c>
      <c r="U3824" s="13">
        <f t="shared" si="307"/>
        <v>42388.957638888889</v>
      </c>
      <c r="W3824">
        <f t="shared" si="308"/>
        <v>2015</v>
      </c>
    </row>
    <row r="3825" spans="1:23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04"/>
        <v>106</v>
      </c>
      <c r="P3825">
        <f t="shared" si="305"/>
        <v>64.63</v>
      </c>
      <c r="Q3825">
        <v>106</v>
      </c>
      <c r="R3825" s="9" t="s">
        <v>8315</v>
      </c>
      <c r="S3825" t="s">
        <v>8316</v>
      </c>
      <c r="T3825" s="13">
        <f t="shared" si="306"/>
        <v>42170.910231481481</v>
      </c>
      <c r="U3825" s="13">
        <f t="shared" si="307"/>
        <v>42205.165972222225</v>
      </c>
      <c r="W3825">
        <f t="shared" si="308"/>
        <v>2015</v>
      </c>
    </row>
    <row r="3826" spans="1:23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04"/>
        <v>108</v>
      </c>
      <c r="P3826">
        <f t="shared" si="305"/>
        <v>38.57</v>
      </c>
      <c r="Q3826">
        <v>108</v>
      </c>
      <c r="R3826" s="9" t="s">
        <v>8315</v>
      </c>
      <c r="S3826" t="s">
        <v>8316</v>
      </c>
      <c r="T3826" s="13">
        <f t="shared" si="306"/>
        <v>42571.626192129625</v>
      </c>
      <c r="U3826" s="13">
        <f t="shared" si="307"/>
        <v>42583.570138888885</v>
      </c>
      <c r="W3826">
        <f t="shared" si="308"/>
        <v>2016</v>
      </c>
    </row>
    <row r="3827" spans="1:23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04"/>
        <v>105</v>
      </c>
      <c r="P3827">
        <f t="shared" si="305"/>
        <v>107.57</v>
      </c>
      <c r="Q3827">
        <v>105</v>
      </c>
      <c r="R3827" s="9" t="s">
        <v>8315</v>
      </c>
      <c r="S3827" t="s">
        <v>8316</v>
      </c>
      <c r="T3827" s="13">
        <f t="shared" si="306"/>
        <v>42151.069606481484</v>
      </c>
      <c r="U3827" s="13">
        <f t="shared" si="307"/>
        <v>42172.069606481484</v>
      </c>
      <c r="W3827">
        <f t="shared" si="308"/>
        <v>2015</v>
      </c>
    </row>
    <row r="3828" spans="1:23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04"/>
        <v>119</v>
      </c>
      <c r="P3828">
        <f t="shared" si="305"/>
        <v>27.5</v>
      </c>
      <c r="Q3828">
        <v>119</v>
      </c>
      <c r="R3828" s="9" t="s">
        <v>8315</v>
      </c>
      <c r="S3828" t="s">
        <v>8316</v>
      </c>
      <c r="T3828" s="13">
        <f t="shared" si="306"/>
        <v>42101.423541666663</v>
      </c>
      <c r="U3828" s="13">
        <f t="shared" si="307"/>
        <v>42131.423541666663</v>
      </c>
      <c r="W3828">
        <f t="shared" si="308"/>
        <v>2015</v>
      </c>
    </row>
    <row r="3829" spans="1:23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04"/>
        <v>153</v>
      </c>
      <c r="P3829">
        <f t="shared" si="305"/>
        <v>70.459999999999994</v>
      </c>
      <c r="Q3829">
        <v>153</v>
      </c>
      <c r="R3829" s="9" t="s">
        <v>8315</v>
      </c>
      <c r="S3829" t="s">
        <v>8316</v>
      </c>
      <c r="T3829" s="13">
        <f t="shared" si="306"/>
        <v>42034.928252314814</v>
      </c>
      <c r="U3829" s="13">
        <f t="shared" si="307"/>
        <v>42090</v>
      </c>
      <c r="W3829">
        <f t="shared" si="308"/>
        <v>2015</v>
      </c>
    </row>
    <row r="3830" spans="1:23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04"/>
        <v>100</v>
      </c>
      <c r="P3830">
        <f t="shared" si="305"/>
        <v>178.57</v>
      </c>
      <c r="Q3830">
        <v>100</v>
      </c>
      <c r="R3830" s="9" t="s">
        <v>8315</v>
      </c>
      <c r="S3830" t="s">
        <v>8316</v>
      </c>
      <c r="T3830" s="13">
        <f t="shared" si="306"/>
        <v>41944.527627314819</v>
      </c>
      <c r="U3830" s="13">
        <f t="shared" si="307"/>
        <v>42004.569293981483</v>
      </c>
      <c r="W3830">
        <f t="shared" si="308"/>
        <v>2014</v>
      </c>
    </row>
    <row r="3831" spans="1:23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04"/>
        <v>100</v>
      </c>
      <c r="P3831">
        <f t="shared" si="305"/>
        <v>62.63</v>
      </c>
      <c r="Q3831">
        <v>100</v>
      </c>
      <c r="R3831" s="9" t="s">
        <v>8315</v>
      </c>
      <c r="S3831" t="s">
        <v>8316</v>
      </c>
      <c r="T3831" s="13">
        <f t="shared" si="306"/>
        <v>42593.865405092598</v>
      </c>
      <c r="U3831" s="13">
        <f t="shared" si="307"/>
        <v>42613.865405092598</v>
      </c>
      <c r="W3831">
        <f t="shared" si="308"/>
        <v>2016</v>
      </c>
    </row>
    <row r="3832" spans="1:23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04"/>
        <v>225</v>
      </c>
      <c r="P3832">
        <f t="shared" si="305"/>
        <v>75</v>
      </c>
      <c r="Q3832">
        <v>225</v>
      </c>
      <c r="R3832" s="9" t="s">
        <v>8315</v>
      </c>
      <c r="S3832" t="s">
        <v>8316</v>
      </c>
      <c r="T3832" s="13">
        <f t="shared" si="306"/>
        <v>42503.740868055553</v>
      </c>
      <c r="U3832" s="13">
        <f t="shared" si="307"/>
        <v>42517.740868055553</v>
      </c>
      <c r="W3832">
        <f t="shared" si="308"/>
        <v>2016</v>
      </c>
    </row>
    <row r="3833" spans="1:23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04"/>
        <v>106</v>
      </c>
      <c r="P3833">
        <f t="shared" si="305"/>
        <v>58.9</v>
      </c>
      <c r="Q3833">
        <v>106</v>
      </c>
      <c r="R3833" s="9" t="s">
        <v>8315</v>
      </c>
      <c r="S3833" t="s">
        <v>8316</v>
      </c>
      <c r="T3833" s="13">
        <f t="shared" si="306"/>
        <v>41927.848900462966</v>
      </c>
      <c r="U3833" s="13">
        <f t="shared" si="307"/>
        <v>41948.890567129631</v>
      </c>
      <c r="W3833">
        <f t="shared" si="308"/>
        <v>2014</v>
      </c>
    </row>
    <row r="3834" spans="1:23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04"/>
        <v>105</v>
      </c>
      <c r="P3834">
        <f t="shared" si="305"/>
        <v>139.56</v>
      </c>
      <c r="Q3834">
        <v>105</v>
      </c>
      <c r="R3834" s="9" t="s">
        <v>8315</v>
      </c>
      <c r="S3834" t="s">
        <v>8316</v>
      </c>
      <c r="T3834" s="13">
        <f t="shared" si="306"/>
        <v>42375.114988425921</v>
      </c>
      <c r="U3834" s="13">
        <f t="shared" si="307"/>
        <v>42420.114988425921</v>
      </c>
      <c r="W3834">
        <f t="shared" si="308"/>
        <v>2016</v>
      </c>
    </row>
    <row r="3835" spans="1:23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04"/>
        <v>117</v>
      </c>
      <c r="P3835">
        <f t="shared" si="305"/>
        <v>70</v>
      </c>
      <c r="Q3835">
        <v>117</v>
      </c>
      <c r="R3835" s="9" t="s">
        <v>8315</v>
      </c>
      <c r="S3835" t="s">
        <v>8316</v>
      </c>
      <c r="T3835" s="13">
        <f t="shared" si="306"/>
        <v>41963.872361111105</v>
      </c>
      <c r="U3835" s="13">
        <f t="shared" si="307"/>
        <v>41974.797916666663</v>
      </c>
      <c r="W3835">
        <f t="shared" si="308"/>
        <v>2014</v>
      </c>
    </row>
    <row r="3836" spans="1:23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04"/>
        <v>109</v>
      </c>
      <c r="P3836">
        <f t="shared" si="305"/>
        <v>57.39</v>
      </c>
      <c r="Q3836">
        <v>109</v>
      </c>
      <c r="R3836" s="9" t="s">
        <v>8315</v>
      </c>
      <c r="S3836" t="s">
        <v>8316</v>
      </c>
      <c r="T3836" s="13">
        <f t="shared" si="306"/>
        <v>42143.445219907408</v>
      </c>
      <c r="U3836" s="13">
        <f t="shared" si="307"/>
        <v>42173.445219907408</v>
      </c>
      <c r="W3836">
        <f t="shared" si="308"/>
        <v>2015</v>
      </c>
    </row>
    <row r="3837" spans="1:23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04"/>
        <v>160</v>
      </c>
      <c r="P3837">
        <f t="shared" si="305"/>
        <v>40</v>
      </c>
      <c r="Q3837">
        <v>160</v>
      </c>
      <c r="R3837" s="9" t="s">
        <v>8315</v>
      </c>
      <c r="S3837" t="s">
        <v>8316</v>
      </c>
      <c r="T3837" s="13">
        <f t="shared" si="306"/>
        <v>42460.94222222222</v>
      </c>
      <c r="U3837" s="13">
        <f t="shared" si="307"/>
        <v>42481.94222222222</v>
      </c>
      <c r="W3837">
        <f t="shared" si="308"/>
        <v>2016</v>
      </c>
    </row>
    <row r="3838" spans="1:23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04"/>
        <v>113</v>
      </c>
      <c r="P3838">
        <f t="shared" si="305"/>
        <v>64.290000000000006</v>
      </c>
      <c r="Q3838">
        <v>113</v>
      </c>
      <c r="R3838" s="9" t="s">
        <v>8315</v>
      </c>
      <c r="S3838" t="s">
        <v>8316</v>
      </c>
      <c r="T3838" s="13">
        <f t="shared" si="306"/>
        <v>42553.926527777774</v>
      </c>
      <c r="U3838" s="13">
        <f t="shared" si="307"/>
        <v>42585.172916666663</v>
      </c>
      <c r="W3838">
        <f t="shared" si="308"/>
        <v>2016</v>
      </c>
    </row>
    <row r="3839" spans="1:23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04"/>
        <v>102</v>
      </c>
      <c r="P3839">
        <f t="shared" si="305"/>
        <v>120.12</v>
      </c>
      <c r="Q3839">
        <v>102</v>
      </c>
      <c r="R3839" s="9" t="s">
        <v>8315</v>
      </c>
      <c r="S3839" t="s">
        <v>8316</v>
      </c>
      <c r="T3839" s="13">
        <f t="shared" si="306"/>
        <v>42152.765717592592</v>
      </c>
      <c r="U3839" s="13">
        <f t="shared" si="307"/>
        <v>42188.765717592592</v>
      </c>
      <c r="W3839">
        <f t="shared" si="308"/>
        <v>2015</v>
      </c>
    </row>
    <row r="3840" spans="1:23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04"/>
        <v>101</v>
      </c>
      <c r="P3840">
        <f t="shared" si="305"/>
        <v>1008.24</v>
      </c>
      <c r="Q3840">
        <v>101</v>
      </c>
      <c r="R3840" s="9" t="s">
        <v>8315</v>
      </c>
      <c r="S3840" t="s">
        <v>8316</v>
      </c>
      <c r="T3840" s="13">
        <f t="shared" si="306"/>
        <v>42116.710752314815</v>
      </c>
      <c r="U3840" s="13">
        <f t="shared" si="307"/>
        <v>42146.710752314815</v>
      </c>
      <c r="W3840">
        <f t="shared" si="308"/>
        <v>2015</v>
      </c>
    </row>
    <row r="3841" spans="1:23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04"/>
        <v>101</v>
      </c>
      <c r="P3841">
        <f t="shared" si="305"/>
        <v>63.28</v>
      </c>
      <c r="Q3841">
        <v>101</v>
      </c>
      <c r="R3841" s="9" t="s">
        <v>8315</v>
      </c>
      <c r="S3841" t="s">
        <v>8316</v>
      </c>
      <c r="T3841" s="13">
        <f t="shared" si="306"/>
        <v>42155.142638888887</v>
      </c>
      <c r="U3841" s="13">
        <f t="shared" si="307"/>
        <v>42215.142638888887</v>
      </c>
      <c r="W3841">
        <f t="shared" si="308"/>
        <v>2015</v>
      </c>
    </row>
    <row r="3842" spans="1:23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04"/>
        <v>6500</v>
      </c>
      <c r="P3842">
        <f t="shared" si="305"/>
        <v>21.67</v>
      </c>
      <c r="Q3842">
        <v>6500</v>
      </c>
      <c r="R3842" s="9" t="s">
        <v>8315</v>
      </c>
      <c r="S3842" t="s">
        <v>8316</v>
      </c>
      <c r="T3842" s="13">
        <f t="shared" si="306"/>
        <v>42432.701724537037</v>
      </c>
      <c r="U3842" s="13">
        <f t="shared" si="307"/>
        <v>42457.660057870366</v>
      </c>
      <c r="W3842">
        <f t="shared" si="308"/>
        <v>2016</v>
      </c>
    </row>
    <row r="3843" spans="1:23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9">ROUND(E3843/D3843*100,0)</f>
        <v>9</v>
      </c>
      <c r="P3843">
        <f t="shared" ref="P3843:P3906" si="310">IFERROR(ROUND(E3843/L3843,2),0)</f>
        <v>25.65</v>
      </c>
      <c r="Q3843">
        <v>9</v>
      </c>
      <c r="R3843" s="9" t="s">
        <v>8315</v>
      </c>
      <c r="S3843" t="s">
        <v>8316</v>
      </c>
      <c r="T3843" s="13">
        <f t="shared" ref="T3843:T3906" si="311">(((J3843/60)/60)/24)+DATE(1970,1,1)</f>
        <v>41780.785729166666</v>
      </c>
      <c r="U3843" s="13">
        <f t="shared" ref="U3843:U3906" si="312">(((I3843/60)/60)/24)+DATE(1970,1,1)</f>
        <v>41840.785729166666</v>
      </c>
      <c r="W3843">
        <f t="shared" ref="W3843:W3906" si="313">YEAR(T3843)</f>
        <v>2014</v>
      </c>
    </row>
    <row r="3844" spans="1:23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9"/>
        <v>22</v>
      </c>
      <c r="P3844">
        <f t="shared" si="310"/>
        <v>47.7</v>
      </c>
      <c r="Q3844">
        <v>22</v>
      </c>
      <c r="R3844" s="9" t="s">
        <v>8315</v>
      </c>
      <c r="S3844" t="s">
        <v>8316</v>
      </c>
      <c r="T3844" s="13">
        <f t="shared" si="311"/>
        <v>41740.493657407409</v>
      </c>
      <c r="U3844" s="13">
        <f t="shared" si="312"/>
        <v>41770.493657407409</v>
      </c>
      <c r="W3844">
        <f t="shared" si="313"/>
        <v>2014</v>
      </c>
    </row>
    <row r="3845" spans="1:23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9"/>
        <v>21</v>
      </c>
      <c r="P3845">
        <f t="shared" si="310"/>
        <v>56.05</v>
      </c>
      <c r="Q3845">
        <v>21</v>
      </c>
      <c r="R3845" s="9" t="s">
        <v>8315</v>
      </c>
      <c r="S3845" t="s">
        <v>8316</v>
      </c>
      <c r="T3845" s="13">
        <f t="shared" si="311"/>
        <v>41766.072500000002</v>
      </c>
      <c r="U3845" s="13">
        <f t="shared" si="312"/>
        <v>41791.072500000002</v>
      </c>
      <c r="W3845">
        <f t="shared" si="313"/>
        <v>2014</v>
      </c>
    </row>
    <row r="3846" spans="1:23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9"/>
        <v>41</v>
      </c>
      <c r="P3846">
        <f t="shared" si="310"/>
        <v>81.319999999999993</v>
      </c>
      <c r="Q3846">
        <v>41</v>
      </c>
      <c r="R3846" s="9" t="s">
        <v>8315</v>
      </c>
      <c r="S3846" t="s">
        <v>8316</v>
      </c>
      <c r="T3846" s="13">
        <f t="shared" si="311"/>
        <v>41766.617291666669</v>
      </c>
      <c r="U3846" s="13">
        <f t="shared" si="312"/>
        <v>41793.290972222225</v>
      </c>
      <c r="W3846">
        <f t="shared" si="313"/>
        <v>2014</v>
      </c>
    </row>
    <row r="3847" spans="1:23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9"/>
        <v>2</v>
      </c>
      <c r="P3847">
        <f t="shared" si="310"/>
        <v>70.17</v>
      </c>
      <c r="Q3847">
        <v>2</v>
      </c>
      <c r="R3847" s="9" t="s">
        <v>8315</v>
      </c>
      <c r="S3847" t="s">
        <v>8316</v>
      </c>
      <c r="T3847" s="13">
        <f t="shared" si="311"/>
        <v>42248.627013888887</v>
      </c>
      <c r="U3847" s="13">
        <f t="shared" si="312"/>
        <v>42278.627013888887</v>
      </c>
      <c r="W3847">
        <f t="shared" si="313"/>
        <v>2015</v>
      </c>
    </row>
    <row r="3848" spans="1:23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9"/>
        <v>3</v>
      </c>
      <c r="P3848">
        <f t="shared" si="310"/>
        <v>23.63</v>
      </c>
      <c r="Q3848">
        <v>3</v>
      </c>
      <c r="R3848" s="9" t="s">
        <v>8315</v>
      </c>
      <c r="S3848" t="s">
        <v>8316</v>
      </c>
      <c r="T3848" s="13">
        <f t="shared" si="311"/>
        <v>41885.221550925926</v>
      </c>
      <c r="U3848" s="13">
        <f t="shared" si="312"/>
        <v>41916.290972222225</v>
      </c>
      <c r="W3848">
        <f t="shared" si="313"/>
        <v>2014</v>
      </c>
    </row>
    <row r="3849" spans="1:23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9"/>
        <v>16</v>
      </c>
      <c r="P3849">
        <f t="shared" si="310"/>
        <v>188.56</v>
      </c>
      <c r="Q3849">
        <v>16</v>
      </c>
      <c r="R3849" s="9" t="s">
        <v>8315</v>
      </c>
      <c r="S3849" t="s">
        <v>8316</v>
      </c>
      <c r="T3849" s="13">
        <f t="shared" si="311"/>
        <v>42159.224432870367</v>
      </c>
      <c r="U3849" s="13">
        <f t="shared" si="312"/>
        <v>42204.224432870367</v>
      </c>
      <c r="W3849">
        <f t="shared" si="313"/>
        <v>2015</v>
      </c>
    </row>
    <row r="3850" spans="1:23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9"/>
        <v>16</v>
      </c>
      <c r="P3850">
        <f t="shared" si="310"/>
        <v>49.51</v>
      </c>
      <c r="Q3850">
        <v>16</v>
      </c>
      <c r="R3850" s="9" t="s">
        <v>8315</v>
      </c>
      <c r="S3850" t="s">
        <v>8316</v>
      </c>
      <c r="T3850" s="13">
        <f t="shared" si="311"/>
        <v>42265.817002314812</v>
      </c>
      <c r="U3850" s="13">
        <f t="shared" si="312"/>
        <v>42295.817002314812</v>
      </c>
      <c r="W3850">
        <f t="shared" si="313"/>
        <v>2015</v>
      </c>
    </row>
    <row r="3851" spans="1:23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9"/>
        <v>7</v>
      </c>
      <c r="P3851">
        <f t="shared" si="310"/>
        <v>75.459999999999994</v>
      </c>
      <c r="Q3851">
        <v>7</v>
      </c>
      <c r="R3851" s="9" t="s">
        <v>8315</v>
      </c>
      <c r="S3851" t="s">
        <v>8316</v>
      </c>
      <c r="T3851" s="13">
        <f t="shared" si="311"/>
        <v>42136.767175925925</v>
      </c>
      <c r="U3851" s="13">
        <f t="shared" si="312"/>
        <v>42166.767175925925</v>
      </c>
      <c r="W3851">
        <f t="shared" si="313"/>
        <v>2015</v>
      </c>
    </row>
    <row r="3852" spans="1:23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9"/>
        <v>4</v>
      </c>
      <c r="P3852">
        <f t="shared" si="310"/>
        <v>9.5</v>
      </c>
      <c r="Q3852">
        <v>4</v>
      </c>
      <c r="R3852" s="9" t="s">
        <v>8315</v>
      </c>
      <c r="S3852" t="s">
        <v>8316</v>
      </c>
      <c r="T3852" s="13">
        <f t="shared" si="311"/>
        <v>41975.124340277776</v>
      </c>
      <c r="U3852" s="13">
        <f t="shared" si="312"/>
        <v>42005.124340277776</v>
      </c>
      <c r="W3852">
        <f t="shared" si="313"/>
        <v>2014</v>
      </c>
    </row>
    <row r="3853" spans="1:23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9"/>
        <v>34</v>
      </c>
      <c r="P3853">
        <f t="shared" si="310"/>
        <v>35.5</v>
      </c>
      <c r="Q3853">
        <v>34</v>
      </c>
      <c r="R3853" s="9" t="s">
        <v>8315</v>
      </c>
      <c r="S3853" t="s">
        <v>8316</v>
      </c>
      <c r="T3853" s="13">
        <f t="shared" si="311"/>
        <v>42172.439571759256</v>
      </c>
      <c r="U3853" s="13">
        <f t="shared" si="312"/>
        <v>42202.439571759256</v>
      </c>
      <c r="W3853">
        <f t="shared" si="313"/>
        <v>2015</v>
      </c>
    </row>
    <row r="3854" spans="1:23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9"/>
        <v>0</v>
      </c>
      <c r="P3854">
        <f t="shared" si="310"/>
        <v>10</v>
      </c>
      <c r="Q3854">
        <v>0</v>
      </c>
      <c r="R3854" s="9" t="s">
        <v>8315</v>
      </c>
      <c r="S3854" t="s">
        <v>8316</v>
      </c>
      <c r="T3854" s="13">
        <f t="shared" si="311"/>
        <v>42065.190694444449</v>
      </c>
      <c r="U3854" s="13">
        <f t="shared" si="312"/>
        <v>42090.149027777778</v>
      </c>
      <c r="W3854">
        <f t="shared" si="313"/>
        <v>2015</v>
      </c>
    </row>
    <row r="3855" spans="1:23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9"/>
        <v>0</v>
      </c>
      <c r="P3855">
        <f t="shared" si="310"/>
        <v>13</v>
      </c>
      <c r="Q3855">
        <v>0</v>
      </c>
      <c r="R3855" s="9" t="s">
        <v>8315</v>
      </c>
      <c r="S3855" t="s">
        <v>8316</v>
      </c>
      <c r="T3855" s="13">
        <f t="shared" si="311"/>
        <v>41848.84002314815</v>
      </c>
      <c r="U3855" s="13">
        <f t="shared" si="312"/>
        <v>41883.84002314815</v>
      </c>
      <c r="W3855">
        <f t="shared" si="313"/>
        <v>2014</v>
      </c>
    </row>
    <row r="3856" spans="1:23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9"/>
        <v>16</v>
      </c>
      <c r="P3856">
        <f t="shared" si="310"/>
        <v>89.4</v>
      </c>
      <c r="Q3856">
        <v>16</v>
      </c>
      <c r="R3856" s="9" t="s">
        <v>8315</v>
      </c>
      <c r="S3856" t="s">
        <v>8316</v>
      </c>
      <c r="T3856" s="13">
        <f t="shared" si="311"/>
        <v>42103.884930555556</v>
      </c>
      <c r="U3856" s="13">
        <f t="shared" si="312"/>
        <v>42133.884930555556</v>
      </c>
      <c r="W3856">
        <f t="shared" si="313"/>
        <v>2015</v>
      </c>
    </row>
    <row r="3857" spans="1:23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9"/>
        <v>3</v>
      </c>
      <c r="P3857">
        <f t="shared" si="310"/>
        <v>25</v>
      </c>
      <c r="Q3857">
        <v>3</v>
      </c>
      <c r="R3857" s="9" t="s">
        <v>8315</v>
      </c>
      <c r="S3857" t="s">
        <v>8316</v>
      </c>
      <c r="T3857" s="13">
        <f t="shared" si="311"/>
        <v>42059.970729166671</v>
      </c>
      <c r="U3857" s="13">
        <f t="shared" si="312"/>
        <v>42089.929062499999</v>
      </c>
      <c r="W3857">
        <f t="shared" si="313"/>
        <v>2015</v>
      </c>
    </row>
    <row r="3858" spans="1:23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9"/>
        <v>0</v>
      </c>
      <c r="P3858">
        <f t="shared" si="310"/>
        <v>1</v>
      </c>
      <c r="Q3858">
        <v>0</v>
      </c>
      <c r="R3858" s="9" t="s">
        <v>8315</v>
      </c>
      <c r="S3858" t="s">
        <v>8316</v>
      </c>
      <c r="T3858" s="13">
        <f t="shared" si="311"/>
        <v>42041.743090277778</v>
      </c>
      <c r="U3858" s="13">
        <f t="shared" si="312"/>
        <v>42071.701423611114</v>
      </c>
      <c r="W3858">
        <f t="shared" si="313"/>
        <v>2015</v>
      </c>
    </row>
    <row r="3859" spans="1:23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9"/>
        <v>5</v>
      </c>
      <c r="P3859">
        <f t="shared" si="310"/>
        <v>65</v>
      </c>
      <c r="Q3859">
        <v>5</v>
      </c>
      <c r="R3859" s="9" t="s">
        <v>8315</v>
      </c>
      <c r="S3859" t="s">
        <v>8316</v>
      </c>
      <c r="T3859" s="13">
        <f t="shared" si="311"/>
        <v>41829.73715277778</v>
      </c>
      <c r="U3859" s="13">
        <f t="shared" si="312"/>
        <v>41852.716666666667</v>
      </c>
      <c r="W3859">
        <f t="shared" si="313"/>
        <v>2014</v>
      </c>
    </row>
    <row r="3860" spans="1:23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9"/>
        <v>2</v>
      </c>
      <c r="P3860">
        <f t="shared" si="310"/>
        <v>10</v>
      </c>
      <c r="Q3860">
        <v>2</v>
      </c>
      <c r="R3860" s="9" t="s">
        <v>8315</v>
      </c>
      <c r="S3860" t="s">
        <v>8316</v>
      </c>
      <c r="T3860" s="13">
        <f t="shared" si="311"/>
        <v>42128.431064814817</v>
      </c>
      <c r="U3860" s="13">
        <f t="shared" si="312"/>
        <v>42146.875</v>
      </c>
      <c r="W3860">
        <f t="shared" si="313"/>
        <v>2015</v>
      </c>
    </row>
    <row r="3861" spans="1:23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9"/>
        <v>0</v>
      </c>
      <c r="P3861">
        <f t="shared" si="310"/>
        <v>1</v>
      </c>
      <c r="Q3861">
        <v>0</v>
      </c>
      <c r="R3861" s="9" t="s">
        <v>8315</v>
      </c>
      <c r="S3861" t="s">
        <v>8316</v>
      </c>
      <c r="T3861" s="13">
        <f t="shared" si="311"/>
        <v>41789.893599537041</v>
      </c>
      <c r="U3861" s="13">
        <f t="shared" si="312"/>
        <v>41815.875</v>
      </c>
      <c r="W3861">
        <f t="shared" si="313"/>
        <v>2014</v>
      </c>
    </row>
    <row r="3862" spans="1:23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9"/>
        <v>18</v>
      </c>
      <c r="P3862">
        <f t="shared" si="310"/>
        <v>81.540000000000006</v>
      </c>
      <c r="Q3862">
        <v>18</v>
      </c>
      <c r="R3862" s="9" t="s">
        <v>8315</v>
      </c>
      <c r="S3862" t="s">
        <v>8316</v>
      </c>
      <c r="T3862" s="13">
        <f t="shared" si="311"/>
        <v>41833.660995370366</v>
      </c>
      <c r="U3862" s="13">
        <f t="shared" si="312"/>
        <v>41863.660995370366</v>
      </c>
      <c r="W3862">
        <f t="shared" si="313"/>
        <v>2014</v>
      </c>
    </row>
    <row r="3863" spans="1:23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9"/>
        <v>5</v>
      </c>
      <c r="P3863">
        <f t="shared" si="310"/>
        <v>100</v>
      </c>
      <c r="Q3863">
        <v>5</v>
      </c>
      <c r="R3863" s="9" t="s">
        <v>8315</v>
      </c>
      <c r="S3863" t="s">
        <v>8316</v>
      </c>
      <c r="T3863" s="13">
        <f t="shared" si="311"/>
        <v>41914.590011574073</v>
      </c>
      <c r="U3863" s="13">
        <f t="shared" si="312"/>
        <v>41955.907638888893</v>
      </c>
      <c r="W3863">
        <f t="shared" si="313"/>
        <v>2014</v>
      </c>
    </row>
    <row r="3864" spans="1:23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9"/>
        <v>0</v>
      </c>
      <c r="P3864">
        <f t="shared" si="310"/>
        <v>1</v>
      </c>
      <c r="Q3864">
        <v>0</v>
      </c>
      <c r="R3864" s="9" t="s">
        <v>8315</v>
      </c>
      <c r="S3864" t="s">
        <v>8316</v>
      </c>
      <c r="T3864" s="13">
        <f t="shared" si="311"/>
        <v>42611.261064814811</v>
      </c>
      <c r="U3864" s="13">
        <f t="shared" si="312"/>
        <v>42625.707638888889</v>
      </c>
      <c r="W3864">
        <f t="shared" si="313"/>
        <v>2016</v>
      </c>
    </row>
    <row r="3865" spans="1:23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9"/>
        <v>0</v>
      </c>
      <c r="P3865">
        <f t="shared" si="310"/>
        <v>0</v>
      </c>
      <c r="Q3865">
        <v>0</v>
      </c>
      <c r="R3865" s="9" t="s">
        <v>8315</v>
      </c>
      <c r="S3865" t="s">
        <v>8316</v>
      </c>
      <c r="T3865" s="13">
        <f t="shared" si="311"/>
        <v>42253.633159722223</v>
      </c>
      <c r="U3865" s="13">
        <f t="shared" si="312"/>
        <v>42313.674826388888</v>
      </c>
      <c r="W3865">
        <f t="shared" si="313"/>
        <v>2015</v>
      </c>
    </row>
    <row r="3866" spans="1:23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9"/>
        <v>1</v>
      </c>
      <c r="P3866">
        <f t="shared" si="310"/>
        <v>20</v>
      </c>
      <c r="Q3866">
        <v>1</v>
      </c>
      <c r="R3866" s="9" t="s">
        <v>8315</v>
      </c>
      <c r="S3866" t="s">
        <v>8316</v>
      </c>
      <c r="T3866" s="13">
        <f t="shared" si="311"/>
        <v>42295.891828703709</v>
      </c>
      <c r="U3866" s="13">
        <f t="shared" si="312"/>
        <v>42325.933495370366</v>
      </c>
      <c r="W3866">
        <f t="shared" si="313"/>
        <v>2015</v>
      </c>
    </row>
    <row r="3867" spans="1:23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9"/>
        <v>27</v>
      </c>
      <c r="P3867">
        <f t="shared" si="310"/>
        <v>46.43</v>
      </c>
      <c r="Q3867">
        <v>27</v>
      </c>
      <c r="R3867" s="9" t="s">
        <v>8315</v>
      </c>
      <c r="S3867" t="s">
        <v>8316</v>
      </c>
      <c r="T3867" s="13">
        <f t="shared" si="311"/>
        <v>41841.651597222226</v>
      </c>
      <c r="U3867" s="13">
        <f t="shared" si="312"/>
        <v>41881.229166666664</v>
      </c>
      <c r="W3867">
        <f t="shared" si="313"/>
        <v>2014</v>
      </c>
    </row>
    <row r="3868" spans="1:23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9"/>
        <v>1</v>
      </c>
      <c r="P3868">
        <f t="shared" si="310"/>
        <v>5.5</v>
      </c>
      <c r="Q3868">
        <v>1</v>
      </c>
      <c r="R3868" s="9" t="s">
        <v>8315</v>
      </c>
      <c r="S3868" t="s">
        <v>8316</v>
      </c>
      <c r="T3868" s="13">
        <f t="shared" si="311"/>
        <v>42402.947002314817</v>
      </c>
      <c r="U3868" s="13">
        <f t="shared" si="312"/>
        <v>42452.145138888889</v>
      </c>
      <c r="W3868">
        <f t="shared" si="313"/>
        <v>2016</v>
      </c>
    </row>
    <row r="3869" spans="1:23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9"/>
        <v>13</v>
      </c>
      <c r="P3869">
        <f t="shared" si="310"/>
        <v>50.2</v>
      </c>
      <c r="Q3869">
        <v>13</v>
      </c>
      <c r="R3869" s="9" t="s">
        <v>8315</v>
      </c>
      <c r="S3869" t="s">
        <v>8316</v>
      </c>
      <c r="T3869" s="13">
        <f t="shared" si="311"/>
        <v>42509.814108796301</v>
      </c>
      <c r="U3869" s="13">
        <f t="shared" si="312"/>
        <v>42539.814108796301</v>
      </c>
      <c r="W3869">
        <f t="shared" si="313"/>
        <v>2016</v>
      </c>
    </row>
    <row r="3870" spans="1:23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9"/>
        <v>0</v>
      </c>
      <c r="P3870">
        <f t="shared" si="310"/>
        <v>10</v>
      </c>
      <c r="Q3870">
        <v>0</v>
      </c>
      <c r="R3870" s="9" t="s">
        <v>8315</v>
      </c>
      <c r="S3870" t="s">
        <v>8357</v>
      </c>
      <c r="T3870" s="13">
        <f t="shared" si="311"/>
        <v>41865.659780092588</v>
      </c>
      <c r="U3870" s="13">
        <f t="shared" si="312"/>
        <v>41890.659780092588</v>
      </c>
      <c r="W3870">
        <f t="shared" si="313"/>
        <v>2014</v>
      </c>
    </row>
    <row r="3871" spans="1:23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9"/>
        <v>3</v>
      </c>
      <c r="P3871">
        <f t="shared" si="310"/>
        <v>30.13</v>
      </c>
      <c r="Q3871">
        <v>3</v>
      </c>
      <c r="R3871" s="9" t="s">
        <v>8315</v>
      </c>
      <c r="S3871" t="s">
        <v>8357</v>
      </c>
      <c r="T3871" s="13">
        <f t="shared" si="311"/>
        <v>42047.724444444444</v>
      </c>
      <c r="U3871" s="13">
        <f t="shared" si="312"/>
        <v>42077.132638888885</v>
      </c>
      <c r="W3871">
        <f t="shared" si="313"/>
        <v>2015</v>
      </c>
    </row>
    <row r="3872" spans="1:23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9"/>
        <v>15</v>
      </c>
      <c r="P3872">
        <f t="shared" si="310"/>
        <v>150</v>
      </c>
      <c r="Q3872">
        <v>15</v>
      </c>
      <c r="R3872" s="9" t="s">
        <v>8315</v>
      </c>
      <c r="S3872" t="s">
        <v>8357</v>
      </c>
      <c r="T3872" s="13">
        <f t="shared" si="311"/>
        <v>41793.17219907407</v>
      </c>
      <c r="U3872" s="13">
        <f t="shared" si="312"/>
        <v>41823.17219907407</v>
      </c>
      <c r="W3872">
        <f t="shared" si="313"/>
        <v>2014</v>
      </c>
    </row>
    <row r="3873" spans="1:23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9"/>
        <v>3</v>
      </c>
      <c r="P3873">
        <f t="shared" si="310"/>
        <v>13.33</v>
      </c>
      <c r="Q3873">
        <v>3</v>
      </c>
      <c r="R3873" s="9" t="s">
        <v>8315</v>
      </c>
      <c r="S3873" t="s">
        <v>8357</v>
      </c>
      <c r="T3873" s="13">
        <f t="shared" si="311"/>
        <v>42763.780671296292</v>
      </c>
      <c r="U3873" s="13">
        <f t="shared" si="312"/>
        <v>42823.739004629635</v>
      </c>
      <c r="W3873">
        <f t="shared" si="313"/>
        <v>2017</v>
      </c>
    </row>
    <row r="3874" spans="1:23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9"/>
        <v>0</v>
      </c>
      <c r="P3874">
        <f t="shared" si="310"/>
        <v>0</v>
      </c>
      <c r="Q3874">
        <v>0</v>
      </c>
      <c r="R3874" s="9" t="s">
        <v>8315</v>
      </c>
      <c r="S3874" t="s">
        <v>8357</v>
      </c>
      <c r="T3874" s="13">
        <f t="shared" si="311"/>
        <v>42180.145787037036</v>
      </c>
      <c r="U3874" s="13">
        <f t="shared" si="312"/>
        <v>42230.145787037036</v>
      </c>
      <c r="W3874">
        <f t="shared" si="313"/>
        <v>2015</v>
      </c>
    </row>
    <row r="3875" spans="1:23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9"/>
        <v>0</v>
      </c>
      <c r="P3875">
        <f t="shared" si="310"/>
        <v>0</v>
      </c>
      <c r="Q3875">
        <v>0</v>
      </c>
      <c r="R3875" s="9" t="s">
        <v>8315</v>
      </c>
      <c r="S3875" t="s">
        <v>8357</v>
      </c>
      <c r="T3875" s="13">
        <f t="shared" si="311"/>
        <v>42255.696006944447</v>
      </c>
      <c r="U3875" s="13">
        <f t="shared" si="312"/>
        <v>42285.696006944447</v>
      </c>
      <c r="W3875">
        <f t="shared" si="313"/>
        <v>2015</v>
      </c>
    </row>
    <row r="3876" spans="1:23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9"/>
        <v>0</v>
      </c>
      <c r="P3876">
        <f t="shared" si="310"/>
        <v>0</v>
      </c>
      <c r="Q3876">
        <v>0</v>
      </c>
      <c r="R3876" s="9" t="s">
        <v>8315</v>
      </c>
      <c r="S3876" t="s">
        <v>8357</v>
      </c>
      <c r="T3876" s="13">
        <f t="shared" si="311"/>
        <v>42007.016458333332</v>
      </c>
      <c r="U3876" s="13">
        <f t="shared" si="312"/>
        <v>42028.041666666672</v>
      </c>
      <c r="W3876">
        <f t="shared" si="313"/>
        <v>2015</v>
      </c>
    </row>
    <row r="3877" spans="1:23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9"/>
        <v>0</v>
      </c>
      <c r="P3877">
        <f t="shared" si="310"/>
        <v>0</v>
      </c>
      <c r="Q3877">
        <v>0</v>
      </c>
      <c r="R3877" s="9" t="s">
        <v>8315</v>
      </c>
      <c r="S3877" t="s">
        <v>8357</v>
      </c>
      <c r="T3877" s="13">
        <f t="shared" si="311"/>
        <v>42615.346817129626</v>
      </c>
      <c r="U3877" s="13">
        <f t="shared" si="312"/>
        <v>42616.416666666672</v>
      </c>
      <c r="W3877">
        <f t="shared" si="313"/>
        <v>2016</v>
      </c>
    </row>
    <row r="3878" spans="1:23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9"/>
        <v>53</v>
      </c>
      <c r="P3878">
        <f t="shared" si="310"/>
        <v>44.76</v>
      </c>
      <c r="Q3878">
        <v>53</v>
      </c>
      <c r="R3878" s="9" t="s">
        <v>8315</v>
      </c>
      <c r="S3878" t="s">
        <v>8357</v>
      </c>
      <c r="T3878" s="13">
        <f t="shared" si="311"/>
        <v>42372.624166666668</v>
      </c>
      <c r="U3878" s="13">
        <f t="shared" si="312"/>
        <v>42402.624166666668</v>
      </c>
      <c r="W3878">
        <f t="shared" si="313"/>
        <v>2016</v>
      </c>
    </row>
    <row r="3879" spans="1:23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9"/>
        <v>5</v>
      </c>
      <c r="P3879">
        <f t="shared" si="310"/>
        <v>88.64</v>
      </c>
      <c r="Q3879">
        <v>5</v>
      </c>
      <c r="R3879" s="9" t="s">
        <v>8315</v>
      </c>
      <c r="S3879" t="s">
        <v>8357</v>
      </c>
      <c r="T3879" s="13">
        <f t="shared" si="311"/>
        <v>42682.67768518519</v>
      </c>
      <c r="U3879" s="13">
        <f t="shared" si="312"/>
        <v>42712.67768518519</v>
      </c>
      <c r="W3879">
        <f t="shared" si="313"/>
        <v>2016</v>
      </c>
    </row>
    <row r="3880" spans="1:23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9"/>
        <v>0</v>
      </c>
      <c r="P3880">
        <f t="shared" si="310"/>
        <v>10</v>
      </c>
      <c r="Q3880">
        <v>0</v>
      </c>
      <c r="R3880" s="9" t="s">
        <v>8315</v>
      </c>
      <c r="S3880" t="s">
        <v>8357</v>
      </c>
      <c r="T3880" s="13">
        <f t="shared" si="311"/>
        <v>42154.818819444445</v>
      </c>
      <c r="U3880" s="13">
        <f t="shared" si="312"/>
        <v>42185.165972222225</v>
      </c>
      <c r="W3880">
        <f t="shared" si="313"/>
        <v>2015</v>
      </c>
    </row>
    <row r="3881" spans="1:23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9"/>
        <v>0</v>
      </c>
      <c r="P3881">
        <f t="shared" si="310"/>
        <v>0</v>
      </c>
      <c r="Q3881">
        <v>0</v>
      </c>
      <c r="R3881" s="9" t="s">
        <v>8315</v>
      </c>
      <c r="S3881" t="s">
        <v>8357</v>
      </c>
      <c r="T3881" s="13">
        <f t="shared" si="311"/>
        <v>41999.861064814817</v>
      </c>
      <c r="U3881" s="13">
        <f t="shared" si="312"/>
        <v>42029.861064814817</v>
      </c>
      <c r="W3881">
        <f t="shared" si="313"/>
        <v>2014</v>
      </c>
    </row>
    <row r="3882" spans="1:23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9"/>
        <v>13</v>
      </c>
      <c r="P3882">
        <f t="shared" si="310"/>
        <v>57.65</v>
      </c>
      <c r="Q3882">
        <v>13</v>
      </c>
      <c r="R3882" s="9" t="s">
        <v>8315</v>
      </c>
      <c r="S3882" t="s">
        <v>8357</v>
      </c>
      <c r="T3882" s="13">
        <f t="shared" si="311"/>
        <v>41815.815046296295</v>
      </c>
      <c r="U3882" s="13">
        <f t="shared" si="312"/>
        <v>41850.958333333336</v>
      </c>
      <c r="W3882">
        <f t="shared" si="313"/>
        <v>2014</v>
      </c>
    </row>
    <row r="3883" spans="1:23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9"/>
        <v>5</v>
      </c>
      <c r="P3883">
        <f t="shared" si="310"/>
        <v>25</v>
      </c>
      <c r="Q3883">
        <v>5</v>
      </c>
      <c r="R3883" s="9" t="s">
        <v>8315</v>
      </c>
      <c r="S3883" t="s">
        <v>8357</v>
      </c>
      <c r="T3883" s="13">
        <f t="shared" si="311"/>
        <v>42756.018506944441</v>
      </c>
      <c r="U3883" s="13">
        <f t="shared" si="312"/>
        <v>42786.018506944441</v>
      </c>
      <c r="W3883">
        <f t="shared" si="313"/>
        <v>2017</v>
      </c>
    </row>
    <row r="3884" spans="1:23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9"/>
        <v>0</v>
      </c>
      <c r="P3884">
        <f t="shared" si="310"/>
        <v>0</v>
      </c>
      <c r="Q3884">
        <v>0</v>
      </c>
      <c r="R3884" s="9" t="s">
        <v>8315</v>
      </c>
      <c r="S3884" t="s">
        <v>8357</v>
      </c>
      <c r="T3884" s="13">
        <f t="shared" si="311"/>
        <v>42373.983449074076</v>
      </c>
      <c r="U3884" s="13">
        <f t="shared" si="312"/>
        <v>42400.960416666669</v>
      </c>
      <c r="W3884">
        <f t="shared" si="313"/>
        <v>2016</v>
      </c>
    </row>
    <row r="3885" spans="1:23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9"/>
        <v>0</v>
      </c>
      <c r="P3885">
        <f t="shared" si="310"/>
        <v>0</v>
      </c>
      <c r="Q3885">
        <v>0</v>
      </c>
      <c r="R3885" s="9" t="s">
        <v>8315</v>
      </c>
      <c r="S3885" t="s">
        <v>8357</v>
      </c>
      <c r="T3885" s="13">
        <f t="shared" si="311"/>
        <v>41854.602650462963</v>
      </c>
      <c r="U3885" s="13">
        <f t="shared" si="312"/>
        <v>41884.602650462963</v>
      </c>
      <c r="W3885">
        <f t="shared" si="313"/>
        <v>2014</v>
      </c>
    </row>
    <row r="3886" spans="1:23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9"/>
        <v>0</v>
      </c>
      <c r="P3886">
        <f t="shared" si="310"/>
        <v>0</v>
      </c>
      <c r="Q3886">
        <v>0</v>
      </c>
      <c r="R3886" s="9" t="s">
        <v>8315</v>
      </c>
      <c r="S3886" t="s">
        <v>8357</v>
      </c>
      <c r="T3886" s="13">
        <f t="shared" si="311"/>
        <v>42065.791574074072</v>
      </c>
      <c r="U3886" s="13">
        <f t="shared" si="312"/>
        <v>42090.749907407408</v>
      </c>
      <c r="W3886">
        <f t="shared" si="313"/>
        <v>2015</v>
      </c>
    </row>
    <row r="3887" spans="1:23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9"/>
        <v>0</v>
      </c>
      <c r="P3887">
        <f t="shared" si="310"/>
        <v>0</v>
      </c>
      <c r="Q3887">
        <v>0</v>
      </c>
      <c r="R3887" s="9" t="s">
        <v>8315</v>
      </c>
      <c r="S3887" t="s">
        <v>8357</v>
      </c>
      <c r="T3887" s="13">
        <f t="shared" si="311"/>
        <v>42469.951284722221</v>
      </c>
      <c r="U3887" s="13">
        <f t="shared" si="312"/>
        <v>42499.951284722221</v>
      </c>
      <c r="W3887">
        <f t="shared" si="313"/>
        <v>2016</v>
      </c>
    </row>
    <row r="3888" spans="1:23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9"/>
        <v>0</v>
      </c>
      <c r="P3888">
        <f t="shared" si="310"/>
        <v>0</v>
      </c>
      <c r="Q3888">
        <v>0</v>
      </c>
      <c r="R3888" s="9" t="s">
        <v>8315</v>
      </c>
      <c r="S3888" t="s">
        <v>8357</v>
      </c>
      <c r="T3888" s="13">
        <f t="shared" si="311"/>
        <v>41954.228032407409</v>
      </c>
      <c r="U3888" s="13">
        <f t="shared" si="312"/>
        <v>41984.228032407409</v>
      </c>
      <c r="W3888">
        <f t="shared" si="313"/>
        <v>2014</v>
      </c>
    </row>
    <row r="3889" spans="1:23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9"/>
        <v>2</v>
      </c>
      <c r="P3889">
        <f t="shared" si="310"/>
        <v>17.5</v>
      </c>
      <c r="Q3889">
        <v>2</v>
      </c>
      <c r="R3889" s="9" t="s">
        <v>8315</v>
      </c>
      <c r="S3889" t="s">
        <v>8357</v>
      </c>
      <c r="T3889" s="13">
        <f t="shared" si="311"/>
        <v>42079.857974537037</v>
      </c>
      <c r="U3889" s="13">
        <f t="shared" si="312"/>
        <v>42125.916666666672</v>
      </c>
      <c r="W3889">
        <f t="shared" si="313"/>
        <v>2015</v>
      </c>
    </row>
    <row r="3890" spans="1:23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9"/>
        <v>27</v>
      </c>
      <c r="P3890">
        <f t="shared" si="310"/>
        <v>38.71</v>
      </c>
      <c r="Q3890">
        <v>27</v>
      </c>
      <c r="R3890" s="9" t="s">
        <v>8315</v>
      </c>
      <c r="S3890" t="s">
        <v>8316</v>
      </c>
      <c r="T3890" s="13">
        <f t="shared" si="311"/>
        <v>42762.545810185184</v>
      </c>
      <c r="U3890" s="13">
        <f t="shared" si="312"/>
        <v>42792.545810185184</v>
      </c>
      <c r="W3890">
        <f t="shared" si="313"/>
        <v>2017</v>
      </c>
    </row>
    <row r="3891" spans="1:23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9"/>
        <v>1</v>
      </c>
      <c r="P3891">
        <f t="shared" si="310"/>
        <v>13.11</v>
      </c>
      <c r="Q3891">
        <v>1</v>
      </c>
      <c r="R3891" s="9" t="s">
        <v>8315</v>
      </c>
      <c r="S3891" t="s">
        <v>8316</v>
      </c>
      <c r="T3891" s="13">
        <f t="shared" si="311"/>
        <v>41977.004976851851</v>
      </c>
      <c r="U3891" s="13">
        <f t="shared" si="312"/>
        <v>42008.976388888885</v>
      </c>
      <c r="W3891">
        <f t="shared" si="313"/>
        <v>2014</v>
      </c>
    </row>
    <row r="3892" spans="1:23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9"/>
        <v>17</v>
      </c>
      <c r="P3892">
        <f t="shared" si="310"/>
        <v>315.5</v>
      </c>
      <c r="Q3892">
        <v>17</v>
      </c>
      <c r="R3892" s="9" t="s">
        <v>8315</v>
      </c>
      <c r="S3892" t="s">
        <v>8316</v>
      </c>
      <c r="T3892" s="13">
        <f t="shared" si="311"/>
        <v>42171.758611111116</v>
      </c>
      <c r="U3892" s="13">
        <f t="shared" si="312"/>
        <v>42231.758611111116</v>
      </c>
      <c r="W3892">
        <f t="shared" si="313"/>
        <v>2015</v>
      </c>
    </row>
    <row r="3893" spans="1:23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9"/>
        <v>33</v>
      </c>
      <c r="P3893">
        <f t="shared" si="310"/>
        <v>37.14</v>
      </c>
      <c r="Q3893">
        <v>33</v>
      </c>
      <c r="R3893" s="9" t="s">
        <v>8315</v>
      </c>
      <c r="S3893" t="s">
        <v>8316</v>
      </c>
      <c r="T3893" s="13">
        <f t="shared" si="311"/>
        <v>42056.1324537037</v>
      </c>
      <c r="U3893" s="13">
        <f t="shared" si="312"/>
        <v>42086.207638888889</v>
      </c>
      <c r="W3893">
        <f t="shared" si="313"/>
        <v>2015</v>
      </c>
    </row>
    <row r="3894" spans="1:23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9"/>
        <v>0</v>
      </c>
      <c r="P3894">
        <f t="shared" si="310"/>
        <v>0</v>
      </c>
      <c r="Q3894">
        <v>0</v>
      </c>
      <c r="R3894" s="9" t="s">
        <v>8315</v>
      </c>
      <c r="S3894" t="s">
        <v>8316</v>
      </c>
      <c r="T3894" s="13">
        <f t="shared" si="311"/>
        <v>41867.652280092596</v>
      </c>
      <c r="U3894" s="13">
        <f t="shared" si="312"/>
        <v>41875.291666666664</v>
      </c>
      <c r="W3894">
        <f t="shared" si="313"/>
        <v>2014</v>
      </c>
    </row>
    <row r="3895" spans="1:23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9"/>
        <v>22</v>
      </c>
      <c r="P3895">
        <f t="shared" si="310"/>
        <v>128.27000000000001</v>
      </c>
      <c r="Q3895">
        <v>22</v>
      </c>
      <c r="R3895" s="9" t="s">
        <v>8315</v>
      </c>
      <c r="S3895" t="s">
        <v>8316</v>
      </c>
      <c r="T3895" s="13">
        <f t="shared" si="311"/>
        <v>41779.657870370371</v>
      </c>
      <c r="U3895" s="13">
        <f t="shared" si="312"/>
        <v>41821.25</v>
      </c>
      <c r="W3895">
        <f t="shared" si="313"/>
        <v>2014</v>
      </c>
    </row>
    <row r="3896" spans="1:23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9"/>
        <v>3</v>
      </c>
      <c r="P3896">
        <f t="shared" si="310"/>
        <v>47.27</v>
      </c>
      <c r="Q3896">
        <v>3</v>
      </c>
      <c r="R3896" s="9" t="s">
        <v>8315</v>
      </c>
      <c r="S3896" t="s">
        <v>8316</v>
      </c>
      <c r="T3896" s="13">
        <f t="shared" si="311"/>
        <v>42679.958472222221</v>
      </c>
      <c r="U3896" s="13">
        <f t="shared" si="312"/>
        <v>42710.207638888889</v>
      </c>
      <c r="W3896">
        <f t="shared" si="313"/>
        <v>2016</v>
      </c>
    </row>
    <row r="3897" spans="1:23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9"/>
        <v>5</v>
      </c>
      <c r="P3897">
        <f t="shared" si="310"/>
        <v>50</v>
      </c>
      <c r="Q3897">
        <v>5</v>
      </c>
      <c r="R3897" s="9" t="s">
        <v>8315</v>
      </c>
      <c r="S3897" t="s">
        <v>8316</v>
      </c>
      <c r="T3897" s="13">
        <f t="shared" si="311"/>
        <v>42032.250208333338</v>
      </c>
      <c r="U3897" s="13">
        <f t="shared" si="312"/>
        <v>42063.250208333338</v>
      </c>
      <c r="W3897">
        <f t="shared" si="313"/>
        <v>2015</v>
      </c>
    </row>
    <row r="3898" spans="1:23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9"/>
        <v>11</v>
      </c>
      <c r="P3898">
        <f t="shared" si="310"/>
        <v>42.5</v>
      </c>
      <c r="Q3898">
        <v>11</v>
      </c>
      <c r="R3898" s="9" t="s">
        <v>8315</v>
      </c>
      <c r="S3898" t="s">
        <v>8316</v>
      </c>
      <c r="T3898" s="13">
        <f t="shared" si="311"/>
        <v>41793.191875000004</v>
      </c>
      <c r="U3898" s="13">
        <f t="shared" si="312"/>
        <v>41807.191875000004</v>
      </c>
      <c r="W3898">
        <f t="shared" si="313"/>
        <v>2014</v>
      </c>
    </row>
    <row r="3899" spans="1:23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9"/>
        <v>18</v>
      </c>
      <c r="P3899">
        <f t="shared" si="310"/>
        <v>44</v>
      </c>
      <c r="Q3899">
        <v>18</v>
      </c>
      <c r="R3899" s="9" t="s">
        <v>8315</v>
      </c>
      <c r="S3899" t="s">
        <v>8316</v>
      </c>
      <c r="T3899" s="13">
        <f t="shared" si="311"/>
        <v>41982.87364583333</v>
      </c>
      <c r="U3899" s="13">
        <f t="shared" si="312"/>
        <v>42012.87364583333</v>
      </c>
      <c r="W3899">
        <f t="shared" si="313"/>
        <v>2014</v>
      </c>
    </row>
    <row r="3900" spans="1:23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9"/>
        <v>33</v>
      </c>
      <c r="P3900">
        <f t="shared" si="310"/>
        <v>50.88</v>
      </c>
      <c r="Q3900">
        <v>33</v>
      </c>
      <c r="R3900" s="9" t="s">
        <v>8315</v>
      </c>
      <c r="S3900" t="s">
        <v>8316</v>
      </c>
      <c r="T3900" s="13">
        <f t="shared" si="311"/>
        <v>42193.482291666667</v>
      </c>
      <c r="U3900" s="13">
        <f t="shared" si="312"/>
        <v>42233.666666666672</v>
      </c>
      <c r="W3900">
        <f t="shared" si="313"/>
        <v>2015</v>
      </c>
    </row>
    <row r="3901" spans="1:23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9"/>
        <v>1</v>
      </c>
      <c r="P3901">
        <f t="shared" si="310"/>
        <v>62.5</v>
      </c>
      <c r="Q3901">
        <v>1</v>
      </c>
      <c r="R3901" s="9" t="s">
        <v>8315</v>
      </c>
      <c r="S3901" t="s">
        <v>8316</v>
      </c>
      <c r="T3901" s="13">
        <f t="shared" si="311"/>
        <v>41843.775011574071</v>
      </c>
      <c r="U3901" s="13">
        <f t="shared" si="312"/>
        <v>41863.775011574071</v>
      </c>
      <c r="W3901">
        <f t="shared" si="313"/>
        <v>2014</v>
      </c>
    </row>
    <row r="3902" spans="1:23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9"/>
        <v>5</v>
      </c>
      <c r="P3902">
        <f t="shared" si="310"/>
        <v>27</v>
      </c>
      <c r="Q3902">
        <v>5</v>
      </c>
      <c r="R3902" s="9" t="s">
        <v>8315</v>
      </c>
      <c r="S3902" t="s">
        <v>8316</v>
      </c>
      <c r="T3902" s="13">
        <f t="shared" si="311"/>
        <v>42136.092488425929</v>
      </c>
      <c r="U3902" s="13">
        <f t="shared" si="312"/>
        <v>42166.092488425929</v>
      </c>
      <c r="W3902">
        <f t="shared" si="313"/>
        <v>2015</v>
      </c>
    </row>
    <row r="3903" spans="1:23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9"/>
        <v>1</v>
      </c>
      <c r="P3903">
        <f t="shared" si="310"/>
        <v>25</v>
      </c>
      <c r="Q3903">
        <v>1</v>
      </c>
      <c r="R3903" s="9" t="s">
        <v>8315</v>
      </c>
      <c r="S3903" t="s">
        <v>8316</v>
      </c>
      <c r="T3903" s="13">
        <f t="shared" si="311"/>
        <v>42317.826377314821</v>
      </c>
      <c r="U3903" s="13">
        <f t="shared" si="312"/>
        <v>42357.826377314821</v>
      </c>
      <c r="W3903">
        <f t="shared" si="313"/>
        <v>2015</v>
      </c>
    </row>
    <row r="3904" spans="1:23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9"/>
        <v>49</v>
      </c>
      <c r="P3904">
        <f t="shared" si="310"/>
        <v>47.26</v>
      </c>
      <c r="Q3904">
        <v>49</v>
      </c>
      <c r="R3904" s="9" t="s">
        <v>8315</v>
      </c>
      <c r="S3904" t="s">
        <v>8316</v>
      </c>
      <c r="T3904" s="13">
        <f t="shared" si="311"/>
        <v>42663.468078703707</v>
      </c>
      <c r="U3904" s="13">
        <f t="shared" si="312"/>
        <v>42688.509745370371</v>
      </c>
      <c r="W3904">
        <f t="shared" si="313"/>
        <v>2016</v>
      </c>
    </row>
    <row r="3905" spans="1:23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9"/>
        <v>0</v>
      </c>
      <c r="P3905">
        <f t="shared" si="310"/>
        <v>0</v>
      </c>
      <c r="Q3905">
        <v>0</v>
      </c>
      <c r="R3905" s="9" t="s">
        <v>8315</v>
      </c>
      <c r="S3905" t="s">
        <v>8316</v>
      </c>
      <c r="T3905" s="13">
        <f t="shared" si="311"/>
        <v>42186.01116898148</v>
      </c>
      <c r="U3905" s="13">
        <f t="shared" si="312"/>
        <v>42230.818055555559</v>
      </c>
      <c r="W3905">
        <f t="shared" si="313"/>
        <v>2015</v>
      </c>
    </row>
    <row r="3906" spans="1:23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9"/>
        <v>0</v>
      </c>
      <c r="P3906">
        <f t="shared" si="310"/>
        <v>1.5</v>
      </c>
      <c r="Q3906">
        <v>0</v>
      </c>
      <c r="R3906" s="9" t="s">
        <v>8315</v>
      </c>
      <c r="S3906" t="s">
        <v>8316</v>
      </c>
      <c r="T3906" s="13">
        <f t="shared" si="311"/>
        <v>42095.229166666672</v>
      </c>
      <c r="U3906" s="13">
        <f t="shared" si="312"/>
        <v>42109.211111111115</v>
      </c>
      <c r="W3906">
        <f t="shared" si="313"/>
        <v>2015</v>
      </c>
    </row>
    <row r="3907" spans="1:23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14">ROUND(E3907/D3907*100,0)</f>
        <v>12</v>
      </c>
      <c r="P3907">
        <f t="shared" ref="P3907:P3970" si="315">IFERROR(ROUND(E3907/L3907,2),0)</f>
        <v>24.71</v>
      </c>
      <c r="Q3907">
        <v>12</v>
      </c>
      <c r="R3907" s="9" t="s">
        <v>8315</v>
      </c>
      <c r="S3907" t="s">
        <v>8316</v>
      </c>
      <c r="T3907" s="13">
        <f t="shared" ref="T3907:T3970" si="316">(((J3907/60)/60)/24)+DATE(1970,1,1)</f>
        <v>42124.623877314814</v>
      </c>
      <c r="U3907" s="13">
        <f t="shared" ref="U3907:U3970" si="317">(((I3907/60)/60)/24)+DATE(1970,1,1)</f>
        <v>42166.958333333328</v>
      </c>
      <c r="W3907">
        <f t="shared" ref="W3907:W3970" si="318">YEAR(T3907)</f>
        <v>2015</v>
      </c>
    </row>
    <row r="3908" spans="1:23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14"/>
        <v>67</v>
      </c>
      <c r="P3908">
        <f t="shared" si="315"/>
        <v>63.13</v>
      </c>
      <c r="Q3908">
        <v>67</v>
      </c>
      <c r="R3908" s="9" t="s">
        <v>8315</v>
      </c>
      <c r="S3908" t="s">
        <v>8316</v>
      </c>
      <c r="T3908" s="13">
        <f t="shared" si="316"/>
        <v>42143.917743055557</v>
      </c>
      <c r="U3908" s="13">
        <f t="shared" si="317"/>
        <v>42181.559027777781</v>
      </c>
      <c r="W3908">
        <f t="shared" si="318"/>
        <v>2015</v>
      </c>
    </row>
    <row r="3909" spans="1:23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14"/>
        <v>15</v>
      </c>
      <c r="P3909">
        <f t="shared" si="315"/>
        <v>38.25</v>
      </c>
      <c r="Q3909">
        <v>15</v>
      </c>
      <c r="R3909" s="9" t="s">
        <v>8315</v>
      </c>
      <c r="S3909" t="s">
        <v>8316</v>
      </c>
      <c r="T3909" s="13">
        <f t="shared" si="316"/>
        <v>41906.819513888891</v>
      </c>
      <c r="U3909" s="13">
        <f t="shared" si="317"/>
        <v>41938.838888888888</v>
      </c>
      <c r="W3909">
        <f t="shared" si="318"/>
        <v>2014</v>
      </c>
    </row>
    <row r="3910" spans="1:23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14"/>
        <v>9</v>
      </c>
      <c r="P3910">
        <f t="shared" si="315"/>
        <v>16.25</v>
      </c>
      <c r="Q3910">
        <v>9</v>
      </c>
      <c r="R3910" s="9" t="s">
        <v>8315</v>
      </c>
      <c r="S3910" t="s">
        <v>8316</v>
      </c>
      <c r="T3910" s="13">
        <f t="shared" si="316"/>
        <v>41834.135370370372</v>
      </c>
      <c r="U3910" s="13">
        <f t="shared" si="317"/>
        <v>41849.135370370372</v>
      </c>
      <c r="W3910">
        <f t="shared" si="318"/>
        <v>2014</v>
      </c>
    </row>
    <row r="3911" spans="1:23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14"/>
        <v>0</v>
      </c>
      <c r="P3911">
        <f t="shared" si="315"/>
        <v>33.75</v>
      </c>
      <c r="Q3911">
        <v>0</v>
      </c>
      <c r="R3911" s="9" t="s">
        <v>8315</v>
      </c>
      <c r="S3911" t="s">
        <v>8316</v>
      </c>
      <c r="T3911" s="13">
        <f t="shared" si="316"/>
        <v>41863.359282407408</v>
      </c>
      <c r="U3911" s="13">
        <f t="shared" si="317"/>
        <v>41893.359282407408</v>
      </c>
      <c r="W3911">
        <f t="shared" si="318"/>
        <v>2014</v>
      </c>
    </row>
    <row r="3912" spans="1:23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14"/>
        <v>3</v>
      </c>
      <c r="P3912">
        <f t="shared" si="315"/>
        <v>61.67</v>
      </c>
      <c r="Q3912">
        <v>3</v>
      </c>
      <c r="R3912" s="9" t="s">
        <v>8315</v>
      </c>
      <c r="S3912" t="s">
        <v>8316</v>
      </c>
      <c r="T3912" s="13">
        <f t="shared" si="316"/>
        <v>42224.756909722222</v>
      </c>
      <c r="U3912" s="13">
        <f t="shared" si="317"/>
        <v>42254.756909722222</v>
      </c>
      <c r="W3912">
        <f t="shared" si="318"/>
        <v>2015</v>
      </c>
    </row>
    <row r="3913" spans="1:23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14"/>
        <v>37</v>
      </c>
      <c r="P3913">
        <f t="shared" si="315"/>
        <v>83.14</v>
      </c>
      <c r="Q3913">
        <v>37</v>
      </c>
      <c r="R3913" s="9" t="s">
        <v>8315</v>
      </c>
      <c r="S3913" t="s">
        <v>8316</v>
      </c>
      <c r="T3913" s="13">
        <f t="shared" si="316"/>
        <v>41939.8122337963</v>
      </c>
      <c r="U3913" s="13">
        <f t="shared" si="317"/>
        <v>41969.853900462964</v>
      </c>
      <c r="W3913">
        <f t="shared" si="318"/>
        <v>2014</v>
      </c>
    </row>
    <row r="3914" spans="1:23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14"/>
        <v>0</v>
      </c>
      <c r="P3914">
        <f t="shared" si="315"/>
        <v>1</v>
      </c>
      <c r="Q3914">
        <v>0</v>
      </c>
      <c r="R3914" s="9" t="s">
        <v>8315</v>
      </c>
      <c r="S3914" t="s">
        <v>8316</v>
      </c>
      <c r="T3914" s="13">
        <f t="shared" si="316"/>
        <v>42059.270023148143</v>
      </c>
      <c r="U3914" s="13">
        <f t="shared" si="317"/>
        <v>42119.190972222219</v>
      </c>
      <c r="W3914">
        <f t="shared" si="318"/>
        <v>2015</v>
      </c>
    </row>
    <row r="3915" spans="1:23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14"/>
        <v>10</v>
      </c>
      <c r="P3915">
        <f t="shared" si="315"/>
        <v>142.86000000000001</v>
      </c>
      <c r="Q3915">
        <v>10</v>
      </c>
      <c r="R3915" s="9" t="s">
        <v>8315</v>
      </c>
      <c r="S3915" t="s">
        <v>8316</v>
      </c>
      <c r="T3915" s="13">
        <f t="shared" si="316"/>
        <v>42308.211215277777</v>
      </c>
      <c r="U3915" s="13">
        <f t="shared" si="317"/>
        <v>42338.252881944441</v>
      </c>
      <c r="W3915">
        <f t="shared" si="318"/>
        <v>2015</v>
      </c>
    </row>
    <row r="3916" spans="1:23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14"/>
        <v>36</v>
      </c>
      <c r="P3916">
        <f t="shared" si="315"/>
        <v>33.67</v>
      </c>
      <c r="Q3916">
        <v>36</v>
      </c>
      <c r="R3916" s="9" t="s">
        <v>8315</v>
      </c>
      <c r="S3916" t="s">
        <v>8316</v>
      </c>
      <c r="T3916" s="13">
        <f t="shared" si="316"/>
        <v>42114.818935185183</v>
      </c>
      <c r="U3916" s="13">
        <f t="shared" si="317"/>
        <v>42134.957638888889</v>
      </c>
      <c r="W3916">
        <f t="shared" si="318"/>
        <v>2015</v>
      </c>
    </row>
    <row r="3917" spans="1:23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14"/>
        <v>0</v>
      </c>
      <c r="P3917">
        <f t="shared" si="315"/>
        <v>5</v>
      </c>
      <c r="Q3917">
        <v>0</v>
      </c>
      <c r="R3917" s="9" t="s">
        <v>8315</v>
      </c>
      <c r="S3917" t="s">
        <v>8316</v>
      </c>
      <c r="T3917" s="13">
        <f t="shared" si="316"/>
        <v>42492.98505787037</v>
      </c>
      <c r="U3917" s="13">
        <f t="shared" si="317"/>
        <v>42522.98505787037</v>
      </c>
      <c r="W3917">
        <f t="shared" si="318"/>
        <v>2016</v>
      </c>
    </row>
    <row r="3918" spans="1:23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14"/>
        <v>0</v>
      </c>
      <c r="P3918">
        <f t="shared" si="315"/>
        <v>0</v>
      </c>
      <c r="Q3918">
        <v>0</v>
      </c>
      <c r="R3918" s="9" t="s">
        <v>8315</v>
      </c>
      <c r="S3918" t="s">
        <v>8316</v>
      </c>
      <c r="T3918" s="13">
        <f t="shared" si="316"/>
        <v>42494.471666666665</v>
      </c>
      <c r="U3918" s="13">
        <f t="shared" si="317"/>
        <v>42524.471666666665</v>
      </c>
      <c r="W3918">
        <f t="shared" si="318"/>
        <v>2016</v>
      </c>
    </row>
    <row r="3919" spans="1:23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14"/>
        <v>0</v>
      </c>
      <c r="P3919">
        <f t="shared" si="315"/>
        <v>10</v>
      </c>
      <c r="Q3919">
        <v>0</v>
      </c>
      <c r="R3919" s="9" t="s">
        <v>8315</v>
      </c>
      <c r="S3919" t="s">
        <v>8316</v>
      </c>
      <c r="T3919" s="13">
        <f t="shared" si="316"/>
        <v>41863.527326388888</v>
      </c>
      <c r="U3919" s="13">
        <f t="shared" si="317"/>
        <v>41893.527326388888</v>
      </c>
      <c r="W3919">
        <f t="shared" si="318"/>
        <v>2014</v>
      </c>
    </row>
    <row r="3920" spans="1:23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14"/>
        <v>0</v>
      </c>
      <c r="P3920">
        <f t="shared" si="315"/>
        <v>40</v>
      </c>
      <c r="Q3920">
        <v>0</v>
      </c>
      <c r="R3920" s="9" t="s">
        <v>8315</v>
      </c>
      <c r="S3920" t="s">
        <v>8316</v>
      </c>
      <c r="T3920" s="13">
        <f t="shared" si="316"/>
        <v>41843.664618055554</v>
      </c>
      <c r="U3920" s="13">
        <f t="shared" si="317"/>
        <v>41855.666666666664</v>
      </c>
      <c r="W3920">
        <f t="shared" si="318"/>
        <v>2014</v>
      </c>
    </row>
    <row r="3921" spans="1:23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14"/>
        <v>2</v>
      </c>
      <c r="P3921">
        <f t="shared" si="315"/>
        <v>30</v>
      </c>
      <c r="Q3921">
        <v>2</v>
      </c>
      <c r="R3921" s="9" t="s">
        <v>8315</v>
      </c>
      <c r="S3921" t="s">
        <v>8316</v>
      </c>
      <c r="T3921" s="13">
        <f t="shared" si="316"/>
        <v>42358.684872685189</v>
      </c>
      <c r="U3921" s="13">
        <f t="shared" si="317"/>
        <v>42387</v>
      </c>
      <c r="W3921">
        <f t="shared" si="318"/>
        <v>2015</v>
      </c>
    </row>
    <row r="3922" spans="1:23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14"/>
        <v>5</v>
      </c>
      <c r="P3922">
        <f t="shared" si="315"/>
        <v>45</v>
      </c>
      <c r="Q3922">
        <v>5</v>
      </c>
      <c r="R3922" s="9" t="s">
        <v>8315</v>
      </c>
      <c r="S3922" t="s">
        <v>8316</v>
      </c>
      <c r="T3922" s="13">
        <f t="shared" si="316"/>
        <v>42657.38726851852</v>
      </c>
      <c r="U3922" s="13">
        <f t="shared" si="317"/>
        <v>42687.428935185191</v>
      </c>
      <c r="W3922">
        <f t="shared" si="318"/>
        <v>2016</v>
      </c>
    </row>
    <row r="3923" spans="1:23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14"/>
        <v>0</v>
      </c>
      <c r="P3923">
        <f t="shared" si="315"/>
        <v>0</v>
      </c>
      <c r="Q3923">
        <v>0</v>
      </c>
      <c r="R3923" s="9" t="s">
        <v>8315</v>
      </c>
      <c r="S3923" t="s">
        <v>8316</v>
      </c>
      <c r="T3923" s="13">
        <f t="shared" si="316"/>
        <v>41926.542303240742</v>
      </c>
      <c r="U3923" s="13">
        <f t="shared" si="317"/>
        <v>41938.75</v>
      </c>
      <c r="W3923">
        <f t="shared" si="318"/>
        <v>2014</v>
      </c>
    </row>
    <row r="3924" spans="1:23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14"/>
        <v>8</v>
      </c>
      <c r="P3924">
        <f t="shared" si="315"/>
        <v>10.17</v>
      </c>
      <c r="Q3924">
        <v>8</v>
      </c>
      <c r="R3924" s="9" t="s">
        <v>8315</v>
      </c>
      <c r="S3924" t="s">
        <v>8316</v>
      </c>
      <c r="T3924" s="13">
        <f t="shared" si="316"/>
        <v>42020.768634259264</v>
      </c>
      <c r="U3924" s="13">
        <f t="shared" si="317"/>
        <v>42065.958333333328</v>
      </c>
      <c r="W3924">
        <f t="shared" si="318"/>
        <v>2015</v>
      </c>
    </row>
    <row r="3925" spans="1:23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14"/>
        <v>12</v>
      </c>
      <c r="P3925">
        <f t="shared" si="315"/>
        <v>81.41</v>
      </c>
      <c r="Q3925">
        <v>12</v>
      </c>
      <c r="R3925" s="9" t="s">
        <v>8315</v>
      </c>
      <c r="S3925" t="s">
        <v>8316</v>
      </c>
      <c r="T3925" s="13">
        <f t="shared" si="316"/>
        <v>42075.979988425926</v>
      </c>
      <c r="U3925" s="13">
        <f t="shared" si="317"/>
        <v>42103.979988425926</v>
      </c>
      <c r="W3925">
        <f t="shared" si="318"/>
        <v>2015</v>
      </c>
    </row>
    <row r="3926" spans="1:23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14"/>
        <v>15</v>
      </c>
      <c r="P3926">
        <f t="shared" si="315"/>
        <v>57.25</v>
      </c>
      <c r="Q3926">
        <v>15</v>
      </c>
      <c r="R3926" s="9" t="s">
        <v>8315</v>
      </c>
      <c r="S3926" t="s">
        <v>8316</v>
      </c>
      <c r="T3926" s="13">
        <f t="shared" si="316"/>
        <v>41786.959745370368</v>
      </c>
      <c r="U3926" s="13">
        <f t="shared" si="317"/>
        <v>41816.959745370368</v>
      </c>
      <c r="W3926">
        <f t="shared" si="318"/>
        <v>2014</v>
      </c>
    </row>
    <row r="3927" spans="1:23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14"/>
        <v>10</v>
      </c>
      <c r="P3927">
        <f t="shared" si="315"/>
        <v>5</v>
      </c>
      <c r="Q3927">
        <v>10</v>
      </c>
      <c r="R3927" s="9" t="s">
        <v>8315</v>
      </c>
      <c r="S3927" t="s">
        <v>8316</v>
      </c>
      <c r="T3927" s="13">
        <f t="shared" si="316"/>
        <v>41820.870821759258</v>
      </c>
      <c r="U3927" s="13">
        <f t="shared" si="317"/>
        <v>41850.870821759258</v>
      </c>
      <c r="W3927">
        <f t="shared" si="318"/>
        <v>2014</v>
      </c>
    </row>
    <row r="3928" spans="1:23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14"/>
        <v>0</v>
      </c>
      <c r="P3928">
        <f t="shared" si="315"/>
        <v>15</v>
      </c>
      <c r="Q3928">
        <v>0</v>
      </c>
      <c r="R3928" s="9" t="s">
        <v>8315</v>
      </c>
      <c r="S3928" t="s">
        <v>8316</v>
      </c>
      <c r="T3928" s="13">
        <f t="shared" si="316"/>
        <v>41970.085046296299</v>
      </c>
      <c r="U3928" s="13">
        <f t="shared" si="317"/>
        <v>42000.085046296299</v>
      </c>
      <c r="W3928">
        <f t="shared" si="318"/>
        <v>2014</v>
      </c>
    </row>
    <row r="3929" spans="1:23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14"/>
        <v>1</v>
      </c>
      <c r="P3929">
        <f t="shared" si="315"/>
        <v>12.5</v>
      </c>
      <c r="Q3929">
        <v>1</v>
      </c>
      <c r="R3929" s="9" t="s">
        <v>8315</v>
      </c>
      <c r="S3929" t="s">
        <v>8316</v>
      </c>
      <c r="T3929" s="13">
        <f t="shared" si="316"/>
        <v>41830.267407407409</v>
      </c>
      <c r="U3929" s="13">
        <f t="shared" si="317"/>
        <v>41860.267407407409</v>
      </c>
      <c r="W3929">
        <f t="shared" si="318"/>
        <v>2014</v>
      </c>
    </row>
    <row r="3930" spans="1:23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14"/>
        <v>13</v>
      </c>
      <c r="P3930">
        <f t="shared" si="315"/>
        <v>93</v>
      </c>
      <c r="Q3930">
        <v>13</v>
      </c>
      <c r="R3930" s="9" t="s">
        <v>8315</v>
      </c>
      <c r="S3930" t="s">
        <v>8316</v>
      </c>
      <c r="T3930" s="13">
        <f t="shared" si="316"/>
        <v>42265.683182870373</v>
      </c>
      <c r="U3930" s="13">
        <f t="shared" si="317"/>
        <v>42293.207638888889</v>
      </c>
      <c r="W3930">
        <f t="shared" si="318"/>
        <v>2015</v>
      </c>
    </row>
    <row r="3931" spans="1:23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14"/>
        <v>2</v>
      </c>
      <c r="P3931">
        <f t="shared" si="315"/>
        <v>32.36</v>
      </c>
      <c r="Q3931">
        <v>2</v>
      </c>
      <c r="R3931" s="9" t="s">
        <v>8315</v>
      </c>
      <c r="S3931" t="s">
        <v>8316</v>
      </c>
      <c r="T3931" s="13">
        <f t="shared" si="316"/>
        <v>42601.827141203699</v>
      </c>
      <c r="U3931" s="13">
        <f t="shared" si="317"/>
        <v>42631.827141203699</v>
      </c>
      <c r="W3931">
        <f t="shared" si="318"/>
        <v>2016</v>
      </c>
    </row>
    <row r="3932" spans="1:23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14"/>
        <v>0</v>
      </c>
      <c r="P3932">
        <f t="shared" si="315"/>
        <v>0</v>
      </c>
      <c r="Q3932">
        <v>0</v>
      </c>
      <c r="R3932" s="9" t="s">
        <v>8315</v>
      </c>
      <c r="S3932" t="s">
        <v>8316</v>
      </c>
      <c r="T3932" s="13">
        <f t="shared" si="316"/>
        <v>42433.338749999995</v>
      </c>
      <c r="U3932" s="13">
        <f t="shared" si="317"/>
        <v>42461.25</v>
      </c>
      <c r="W3932">
        <f t="shared" si="318"/>
        <v>2016</v>
      </c>
    </row>
    <row r="3933" spans="1:23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14"/>
        <v>0</v>
      </c>
      <c r="P3933">
        <f t="shared" si="315"/>
        <v>0</v>
      </c>
      <c r="Q3933">
        <v>0</v>
      </c>
      <c r="R3933" s="9" t="s">
        <v>8315</v>
      </c>
      <c r="S3933" t="s">
        <v>8316</v>
      </c>
      <c r="T3933" s="13">
        <f t="shared" si="316"/>
        <v>42228.151701388888</v>
      </c>
      <c r="U3933" s="13">
        <f t="shared" si="317"/>
        <v>42253.151701388888</v>
      </c>
      <c r="W3933">
        <f t="shared" si="318"/>
        <v>2015</v>
      </c>
    </row>
    <row r="3934" spans="1:23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14"/>
        <v>0</v>
      </c>
      <c r="P3934">
        <f t="shared" si="315"/>
        <v>1</v>
      </c>
      <c r="Q3934">
        <v>0</v>
      </c>
      <c r="R3934" s="9" t="s">
        <v>8315</v>
      </c>
      <c r="S3934" t="s">
        <v>8316</v>
      </c>
      <c r="T3934" s="13">
        <f t="shared" si="316"/>
        <v>42415.168564814812</v>
      </c>
      <c r="U3934" s="13">
        <f t="shared" si="317"/>
        <v>42445.126898148148</v>
      </c>
      <c r="W3934">
        <f t="shared" si="318"/>
        <v>2016</v>
      </c>
    </row>
    <row r="3935" spans="1:23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14"/>
        <v>16</v>
      </c>
      <c r="P3935">
        <f t="shared" si="315"/>
        <v>91.83</v>
      </c>
      <c r="Q3935">
        <v>16</v>
      </c>
      <c r="R3935" s="9" t="s">
        <v>8315</v>
      </c>
      <c r="S3935" t="s">
        <v>8316</v>
      </c>
      <c r="T3935" s="13">
        <f t="shared" si="316"/>
        <v>42538.968310185184</v>
      </c>
      <c r="U3935" s="13">
        <f t="shared" si="317"/>
        <v>42568.029861111107</v>
      </c>
      <c r="W3935">
        <f t="shared" si="318"/>
        <v>2016</v>
      </c>
    </row>
    <row r="3936" spans="1:23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14"/>
        <v>11</v>
      </c>
      <c r="P3936">
        <f t="shared" si="315"/>
        <v>45.83</v>
      </c>
      <c r="Q3936">
        <v>11</v>
      </c>
      <c r="R3936" s="9" t="s">
        <v>8315</v>
      </c>
      <c r="S3936" t="s">
        <v>8316</v>
      </c>
      <c r="T3936" s="13">
        <f t="shared" si="316"/>
        <v>42233.671747685185</v>
      </c>
      <c r="U3936" s="13">
        <f t="shared" si="317"/>
        <v>42278.541666666672</v>
      </c>
      <c r="W3936">
        <f t="shared" si="318"/>
        <v>2015</v>
      </c>
    </row>
    <row r="3937" spans="1:23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14"/>
        <v>44</v>
      </c>
      <c r="P3937">
        <f t="shared" si="315"/>
        <v>57.17</v>
      </c>
      <c r="Q3937">
        <v>44</v>
      </c>
      <c r="R3937" s="9" t="s">
        <v>8315</v>
      </c>
      <c r="S3937" t="s">
        <v>8316</v>
      </c>
      <c r="T3937" s="13">
        <f t="shared" si="316"/>
        <v>42221.656782407401</v>
      </c>
      <c r="U3937" s="13">
        <f t="shared" si="317"/>
        <v>42281.656782407401</v>
      </c>
      <c r="W3937">
        <f t="shared" si="318"/>
        <v>2015</v>
      </c>
    </row>
    <row r="3938" spans="1:23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14"/>
        <v>0</v>
      </c>
      <c r="P3938">
        <f t="shared" si="315"/>
        <v>0</v>
      </c>
      <c r="Q3938">
        <v>0</v>
      </c>
      <c r="R3938" s="9" t="s">
        <v>8315</v>
      </c>
      <c r="S3938" t="s">
        <v>8316</v>
      </c>
      <c r="T3938" s="13">
        <f t="shared" si="316"/>
        <v>42675.262962962966</v>
      </c>
      <c r="U3938" s="13">
        <f t="shared" si="317"/>
        <v>42705.304629629631</v>
      </c>
      <c r="W3938">
        <f t="shared" si="318"/>
        <v>2016</v>
      </c>
    </row>
    <row r="3939" spans="1:23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14"/>
        <v>86</v>
      </c>
      <c r="P3939">
        <f t="shared" si="315"/>
        <v>248.5</v>
      </c>
      <c r="Q3939">
        <v>86</v>
      </c>
      <c r="R3939" s="9" t="s">
        <v>8315</v>
      </c>
      <c r="S3939" t="s">
        <v>8316</v>
      </c>
      <c r="T3939" s="13">
        <f t="shared" si="316"/>
        <v>42534.631481481483</v>
      </c>
      <c r="U3939" s="13">
        <f t="shared" si="317"/>
        <v>42562.631481481483</v>
      </c>
      <c r="W3939">
        <f t="shared" si="318"/>
        <v>2016</v>
      </c>
    </row>
    <row r="3940" spans="1:23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14"/>
        <v>12</v>
      </c>
      <c r="P3940">
        <f t="shared" si="315"/>
        <v>79.400000000000006</v>
      </c>
      <c r="Q3940">
        <v>12</v>
      </c>
      <c r="R3940" s="9" t="s">
        <v>8315</v>
      </c>
      <c r="S3940" t="s">
        <v>8316</v>
      </c>
      <c r="T3940" s="13">
        <f t="shared" si="316"/>
        <v>42151.905717592599</v>
      </c>
      <c r="U3940" s="13">
        <f t="shared" si="317"/>
        <v>42182.905717592599</v>
      </c>
      <c r="W3940">
        <f t="shared" si="318"/>
        <v>2015</v>
      </c>
    </row>
    <row r="3941" spans="1:23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14"/>
        <v>0</v>
      </c>
      <c r="P3941">
        <f t="shared" si="315"/>
        <v>5</v>
      </c>
      <c r="Q3941">
        <v>0</v>
      </c>
      <c r="R3941" s="9" t="s">
        <v>8315</v>
      </c>
      <c r="S3941" t="s">
        <v>8316</v>
      </c>
      <c r="T3941" s="13">
        <f t="shared" si="316"/>
        <v>41915.400219907409</v>
      </c>
      <c r="U3941" s="13">
        <f t="shared" si="317"/>
        <v>41919.1875</v>
      </c>
      <c r="W3941">
        <f t="shared" si="318"/>
        <v>2014</v>
      </c>
    </row>
    <row r="3942" spans="1:23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14"/>
        <v>0</v>
      </c>
      <c r="P3942">
        <f t="shared" si="315"/>
        <v>5.5</v>
      </c>
      <c r="Q3942">
        <v>0</v>
      </c>
      <c r="R3942" s="9" t="s">
        <v>8315</v>
      </c>
      <c r="S3942" t="s">
        <v>8316</v>
      </c>
      <c r="T3942" s="13">
        <f t="shared" si="316"/>
        <v>41961.492488425924</v>
      </c>
      <c r="U3942" s="13">
        <f t="shared" si="317"/>
        <v>42006.492488425924</v>
      </c>
      <c r="W3942">
        <f t="shared" si="318"/>
        <v>2014</v>
      </c>
    </row>
    <row r="3943" spans="1:23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14"/>
        <v>1</v>
      </c>
      <c r="P3943">
        <f t="shared" si="315"/>
        <v>25</v>
      </c>
      <c r="Q3943">
        <v>1</v>
      </c>
      <c r="R3943" s="9" t="s">
        <v>8315</v>
      </c>
      <c r="S3943" t="s">
        <v>8316</v>
      </c>
      <c r="T3943" s="13">
        <f t="shared" si="316"/>
        <v>41940.587233796294</v>
      </c>
      <c r="U3943" s="13">
        <f t="shared" si="317"/>
        <v>41968.041666666672</v>
      </c>
      <c r="W3943">
        <f t="shared" si="318"/>
        <v>2014</v>
      </c>
    </row>
    <row r="3944" spans="1:23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14"/>
        <v>0</v>
      </c>
      <c r="P3944">
        <f t="shared" si="315"/>
        <v>0</v>
      </c>
      <c r="Q3944">
        <v>0</v>
      </c>
      <c r="R3944" s="9" t="s">
        <v>8315</v>
      </c>
      <c r="S3944" t="s">
        <v>8316</v>
      </c>
      <c r="T3944" s="13">
        <f t="shared" si="316"/>
        <v>42111.904097222221</v>
      </c>
      <c r="U3944" s="13">
        <f t="shared" si="317"/>
        <v>42171.904097222221</v>
      </c>
      <c r="W3944">
        <f t="shared" si="318"/>
        <v>2015</v>
      </c>
    </row>
    <row r="3945" spans="1:23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14"/>
        <v>36</v>
      </c>
      <c r="P3945">
        <f t="shared" si="315"/>
        <v>137.08000000000001</v>
      </c>
      <c r="Q3945">
        <v>36</v>
      </c>
      <c r="R3945" s="9" t="s">
        <v>8315</v>
      </c>
      <c r="S3945" t="s">
        <v>8316</v>
      </c>
      <c r="T3945" s="13">
        <f t="shared" si="316"/>
        <v>42279.778564814813</v>
      </c>
      <c r="U3945" s="13">
        <f t="shared" si="317"/>
        <v>42310.701388888891</v>
      </c>
      <c r="W3945">
        <f t="shared" si="318"/>
        <v>2015</v>
      </c>
    </row>
    <row r="3946" spans="1:23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14"/>
        <v>0</v>
      </c>
      <c r="P3946">
        <f t="shared" si="315"/>
        <v>0</v>
      </c>
      <c r="Q3946">
        <v>0</v>
      </c>
      <c r="R3946" s="9" t="s">
        <v>8315</v>
      </c>
      <c r="S3946" t="s">
        <v>8316</v>
      </c>
      <c r="T3946" s="13">
        <f t="shared" si="316"/>
        <v>42213.662905092591</v>
      </c>
      <c r="U3946" s="13">
        <f t="shared" si="317"/>
        <v>42243.662905092591</v>
      </c>
      <c r="W3946">
        <f t="shared" si="318"/>
        <v>2015</v>
      </c>
    </row>
    <row r="3947" spans="1:23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14"/>
        <v>0</v>
      </c>
      <c r="P3947">
        <f t="shared" si="315"/>
        <v>5</v>
      </c>
      <c r="Q3947">
        <v>0</v>
      </c>
      <c r="R3947" s="9" t="s">
        <v>8315</v>
      </c>
      <c r="S3947" t="s">
        <v>8316</v>
      </c>
      <c r="T3947" s="13">
        <f t="shared" si="316"/>
        <v>42109.801712962959</v>
      </c>
      <c r="U3947" s="13">
        <f t="shared" si="317"/>
        <v>42139.801712962959</v>
      </c>
      <c r="W3947">
        <f t="shared" si="318"/>
        <v>2015</v>
      </c>
    </row>
    <row r="3948" spans="1:23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14"/>
        <v>3</v>
      </c>
      <c r="P3948">
        <f t="shared" si="315"/>
        <v>39</v>
      </c>
      <c r="Q3948">
        <v>3</v>
      </c>
      <c r="R3948" s="9" t="s">
        <v>8315</v>
      </c>
      <c r="S3948" t="s">
        <v>8316</v>
      </c>
      <c r="T3948" s="13">
        <f t="shared" si="316"/>
        <v>42031.833587962959</v>
      </c>
      <c r="U3948" s="13">
        <f t="shared" si="317"/>
        <v>42063.333333333328</v>
      </c>
      <c r="W3948">
        <f t="shared" si="318"/>
        <v>2015</v>
      </c>
    </row>
    <row r="3949" spans="1:23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14"/>
        <v>3</v>
      </c>
      <c r="P3949">
        <f t="shared" si="315"/>
        <v>50.5</v>
      </c>
      <c r="Q3949">
        <v>3</v>
      </c>
      <c r="R3949" s="9" t="s">
        <v>8315</v>
      </c>
      <c r="S3949" t="s">
        <v>8316</v>
      </c>
      <c r="T3949" s="13">
        <f t="shared" si="316"/>
        <v>42615.142870370371</v>
      </c>
      <c r="U3949" s="13">
        <f t="shared" si="317"/>
        <v>42645.142870370371</v>
      </c>
      <c r="W3949">
        <f t="shared" si="318"/>
        <v>2016</v>
      </c>
    </row>
    <row r="3950" spans="1:23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14"/>
        <v>0</v>
      </c>
      <c r="P3950">
        <f t="shared" si="315"/>
        <v>0</v>
      </c>
      <c r="Q3950">
        <v>0</v>
      </c>
      <c r="R3950" s="9" t="s">
        <v>8315</v>
      </c>
      <c r="S3950" t="s">
        <v>8316</v>
      </c>
      <c r="T3950" s="13">
        <f t="shared" si="316"/>
        <v>41829.325497685182</v>
      </c>
      <c r="U3950" s="13">
        <f t="shared" si="317"/>
        <v>41889.325497685182</v>
      </c>
      <c r="W3950">
        <f t="shared" si="318"/>
        <v>2014</v>
      </c>
    </row>
    <row r="3951" spans="1:23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14"/>
        <v>16</v>
      </c>
      <c r="P3951">
        <f t="shared" si="315"/>
        <v>49.28</v>
      </c>
      <c r="Q3951">
        <v>16</v>
      </c>
      <c r="R3951" s="9" t="s">
        <v>8315</v>
      </c>
      <c r="S3951" t="s">
        <v>8316</v>
      </c>
      <c r="T3951" s="13">
        <f t="shared" si="316"/>
        <v>42016.120613425926</v>
      </c>
      <c r="U3951" s="13">
        <f t="shared" si="317"/>
        <v>42046.120613425926</v>
      </c>
      <c r="W3951">
        <f t="shared" si="318"/>
        <v>2015</v>
      </c>
    </row>
    <row r="3952" spans="1:23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14"/>
        <v>1</v>
      </c>
      <c r="P3952">
        <f t="shared" si="315"/>
        <v>25</v>
      </c>
      <c r="Q3952">
        <v>1</v>
      </c>
      <c r="R3952" s="9" t="s">
        <v>8315</v>
      </c>
      <c r="S3952" t="s">
        <v>8316</v>
      </c>
      <c r="T3952" s="13">
        <f t="shared" si="316"/>
        <v>42439.702314814815</v>
      </c>
      <c r="U3952" s="13">
        <f t="shared" si="317"/>
        <v>42468.774305555555</v>
      </c>
      <c r="W3952">
        <f t="shared" si="318"/>
        <v>2016</v>
      </c>
    </row>
    <row r="3953" spans="1:23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14"/>
        <v>0</v>
      </c>
      <c r="P3953">
        <f t="shared" si="315"/>
        <v>1</v>
      </c>
      <c r="Q3953">
        <v>0</v>
      </c>
      <c r="R3953" s="9" t="s">
        <v>8315</v>
      </c>
      <c r="S3953" t="s">
        <v>8316</v>
      </c>
      <c r="T3953" s="13">
        <f t="shared" si="316"/>
        <v>42433.825717592597</v>
      </c>
      <c r="U3953" s="13">
        <f t="shared" si="317"/>
        <v>42493.784050925926</v>
      </c>
      <c r="W3953">
        <f t="shared" si="318"/>
        <v>2016</v>
      </c>
    </row>
    <row r="3954" spans="1:23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14"/>
        <v>0</v>
      </c>
      <c r="P3954">
        <f t="shared" si="315"/>
        <v>25</v>
      </c>
      <c r="Q3954">
        <v>0</v>
      </c>
      <c r="R3954" s="9" t="s">
        <v>8315</v>
      </c>
      <c r="S3954" t="s">
        <v>8316</v>
      </c>
      <c r="T3954" s="13">
        <f t="shared" si="316"/>
        <v>42243.790393518517</v>
      </c>
      <c r="U3954" s="13">
        <f t="shared" si="317"/>
        <v>42303.790393518517</v>
      </c>
      <c r="W3954">
        <f t="shared" si="318"/>
        <v>2015</v>
      </c>
    </row>
    <row r="3955" spans="1:23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14"/>
        <v>0</v>
      </c>
      <c r="P3955">
        <f t="shared" si="315"/>
        <v>0</v>
      </c>
      <c r="Q3955">
        <v>0</v>
      </c>
      <c r="R3955" s="9" t="s">
        <v>8315</v>
      </c>
      <c r="S3955" t="s">
        <v>8316</v>
      </c>
      <c r="T3955" s="13">
        <f t="shared" si="316"/>
        <v>42550.048449074078</v>
      </c>
      <c r="U3955" s="13">
        <f t="shared" si="317"/>
        <v>42580.978472222225</v>
      </c>
      <c r="W3955">
        <f t="shared" si="318"/>
        <v>2016</v>
      </c>
    </row>
    <row r="3956" spans="1:23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14"/>
        <v>0</v>
      </c>
      <c r="P3956">
        <f t="shared" si="315"/>
        <v>0</v>
      </c>
      <c r="Q3956">
        <v>0</v>
      </c>
      <c r="R3956" s="9" t="s">
        <v>8315</v>
      </c>
      <c r="S3956" t="s">
        <v>8316</v>
      </c>
      <c r="T3956" s="13">
        <f t="shared" si="316"/>
        <v>41774.651203703703</v>
      </c>
      <c r="U3956" s="13">
        <f t="shared" si="317"/>
        <v>41834.651203703703</v>
      </c>
      <c r="W3956">
        <f t="shared" si="318"/>
        <v>2014</v>
      </c>
    </row>
    <row r="3957" spans="1:23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14"/>
        <v>24</v>
      </c>
      <c r="P3957">
        <f t="shared" si="315"/>
        <v>53.13</v>
      </c>
      <c r="Q3957">
        <v>24</v>
      </c>
      <c r="R3957" s="9" t="s">
        <v>8315</v>
      </c>
      <c r="S3957" t="s">
        <v>8316</v>
      </c>
      <c r="T3957" s="13">
        <f t="shared" si="316"/>
        <v>42306.848854166667</v>
      </c>
      <c r="U3957" s="13">
        <f t="shared" si="317"/>
        <v>42336.890520833331</v>
      </c>
      <c r="W3957">
        <f t="shared" si="318"/>
        <v>2015</v>
      </c>
    </row>
    <row r="3958" spans="1:23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14"/>
        <v>0</v>
      </c>
      <c r="P3958">
        <f t="shared" si="315"/>
        <v>0</v>
      </c>
      <c r="Q3958">
        <v>0</v>
      </c>
      <c r="R3958" s="9" t="s">
        <v>8315</v>
      </c>
      <c r="S3958" t="s">
        <v>8316</v>
      </c>
      <c r="T3958" s="13">
        <f t="shared" si="316"/>
        <v>42457.932025462964</v>
      </c>
      <c r="U3958" s="13">
        <f t="shared" si="317"/>
        <v>42485.013888888891</v>
      </c>
      <c r="W3958">
        <f t="shared" si="318"/>
        <v>2016</v>
      </c>
    </row>
    <row r="3959" spans="1:23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14"/>
        <v>0</v>
      </c>
      <c r="P3959">
        <f t="shared" si="315"/>
        <v>7</v>
      </c>
      <c r="Q3959">
        <v>0</v>
      </c>
      <c r="R3959" s="9" t="s">
        <v>8315</v>
      </c>
      <c r="S3959" t="s">
        <v>8316</v>
      </c>
      <c r="T3959" s="13">
        <f t="shared" si="316"/>
        <v>42513.976319444439</v>
      </c>
      <c r="U3959" s="13">
        <f t="shared" si="317"/>
        <v>42559.976319444439</v>
      </c>
      <c r="W3959">
        <f t="shared" si="318"/>
        <v>2016</v>
      </c>
    </row>
    <row r="3960" spans="1:23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14"/>
        <v>32</v>
      </c>
      <c r="P3960">
        <f t="shared" si="315"/>
        <v>40.06</v>
      </c>
      <c r="Q3960">
        <v>32</v>
      </c>
      <c r="R3960" s="9" t="s">
        <v>8315</v>
      </c>
      <c r="S3960" t="s">
        <v>8316</v>
      </c>
      <c r="T3960" s="13">
        <f t="shared" si="316"/>
        <v>41816.950370370374</v>
      </c>
      <c r="U3960" s="13">
        <f t="shared" si="317"/>
        <v>41853.583333333336</v>
      </c>
      <c r="W3960">
        <f t="shared" si="318"/>
        <v>2014</v>
      </c>
    </row>
    <row r="3961" spans="1:23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14"/>
        <v>24</v>
      </c>
      <c r="P3961">
        <f t="shared" si="315"/>
        <v>24.33</v>
      </c>
      <c r="Q3961">
        <v>24</v>
      </c>
      <c r="R3961" s="9" t="s">
        <v>8315</v>
      </c>
      <c r="S3961" t="s">
        <v>8316</v>
      </c>
      <c r="T3961" s="13">
        <f t="shared" si="316"/>
        <v>41880.788842592592</v>
      </c>
      <c r="U3961" s="13">
        <f t="shared" si="317"/>
        <v>41910.788842592592</v>
      </c>
      <c r="W3961">
        <f t="shared" si="318"/>
        <v>2014</v>
      </c>
    </row>
    <row r="3962" spans="1:23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14"/>
        <v>2</v>
      </c>
      <c r="P3962">
        <f t="shared" si="315"/>
        <v>11.25</v>
      </c>
      <c r="Q3962">
        <v>2</v>
      </c>
      <c r="R3962" s="9" t="s">
        <v>8315</v>
      </c>
      <c r="S3962" t="s">
        <v>8316</v>
      </c>
      <c r="T3962" s="13">
        <f t="shared" si="316"/>
        <v>42342.845555555556</v>
      </c>
      <c r="U3962" s="13">
        <f t="shared" si="317"/>
        <v>42372.845555555556</v>
      </c>
      <c r="W3962">
        <f t="shared" si="318"/>
        <v>2015</v>
      </c>
    </row>
    <row r="3963" spans="1:23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14"/>
        <v>0</v>
      </c>
      <c r="P3963">
        <f t="shared" si="315"/>
        <v>10.5</v>
      </c>
      <c r="Q3963">
        <v>0</v>
      </c>
      <c r="R3963" s="9" t="s">
        <v>8315</v>
      </c>
      <c r="S3963" t="s">
        <v>8316</v>
      </c>
      <c r="T3963" s="13">
        <f t="shared" si="316"/>
        <v>41745.891319444447</v>
      </c>
      <c r="U3963" s="13">
        <f t="shared" si="317"/>
        <v>41767.891319444447</v>
      </c>
      <c r="W3963">
        <f t="shared" si="318"/>
        <v>2014</v>
      </c>
    </row>
    <row r="3964" spans="1:23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14"/>
        <v>3</v>
      </c>
      <c r="P3964">
        <f t="shared" si="315"/>
        <v>15</v>
      </c>
      <c r="Q3964">
        <v>3</v>
      </c>
      <c r="R3964" s="9" t="s">
        <v>8315</v>
      </c>
      <c r="S3964" t="s">
        <v>8316</v>
      </c>
      <c r="T3964" s="13">
        <f t="shared" si="316"/>
        <v>42311.621458333335</v>
      </c>
      <c r="U3964" s="13">
        <f t="shared" si="317"/>
        <v>42336.621458333335</v>
      </c>
      <c r="W3964">
        <f t="shared" si="318"/>
        <v>2015</v>
      </c>
    </row>
    <row r="3965" spans="1:23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14"/>
        <v>0</v>
      </c>
      <c r="P3965">
        <f t="shared" si="315"/>
        <v>0</v>
      </c>
      <c r="Q3965">
        <v>0</v>
      </c>
      <c r="R3965" s="9" t="s">
        <v>8315</v>
      </c>
      <c r="S3965" t="s">
        <v>8316</v>
      </c>
      <c r="T3965" s="13">
        <f t="shared" si="316"/>
        <v>42296.154131944444</v>
      </c>
      <c r="U3965" s="13">
        <f t="shared" si="317"/>
        <v>42326.195798611108</v>
      </c>
      <c r="W3965">
        <f t="shared" si="318"/>
        <v>2015</v>
      </c>
    </row>
    <row r="3966" spans="1:23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14"/>
        <v>6</v>
      </c>
      <c r="P3966">
        <f t="shared" si="315"/>
        <v>42</v>
      </c>
      <c r="Q3966">
        <v>6</v>
      </c>
      <c r="R3966" s="9" t="s">
        <v>8315</v>
      </c>
      <c r="S3966" t="s">
        <v>8316</v>
      </c>
      <c r="T3966" s="13">
        <f t="shared" si="316"/>
        <v>42053.722060185188</v>
      </c>
      <c r="U3966" s="13">
        <f t="shared" si="317"/>
        <v>42113.680393518516</v>
      </c>
      <c r="W3966">
        <f t="shared" si="318"/>
        <v>2015</v>
      </c>
    </row>
    <row r="3967" spans="1:23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14"/>
        <v>14</v>
      </c>
      <c r="P3967">
        <f t="shared" si="315"/>
        <v>71.25</v>
      </c>
      <c r="Q3967">
        <v>14</v>
      </c>
      <c r="R3967" s="9" t="s">
        <v>8315</v>
      </c>
      <c r="S3967" t="s">
        <v>8316</v>
      </c>
      <c r="T3967" s="13">
        <f t="shared" si="316"/>
        <v>42414.235879629632</v>
      </c>
      <c r="U3967" s="13">
        <f t="shared" si="317"/>
        <v>42474.194212962961</v>
      </c>
      <c r="W3967">
        <f t="shared" si="318"/>
        <v>2016</v>
      </c>
    </row>
    <row r="3968" spans="1:23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14"/>
        <v>1</v>
      </c>
      <c r="P3968">
        <f t="shared" si="315"/>
        <v>22.5</v>
      </c>
      <c r="Q3968">
        <v>1</v>
      </c>
      <c r="R3968" s="9" t="s">
        <v>8315</v>
      </c>
      <c r="S3968" t="s">
        <v>8316</v>
      </c>
      <c r="T3968" s="13">
        <f t="shared" si="316"/>
        <v>41801.711550925924</v>
      </c>
      <c r="U3968" s="13">
        <f t="shared" si="317"/>
        <v>41844.124305555553</v>
      </c>
      <c r="W3968">
        <f t="shared" si="318"/>
        <v>2014</v>
      </c>
    </row>
    <row r="3969" spans="1:23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14"/>
        <v>24</v>
      </c>
      <c r="P3969">
        <f t="shared" si="315"/>
        <v>41</v>
      </c>
      <c r="Q3969">
        <v>24</v>
      </c>
      <c r="R3969" s="9" t="s">
        <v>8315</v>
      </c>
      <c r="S3969" t="s">
        <v>8316</v>
      </c>
      <c r="T3969" s="13">
        <f t="shared" si="316"/>
        <v>42770.290590277778</v>
      </c>
      <c r="U3969" s="13">
        <f t="shared" si="317"/>
        <v>42800.290590277778</v>
      </c>
      <c r="W3969">
        <f t="shared" si="318"/>
        <v>2017</v>
      </c>
    </row>
    <row r="3970" spans="1:23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14"/>
        <v>11</v>
      </c>
      <c r="P3970">
        <f t="shared" si="315"/>
        <v>47.91</v>
      </c>
      <c r="Q3970">
        <v>11</v>
      </c>
      <c r="R3970" s="9" t="s">
        <v>8315</v>
      </c>
      <c r="S3970" t="s">
        <v>8316</v>
      </c>
      <c r="T3970" s="13">
        <f t="shared" si="316"/>
        <v>42452.815659722226</v>
      </c>
      <c r="U3970" s="13">
        <f t="shared" si="317"/>
        <v>42512.815659722226</v>
      </c>
      <c r="W3970">
        <f t="shared" si="318"/>
        <v>2016</v>
      </c>
    </row>
    <row r="3971" spans="1:23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9">ROUND(E3971/D3971*100,0)</f>
        <v>7</v>
      </c>
      <c r="P3971">
        <f t="shared" ref="P3971:P4034" si="320">IFERROR(ROUND(E3971/L3971,2),0)</f>
        <v>35.17</v>
      </c>
      <c r="Q3971">
        <v>7</v>
      </c>
      <c r="R3971" s="9" t="s">
        <v>8315</v>
      </c>
      <c r="S3971" t="s">
        <v>8316</v>
      </c>
      <c r="T3971" s="13">
        <f t="shared" ref="T3971:T4034" si="321">(((J3971/60)/60)/24)+DATE(1970,1,1)</f>
        <v>42601.854699074072</v>
      </c>
      <c r="U3971" s="13">
        <f t="shared" ref="U3971:U4034" si="322">(((I3971/60)/60)/24)+DATE(1970,1,1)</f>
        <v>42611.163194444445</v>
      </c>
      <c r="W3971">
        <f t="shared" ref="W3971:W4034" si="323">YEAR(T3971)</f>
        <v>2016</v>
      </c>
    </row>
    <row r="3972" spans="1:23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9"/>
        <v>0</v>
      </c>
      <c r="P3972">
        <f t="shared" si="320"/>
        <v>5.5</v>
      </c>
      <c r="Q3972">
        <v>0</v>
      </c>
      <c r="R3972" s="9" t="s">
        <v>8315</v>
      </c>
      <c r="S3972" t="s">
        <v>8316</v>
      </c>
      <c r="T3972" s="13">
        <f t="shared" si="321"/>
        <v>42447.863553240735</v>
      </c>
      <c r="U3972" s="13">
        <f t="shared" si="322"/>
        <v>42477.863553240735</v>
      </c>
      <c r="W3972">
        <f t="shared" si="323"/>
        <v>2016</v>
      </c>
    </row>
    <row r="3973" spans="1:23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9"/>
        <v>1</v>
      </c>
      <c r="P3973">
        <f t="shared" si="320"/>
        <v>22.67</v>
      </c>
      <c r="Q3973">
        <v>1</v>
      </c>
      <c r="R3973" s="9" t="s">
        <v>8315</v>
      </c>
      <c r="S3973" t="s">
        <v>8316</v>
      </c>
      <c r="T3973" s="13">
        <f t="shared" si="321"/>
        <v>41811.536180555559</v>
      </c>
      <c r="U3973" s="13">
        <f t="shared" si="322"/>
        <v>41841.536180555559</v>
      </c>
      <c r="W3973">
        <f t="shared" si="323"/>
        <v>2014</v>
      </c>
    </row>
    <row r="3974" spans="1:23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9"/>
        <v>21</v>
      </c>
      <c r="P3974">
        <f t="shared" si="320"/>
        <v>26.38</v>
      </c>
      <c r="Q3974">
        <v>21</v>
      </c>
      <c r="R3974" s="9" t="s">
        <v>8315</v>
      </c>
      <c r="S3974" t="s">
        <v>8316</v>
      </c>
      <c r="T3974" s="13">
        <f t="shared" si="321"/>
        <v>41981.067523148144</v>
      </c>
      <c r="U3974" s="13">
        <f t="shared" si="322"/>
        <v>42041.067523148144</v>
      </c>
      <c r="W3974">
        <f t="shared" si="323"/>
        <v>2014</v>
      </c>
    </row>
    <row r="3975" spans="1:23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9"/>
        <v>78</v>
      </c>
      <c r="P3975">
        <f t="shared" si="320"/>
        <v>105.54</v>
      </c>
      <c r="Q3975">
        <v>78</v>
      </c>
      <c r="R3975" s="9" t="s">
        <v>8315</v>
      </c>
      <c r="S3975" t="s">
        <v>8316</v>
      </c>
      <c r="T3975" s="13">
        <f t="shared" si="321"/>
        <v>42469.68414351852</v>
      </c>
      <c r="U3975" s="13">
        <f t="shared" si="322"/>
        <v>42499.166666666672</v>
      </c>
      <c r="W3975">
        <f t="shared" si="323"/>
        <v>2016</v>
      </c>
    </row>
    <row r="3976" spans="1:23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9"/>
        <v>32</v>
      </c>
      <c r="P3976">
        <f t="shared" si="320"/>
        <v>29.09</v>
      </c>
      <c r="Q3976">
        <v>32</v>
      </c>
      <c r="R3976" s="9" t="s">
        <v>8315</v>
      </c>
      <c r="S3976" t="s">
        <v>8316</v>
      </c>
      <c r="T3976" s="13">
        <f t="shared" si="321"/>
        <v>42493.546851851846</v>
      </c>
      <c r="U3976" s="13">
        <f t="shared" si="322"/>
        <v>42523.546851851846</v>
      </c>
      <c r="W3976">
        <f t="shared" si="323"/>
        <v>2016</v>
      </c>
    </row>
    <row r="3977" spans="1:23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9"/>
        <v>0</v>
      </c>
      <c r="P3977">
        <f t="shared" si="320"/>
        <v>0</v>
      </c>
      <c r="Q3977">
        <v>0</v>
      </c>
      <c r="R3977" s="9" t="s">
        <v>8315</v>
      </c>
      <c r="S3977" t="s">
        <v>8316</v>
      </c>
      <c r="T3977" s="13">
        <f t="shared" si="321"/>
        <v>42534.866875</v>
      </c>
      <c r="U3977" s="13">
        <f t="shared" si="322"/>
        <v>42564.866875</v>
      </c>
      <c r="W3977">
        <f t="shared" si="323"/>
        <v>2016</v>
      </c>
    </row>
    <row r="3978" spans="1:23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9"/>
        <v>48</v>
      </c>
      <c r="P3978">
        <f t="shared" si="320"/>
        <v>62</v>
      </c>
      <c r="Q3978">
        <v>48</v>
      </c>
      <c r="R3978" s="9" t="s">
        <v>8315</v>
      </c>
      <c r="S3978" t="s">
        <v>8316</v>
      </c>
      <c r="T3978" s="13">
        <f t="shared" si="321"/>
        <v>41830.858344907407</v>
      </c>
      <c r="U3978" s="13">
        <f t="shared" si="322"/>
        <v>41852.291666666664</v>
      </c>
      <c r="W3978">
        <f t="shared" si="323"/>
        <v>2014</v>
      </c>
    </row>
    <row r="3979" spans="1:23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9"/>
        <v>1</v>
      </c>
      <c r="P3979">
        <f t="shared" si="320"/>
        <v>217.5</v>
      </c>
      <c r="Q3979">
        <v>1</v>
      </c>
      <c r="R3979" s="9" t="s">
        <v>8315</v>
      </c>
      <c r="S3979" t="s">
        <v>8316</v>
      </c>
      <c r="T3979" s="13">
        <f t="shared" si="321"/>
        <v>42543.788564814815</v>
      </c>
      <c r="U3979" s="13">
        <f t="shared" si="322"/>
        <v>42573.788564814815</v>
      </c>
      <c r="W3979">
        <f t="shared" si="323"/>
        <v>2016</v>
      </c>
    </row>
    <row r="3980" spans="1:23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9"/>
        <v>11</v>
      </c>
      <c r="P3980">
        <f t="shared" si="320"/>
        <v>26.75</v>
      </c>
      <c r="Q3980">
        <v>11</v>
      </c>
      <c r="R3980" s="9" t="s">
        <v>8315</v>
      </c>
      <c r="S3980" t="s">
        <v>8316</v>
      </c>
      <c r="T3980" s="13">
        <f t="shared" si="321"/>
        <v>41975.642974537041</v>
      </c>
      <c r="U3980" s="13">
        <f t="shared" si="322"/>
        <v>42035.642974537041</v>
      </c>
      <c r="W3980">
        <f t="shared" si="323"/>
        <v>2014</v>
      </c>
    </row>
    <row r="3981" spans="1:23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9"/>
        <v>2</v>
      </c>
      <c r="P3981">
        <f t="shared" si="320"/>
        <v>18.329999999999998</v>
      </c>
      <c r="Q3981">
        <v>2</v>
      </c>
      <c r="R3981" s="9" t="s">
        <v>8315</v>
      </c>
      <c r="S3981" t="s">
        <v>8316</v>
      </c>
      <c r="T3981" s="13">
        <f t="shared" si="321"/>
        <v>42069.903437500005</v>
      </c>
      <c r="U3981" s="13">
        <f t="shared" si="322"/>
        <v>42092.833333333328</v>
      </c>
      <c r="W3981">
        <f t="shared" si="323"/>
        <v>2015</v>
      </c>
    </row>
    <row r="3982" spans="1:23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9"/>
        <v>18</v>
      </c>
      <c r="P3982">
        <f t="shared" si="320"/>
        <v>64.290000000000006</v>
      </c>
      <c r="Q3982">
        <v>18</v>
      </c>
      <c r="R3982" s="9" t="s">
        <v>8315</v>
      </c>
      <c r="S3982" t="s">
        <v>8316</v>
      </c>
      <c r="T3982" s="13">
        <f t="shared" si="321"/>
        <v>41795.598923611113</v>
      </c>
      <c r="U3982" s="13">
        <f t="shared" si="322"/>
        <v>41825.598923611113</v>
      </c>
      <c r="W3982">
        <f t="shared" si="323"/>
        <v>2014</v>
      </c>
    </row>
    <row r="3983" spans="1:23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9"/>
        <v>4</v>
      </c>
      <c r="P3983">
        <f t="shared" si="320"/>
        <v>175</v>
      </c>
      <c r="Q3983">
        <v>4</v>
      </c>
      <c r="R3983" s="9" t="s">
        <v>8315</v>
      </c>
      <c r="S3983" t="s">
        <v>8316</v>
      </c>
      <c r="T3983" s="13">
        <f t="shared" si="321"/>
        <v>42508.179965277777</v>
      </c>
      <c r="U3983" s="13">
        <f t="shared" si="322"/>
        <v>42568.179965277777</v>
      </c>
      <c r="W3983">
        <f t="shared" si="323"/>
        <v>2016</v>
      </c>
    </row>
    <row r="3984" spans="1:23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9"/>
        <v>20</v>
      </c>
      <c r="P3984">
        <f t="shared" si="320"/>
        <v>34</v>
      </c>
      <c r="Q3984">
        <v>20</v>
      </c>
      <c r="R3984" s="9" t="s">
        <v>8315</v>
      </c>
      <c r="S3984" t="s">
        <v>8316</v>
      </c>
      <c r="T3984" s="13">
        <f t="shared" si="321"/>
        <v>42132.809953703705</v>
      </c>
      <c r="U3984" s="13">
        <f t="shared" si="322"/>
        <v>42192.809953703705</v>
      </c>
      <c r="W3984">
        <f t="shared" si="323"/>
        <v>2015</v>
      </c>
    </row>
    <row r="3985" spans="1:23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9"/>
        <v>35</v>
      </c>
      <c r="P3985">
        <f t="shared" si="320"/>
        <v>84.28</v>
      </c>
      <c r="Q3985">
        <v>35</v>
      </c>
      <c r="R3985" s="9" t="s">
        <v>8315</v>
      </c>
      <c r="S3985" t="s">
        <v>8316</v>
      </c>
      <c r="T3985" s="13">
        <f t="shared" si="321"/>
        <v>41747.86986111111</v>
      </c>
      <c r="U3985" s="13">
        <f t="shared" si="322"/>
        <v>41779.290972222225</v>
      </c>
      <c r="W3985">
        <f t="shared" si="323"/>
        <v>2014</v>
      </c>
    </row>
    <row r="3986" spans="1:23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9"/>
        <v>6</v>
      </c>
      <c r="P3986">
        <f t="shared" si="320"/>
        <v>9.5</v>
      </c>
      <c r="Q3986">
        <v>6</v>
      </c>
      <c r="R3986" s="9" t="s">
        <v>8315</v>
      </c>
      <c r="S3986" t="s">
        <v>8316</v>
      </c>
      <c r="T3986" s="13">
        <f t="shared" si="321"/>
        <v>41920.963472222218</v>
      </c>
      <c r="U3986" s="13">
        <f t="shared" si="322"/>
        <v>41951</v>
      </c>
      <c r="W3986">
        <f t="shared" si="323"/>
        <v>2014</v>
      </c>
    </row>
    <row r="3987" spans="1:23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9"/>
        <v>32</v>
      </c>
      <c r="P3987">
        <f t="shared" si="320"/>
        <v>33.74</v>
      </c>
      <c r="Q3987">
        <v>32</v>
      </c>
      <c r="R3987" s="9" t="s">
        <v>8315</v>
      </c>
      <c r="S3987" t="s">
        <v>8316</v>
      </c>
      <c r="T3987" s="13">
        <f t="shared" si="321"/>
        <v>42399.707407407404</v>
      </c>
      <c r="U3987" s="13">
        <f t="shared" si="322"/>
        <v>42420.878472222219</v>
      </c>
      <c r="W3987">
        <f t="shared" si="323"/>
        <v>2016</v>
      </c>
    </row>
    <row r="3988" spans="1:23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9"/>
        <v>10</v>
      </c>
      <c r="P3988">
        <f t="shared" si="320"/>
        <v>37.54</v>
      </c>
      <c r="Q3988">
        <v>10</v>
      </c>
      <c r="R3988" s="9" t="s">
        <v>8315</v>
      </c>
      <c r="S3988" t="s">
        <v>8316</v>
      </c>
      <c r="T3988" s="13">
        <f t="shared" si="321"/>
        <v>42467.548541666663</v>
      </c>
      <c r="U3988" s="13">
        <f t="shared" si="322"/>
        <v>42496.544444444444</v>
      </c>
      <c r="W3988">
        <f t="shared" si="323"/>
        <v>2016</v>
      </c>
    </row>
    <row r="3989" spans="1:23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9"/>
        <v>38</v>
      </c>
      <c r="P3989">
        <f t="shared" si="320"/>
        <v>11.62</v>
      </c>
      <c r="Q3989">
        <v>38</v>
      </c>
      <c r="R3989" s="9" t="s">
        <v>8315</v>
      </c>
      <c r="S3989" t="s">
        <v>8316</v>
      </c>
      <c r="T3989" s="13">
        <f t="shared" si="321"/>
        <v>41765.92465277778</v>
      </c>
      <c r="U3989" s="13">
        <f t="shared" si="322"/>
        <v>41775.92465277778</v>
      </c>
      <c r="W3989">
        <f t="shared" si="323"/>
        <v>2014</v>
      </c>
    </row>
    <row r="3990" spans="1:23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9"/>
        <v>2</v>
      </c>
      <c r="P3990">
        <f t="shared" si="320"/>
        <v>8</v>
      </c>
      <c r="Q3990">
        <v>2</v>
      </c>
      <c r="R3990" s="9" t="s">
        <v>8315</v>
      </c>
      <c r="S3990" t="s">
        <v>8316</v>
      </c>
      <c r="T3990" s="13">
        <f t="shared" si="321"/>
        <v>42230.08116898148</v>
      </c>
      <c r="U3990" s="13">
        <f t="shared" si="322"/>
        <v>42245.08116898148</v>
      </c>
      <c r="W3990">
        <f t="shared" si="323"/>
        <v>2015</v>
      </c>
    </row>
    <row r="3991" spans="1:23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9"/>
        <v>0</v>
      </c>
      <c r="P3991">
        <f t="shared" si="320"/>
        <v>0</v>
      </c>
      <c r="Q3991">
        <v>0</v>
      </c>
      <c r="R3991" s="9" t="s">
        <v>8315</v>
      </c>
      <c r="S3991" t="s">
        <v>8316</v>
      </c>
      <c r="T3991" s="13">
        <f t="shared" si="321"/>
        <v>42286.749780092592</v>
      </c>
      <c r="U3991" s="13">
        <f t="shared" si="322"/>
        <v>42316.791446759264</v>
      </c>
      <c r="W3991">
        <f t="shared" si="323"/>
        <v>2015</v>
      </c>
    </row>
    <row r="3992" spans="1:23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9"/>
        <v>4</v>
      </c>
      <c r="P3992">
        <f t="shared" si="320"/>
        <v>23</v>
      </c>
      <c r="Q3992">
        <v>4</v>
      </c>
      <c r="R3992" s="9" t="s">
        <v>8315</v>
      </c>
      <c r="S3992" t="s">
        <v>8316</v>
      </c>
      <c r="T3992" s="13">
        <f t="shared" si="321"/>
        <v>42401.672372685185</v>
      </c>
      <c r="U3992" s="13">
        <f t="shared" si="322"/>
        <v>42431.672372685185</v>
      </c>
      <c r="W3992">
        <f t="shared" si="323"/>
        <v>2016</v>
      </c>
    </row>
    <row r="3993" spans="1:23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9"/>
        <v>20</v>
      </c>
      <c r="P3993">
        <f t="shared" si="320"/>
        <v>100</v>
      </c>
      <c r="Q3993">
        <v>20</v>
      </c>
      <c r="R3993" s="9" t="s">
        <v>8315</v>
      </c>
      <c r="S3993" t="s">
        <v>8316</v>
      </c>
      <c r="T3993" s="13">
        <f t="shared" si="321"/>
        <v>42125.644467592589</v>
      </c>
      <c r="U3993" s="13">
        <f t="shared" si="322"/>
        <v>42155.644467592589</v>
      </c>
      <c r="W3993">
        <f t="shared" si="323"/>
        <v>2015</v>
      </c>
    </row>
    <row r="3994" spans="1:23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9"/>
        <v>5</v>
      </c>
      <c r="P3994">
        <f t="shared" si="320"/>
        <v>60.11</v>
      </c>
      <c r="Q3994">
        <v>5</v>
      </c>
      <c r="R3994" s="9" t="s">
        <v>8315</v>
      </c>
      <c r="S3994" t="s">
        <v>8316</v>
      </c>
      <c r="T3994" s="13">
        <f t="shared" si="321"/>
        <v>42289.94049768518</v>
      </c>
      <c r="U3994" s="13">
        <f t="shared" si="322"/>
        <v>42349.982164351852</v>
      </c>
      <c r="W3994">
        <f t="shared" si="323"/>
        <v>2015</v>
      </c>
    </row>
    <row r="3995" spans="1:23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9"/>
        <v>0</v>
      </c>
      <c r="P3995">
        <f t="shared" si="320"/>
        <v>3</v>
      </c>
      <c r="Q3995">
        <v>0</v>
      </c>
      <c r="R3995" s="9" t="s">
        <v>8315</v>
      </c>
      <c r="S3995" t="s">
        <v>8316</v>
      </c>
      <c r="T3995" s="13">
        <f t="shared" si="321"/>
        <v>42107.864722222221</v>
      </c>
      <c r="U3995" s="13">
        <f t="shared" si="322"/>
        <v>42137.864722222221</v>
      </c>
      <c r="W3995">
        <f t="shared" si="323"/>
        <v>2015</v>
      </c>
    </row>
    <row r="3996" spans="1:23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9"/>
        <v>0</v>
      </c>
      <c r="P3996">
        <f t="shared" si="320"/>
        <v>5</v>
      </c>
      <c r="Q3996">
        <v>0</v>
      </c>
      <c r="R3996" s="9" t="s">
        <v>8315</v>
      </c>
      <c r="S3996" t="s">
        <v>8316</v>
      </c>
      <c r="T3996" s="13">
        <f t="shared" si="321"/>
        <v>41809.389930555553</v>
      </c>
      <c r="U3996" s="13">
        <f t="shared" si="322"/>
        <v>41839.389930555553</v>
      </c>
      <c r="W3996">
        <f t="shared" si="323"/>
        <v>2014</v>
      </c>
    </row>
    <row r="3997" spans="1:23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9"/>
        <v>35</v>
      </c>
      <c r="P3997">
        <f t="shared" si="320"/>
        <v>17.5</v>
      </c>
      <c r="Q3997">
        <v>35</v>
      </c>
      <c r="R3997" s="9" t="s">
        <v>8315</v>
      </c>
      <c r="S3997" t="s">
        <v>8316</v>
      </c>
      <c r="T3997" s="13">
        <f t="shared" si="321"/>
        <v>42019.683761574073</v>
      </c>
      <c r="U3997" s="13">
        <f t="shared" si="322"/>
        <v>42049.477083333331</v>
      </c>
      <c r="W3997">
        <f t="shared" si="323"/>
        <v>2015</v>
      </c>
    </row>
    <row r="3998" spans="1:23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9"/>
        <v>17</v>
      </c>
      <c r="P3998">
        <f t="shared" si="320"/>
        <v>29.24</v>
      </c>
      <c r="Q3998">
        <v>17</v>
      </c>
      <c r="R3998" s="9" t="s">
        <v>8315</v>
      </c>
      <c r="S3998" t="s">
        <v>8316</v>
      </c>
      <c r="T3998" s="13">
        <f t="shared" si="321"/>
        <v>41950.26694444444</v>
      </c>
      <c r="U3998" s="13">
        <f t="shared" si="322"/>
        <v>41963.669444444444</v>
      </c>
      <c r="W3998">
        <f t="shared" si="323"/>
        <v>2014</v>
      </c>
    </row>
    <row r="3999" spans="1:23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9"/>
        <v>0</v>
      </c>
      <c r="P3999">
        <f t="shared" si="320"/>
        <v>0</v>
      </c>
      <c r="Q3999">
        <v>0</v>
      </c>
      <c r="R3999" s="9" t="s">
        <v>8315</v>
      </c>
      <c r="S3999" t="s">
        <v>8316</v>
      </c>
      <c r="T3999" s="13">
        <f t="shared" si="321"/>
        <v>42069.391446759255</v>
      </c>
      <c r="U3999" s="13">
        <f t="shared" si="322"/>
        <v>42099.349780092598</v>
      </c>
      <c r="W3999">
        <f t="shared" si="323"/>
        <v>2015</v>
      </c>
    </row>
    <row r="4000" spans="1:23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9"/>
        <v>57</v>
      </c>
      <c r="P4000">
        <f t="shared" si="320"/>
        <v>59.58</v>
      </c>
      <c r="Q4000">
        <v>57</v>
      </c>
      <c r="R4000" s="9" t="s">
        <v>8315</v>
      </c>
      <c r="S4000" t="s">
        <v>8316</v>
      </c>
      <c r="T4000" s="13">
        <f t="shared" si="321"/>
        <v>42061.963263888887</v>
      </c>
      <c r="U4000" s="13">
        <f t="shared" si="322"/>
        <v>42091.921597222223</v>
      </c>
      <c r="W4000">
        <f t="shared" si="323"/>
        <v>2015</v>
      </c>
    </row>
    <row r="4001" spans="1:23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9"/>
        <v>17</v>
      </c>
      <c r="P4001">
        <f t="shared" si="320"/>
        <v>82.57</v>
      </c>
      <c r="Q4001">
        <v>17</v>
      </c>
      <c r="R4001" s="9" t="s">
        <v>8315</v>
      </c>
      <c r="S4001" t="s">
        <v>8316</v>
      </c>
      <c r="T4001" s="13">
        <f t="shared" si="321"/>
        <v>41842.828680555554</v>
      </c>
      <c r="U4001" s="13">
        <f t="shared" si="322"/>
        <v>41882.827650462961</v>
      </c>
      <c r="W4001">
        <f t="shared" si="323"/>
        <v>2014</v>
      </c>
    </row>
    <row r="4002" spans="1:23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9"/>
        <v>0</v>
      </c>
      <c r="P4002">
        <f t="shared" si="320"/>
        <v>10</v>
      </c>
      <c r="Q4002">
        <v>0</v>
      </c>
      <c r="R4002" s="9" t="s">
        <v>8315</v>
      </c>
      <c r="S4002" t="s">
        <v>8316</v>
      </c>
      <c r="T4002" s="13">
        <f t="shared" si="321"/>
        <v>42437.64534722222</v>
      </c>
      <c r="U4002" s="13">
        <f t="shared" si="322"/>
        <v>42497.603680555556</v>
      </c>
      <c r="W4002">
        <f t="shared" si="323"/>
        <v>2016</v>
      </c>
    </row>
    <row r="4003" spans="1:23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9"/>
        <v>38</v>
      </c>
      <c r="P4003">
        <f t="shared" si="320"/>
        <v>32.36</v>
      </c>
      <c r="Q4003">
        <v>38</v>
      </c>
      <c r="R4003" s="9" t="s">
        <v>8315</v>
      </c>
      <c r="S4003" t="s">
        <v>8316</v>
      </c>
      <c r="T4003" s="13">
        <f t="shared" si="321"/>
        <v>42775.964212962965</v>
      </c>
      <c r="U4003" s="13">
        <f t="shared" si="322"/>
        <v>42795.791666666672</v>
      </c>
      <c r="W4003">
        <f t="shared" si="323"/>
        <v>2017</v>
      </c>
    </row>
    <row r="4004" spans="1:23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9"/>
        <v>2</v>
      </c>
      <c r="P4004">
        <f t="shared" si="320"/>
        <v>5.75</v>
      </c>
      <c r="Q4004">
        <v>2</v>
      </c>
      <c r="R4004" s="9" t="s">
        <v>8315</v>
      </c>
      <c r="S4004" t="s">
        <v>8316</v>
      </c>
      <c r="T4004" s="13">
        <f t="shared" si="321"/>
        <v>41879.043530092589</v>
      </c>
      <c r="U4004" s="13">
        <f t="shared" si="322"/>
        <v>41909.043530092589</v>
      </c>
      <c r="W4004">
        <f t="shared" si="323"/>
        <v>2014</v>
      </c>
    </row>
    <row r="4005" spans="1:23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9"/>
        <v>10</v>
      </c>
      <c r="P4005">
        <f t="shared" si="320"/>
        <v>100.5</v>
      </c>
      <c r="Q4005">
        <v>10</v>
      </c>
      <c r="R4005" s="9" t="s">
        <v>8315</v>
      </c>
      <c r="S4005" t="s">
        <v>8316</v>
      </c>
      <c r="T4005" s="13">
        <f t="shared" si="321"/>
        <v>42020.587349537032</v>
      </c>
      <c r="U4005" s="13">
        <f t="shared" si="322"/>
        <v>42050.587349537032</v>
      </c>
      <c r="W4005">
        <f t="shared" si="323"/>
        <v>2015</v>
      </c>
    </row>
    <row r="4006" spans="1:23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9"/>
        <v>0</v>
      </c>
      <c r="P4006">
        <f t="shared" si="320"/>
        <v>1</v>
      </c>
      <c r="Q4006">
        <v>0</v>
      </c>
      <c r="R4006" s="9" t="s">
        <v>8315</v>
      </c>
      <c r="S4006" t="s">
        <v>8316</v>
      </c>
      <c r="T4006" s="13">
        <f t="shared" si="321"/>
        <v>41890.16269675926</v>
      </c>
      <c r="U4006" s="13">
        <f t="shared" si="322"/>
        <v>41920.16269675926</v>
      </c>
      <c r="W4006">
        <f t="shared" si="323"/>
        <v>2014</v>
      </c>
    </row>
    <row r="4007" spans="1:23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9"/>
        <v>1</v>
      </c>
      <c r="P4007">
        <f t="shared" si="320"/>
        <v>20</v>
      </c>
      <c r="Q4007">
        <v>1</v>
      </c>
      <c r="R4007" s="9" t="s">
        <v>8315</v>
      </c>
      <c r="S4007" t="s">
        <v>8316</v>
      </c>
      <c r="T4007" s="13">
        <f t="shared" si="321"/>
        <v>41872.807696759257</v>
      </c>
      <c r="U4007" s="13">
        <f t="shared" si="322"/>
        <v>41932.807696759257</v>
      </c>
      <c r="W4007">
        <f t="shared" si="323"/>
        <v>2014</v>
      </c>
    </row>
    <row r="4008" spans="1:23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9"/>
        <v>0</v>
      </c>
      <c r="P4008">
        <f t="shared" si="320"/>
        <v>2</v>
      </c>
      <c r="Q4008">
        <v>0</v>
      </c>
      <c r="R4008" s="9" t="s">
        <v>8315</v>
      </c>
      <c r="S4008" t="s">
        <v>8316</v>
      </c>
      <c r="T4008" s="13">
        <f t="shared" si="321"/>
        <v>42391.772997685184</v>
      </c>
      <c r="U4008" s="13">
        <f t="shared" si="322"/>
        <v>42416.772997685184</v>
      </c>
      <c r="W4008">
        <f t="shared" si="323"/>
        <v>2016</v>
      </c>
    </row>
    <row r="4009" spans="1:23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9"/>
        <v>0</v>
      </c>
      <c r="P4009">
        <f t="shared" si="320"/>
        <v>5</v>
      </c>
      <c r="Q4009">
        <v>0</v>
      </c>
      <c r="R4009" s="9" t="s">
        <v>8315</v>
      </c>
      <c r="S4009" t="s">
        <v>8316</v>
      </c>
      <c r="T4009" s="13">
        <f t="shared" si="321"/>
        <v>41848.772928240738</v>
      </c>
      <c r="U4009" s="13">
        <f t="shared" si="322"/>
        <v>41877.686111111114</v>
      </c>
      <c r="W4009">
        <f t="shared" si="323"/>
        <v>2014</v>
      </c>
    </row>
    <row r="4010" spans="1:23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9"/>
        <v>6</v>
      </c>
      <c r="P4010">
        <f t="shared" si="320"/>
        <v>15</v>
      </c>
      <c r="Q4010">
        <v>6</v>
      </c>
      <c r="R4010" s="9" t="s">
        <v>8315</v>
      </c>
      <c r="S4010" t="s">
        <v>8316</v>
      </c>
      <c r="T4010" s="13">
        <f t="shared" si="321"/>
        <v>42177.964201388888</v>
      </c>
      <c r="U4010" s="13">
        <f t="shared" si="322"/>
        <v>42207.964201388888</v>
      </c>
      <c r="W4010">
        <f t="shared" si="323"/>
        <v>2015</v>
      </c>
    </row>
    <row r="4011" spans="1:23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9"/>
        <v>4</v>
      </c>
      <c r="P4011">
        <f t="shared" si="320"/>
        <v>25</v>
      </c>
      <c r="Q4011">
        <v>4</v>
      </c>
      <c r="R4011" s="9" t="s">
        <v>8315</v>
      </c>
      <c r="S4011" t="s">
        <v>8316</v>
      </c>
      <c r="T4011" s="13">
        <f t="shared" si="321"/>
        <v>41851.700925925928</v>
      </c>
      <c r="U4011" s="13">
        <f t="shared" si="322"/>
        <v>41891.700925925928</v>
      </c>
      <c r="W4011">
        <f t="shared" si="323"/>
        <v>2014</v>
      </c>
    </row>
    <row r="4012" spans="1:23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9"/>
        <v>24</v>
      </c>
      <c r="P4012">
        <f t="shared" si="320"/>
        <v>45.84</v>
      </c>
      <c r="Q4012">
        <v>24</v>
      </c>
      <c r="R4012" s="9" t="s">
        <v>8315</v>
      </c>
      <c r="S4012" t="s">
        <v>8316</v>
      </c>
      <c r="T4012" s="13">
        <f t="shared" si="321"/>
        <v>41921.770439814813</v>
      </c>
      <c r="U4012" s="13">
        <f t="shared" si="322"/>
        <v>41938.770439814813</v>
      </c>
      <c r="W4012">
        <f t="shared" si="323"/>
        <v>2014</v>
      </c>
    </row>
    <row r="4013" spans="1:23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9"/>
        <v>8</v>
      </c>
      <c r="P4013">
        <f t="shared" si="320"/>
        <v>4.75</v>
      </c>
      <c r="Q4013">
        <v>8</v>
      </c>
      <c r="R4013" s="9" t="s">
        <v>8315</v>
      </c>
      <c r="S4013" t="s">
        <v>8316</v>
      </c>
      <c r="T4013" s="13">
        <f t="shared" si="321"/>
        <v>42002.54488425926</v>
      </c>
      <c r="U4013" s="13">
        <f t="shared" si="322"/>
        <v>42032.54488425926</v>
      </c>
      <c r="W4013">
        <f t="shared" si="323"/>
        <v>2014</v>
      </c>
    </row>
    <row r="4014" spans="1:23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9"/>
        <v>0</v>
      </c>
      <c r="P4014">
        <f t="shared" si="320"/>
        <v>0</v>
      </c>
      <c r="Q4014">
        <v>0</v>
      </c>
      <c r="R4014" s="9" t="s">
        <v>8315</v>
      </c>
      <c r="S4014" t="s">
        <v>8316</v>
      </c>
      <c r="T4014" s="13">
        <f t="shared" si="321"/>
        <v>42096.544548611113</v>
      </c>
      <c r="U4014" s="13">
        <f t="shared" si="322"/>
        <v>42126.544548611113</v>
      </c>
      <c r="W4014">
        <f t="shared" si="323"/>
        <v>2015</v>
      </c>
    </row>
    <row r="4015" spans="1:23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9"/>
        <v>1</v>
      </c>
      <c r="P4015">
        <f t="shared" si="320"/>
        <v>13</v>
      </c>
      <c r="Q4015">
        <v>1</v>
      </c>
      <c r="R4015" s="9" t="s">
        <v>8315</v>
      </c>
      <c r="S4015" t="s">
        <v>8316</v>
      </c>
      <c r="T4015" s="13">
        <f t="shared" si="321"/>
        <v>42021.301192129627</v>
      </c>
      <c r="U4015" s="13">
        <f t="shared" si="322"/>
        <v>42051.301192129627</v>
      </c>
      <c r="W4015">
        <f t="shared" si="323"/>
        <v>2015</v>
      </c>
    </row>
    <row r="4016" spans="1:23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9"/>
        <v>0</v>
      </c>
      <c r="P4016">
        <f t="shared" si="320"/>
        <v>0</v>
      </c>
      <c r="Q4016">
        <v>0</v>
      </c>
      <c r="R4016" s="9" t="s">
        <v>8315</v>
      </c>
      <c r="S4016" t="s">
        <v>8316</v>
      </c>
      <c r="T4016" s="13">
        <f t="shared" si="321"/>
        <v>42419.246168981481</v>
      </c>
      <c r="U4016" s="13">
        <f t="shared" si="322"/>
        <v>42434.246168981481</v>
      </c>
      <c r="W4016">
        <f t="shared" si="323"/>
        <v>2016</v>
      </c>
    </row>
    <row r="4017" spans="1:23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9"/>
        <v>0</v>
      </c>
      <c r="P4017">
        <f t="shared" si="320"/>
        <v>1</v>
      </c>
      <c r="Q4017">
        <v>0</v>
      </c>
      <c r="R4017" s="9" t="s">
        <v>8315</v>
      </c>
      <c r="S4017" t="s">
        <v>8316</v>
      </c>
      <c r="T4017" s="13">
        <f t="shared" si="321"/>
        <v>42174.780821759254</v>
      </c>
      <c r="U4017" s="13">
        <f t="shared" si="322"/>
        <v>42204.780821759254</v>
      </c>
      <c r="W4017">
        <f t="shared" si="323"/>
        <v>2015</v>
      </c>
    </row>
    <row r="4018" spans="1:23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9"/>
        <v>14</v>
      </c>
      <c r="P4018">
        <f t="shared" si="320"/>
        <v>10</v>
      </c>
      <c r="Q4018">
        <v>14</v>
      </c>
      <c r="R4018" s="9" t="s">
        <v>8315</v>
      </c>
      <c r="S4018" t="s">
        <v>8316</v>
      </c>
      <c r="T4018" s="13">
        <f t="shared" si="321"/>
        <v>41869.872685185182</v>
      </c>
      <c r="U4018" s="13">
        <f t="shared" si="322"/>
        <v>41899.872685185182</v>
      </c>
      <c r="W4018">
        <f t="shared" si="323"/>
        <v>2014</v>
      </c>
    </row>
    <row r="4019" spans="1:23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9"/>
        <v>1</v>
      </c>
      <c r="P4019">
        <f t="shared" si="320"/>
        <v>52.5</v>
      </c>
      <c r="Q4019">
        <v>1</v>
      </c>
      <c r="R4019" s="9" t="s">
        <v>8315</v>
      </c>
      <c r="S4019" t="s">
        <v>8316</v>
      </c>
      <c r="T4019" s="13">
        <f t="shared" si="321"/>
        <v>41856.672152777777</v>
      </c>
      <c r="U4019" s="13">
        <f t="shared" si="322"/>
        <v>41886.672152777777</v>
      </c>
      <c r="W4019">
        <f t="shared" si="323"/>
        <v>2014</v>
      </c>
    </row>
    <row r="4020" spans="1:23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9"/>
        <v>9</v>
      </c>
      <c r="P4020">
        <f t="shared" si="320"/>
        <v>32.5</v>
      </c>
      <c r="Q4020">
        <v>9</v>
      </c>
      <c r="R4020" s="9" t="s">
        <v>8315</v>
      </c>
      <c r="S4020" t="s">
        <v>8316</v>
      </c>
      <c r="T4020" s="13">
        <f t="shared" si="321"/>
        <v>42620.91097222222</v>
      </c>
      <c r="U4020" s="13">
        <f t="shared" si="322"/>
        <v>42650.91097222222</v>
      </c>
      <c r="W4020">
        <f t="shared" si="323"/>
        <v>2016</v>
      </c>
    </row>
    <row r="4021" spans="1:23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9"/>
        <v>1</v>
      </c>
      <c r="P4021">
        <f t="shared" si="320"/>
        <v>7.25</v>
      </c>
      <c r="Q4021">
        <v>1</v>
      </c>
      <c r="R4021" s="9" t="s">
        <v>8315</v>
      </c>
      <c r="S4021" t="s">
        <v>8316</v>
      </c>
      <c r="T4021" s="13">
        <f t="shared" si="321"/>
        <v>42417.675879629634</v>
      </c>
      <c r="U4021" s="13">
        <f t="shared" si="322"/>
        <v>42475.686111111107</v>
      </c>
      <c r="W4021">
        <f t="shared" si="323"/>
        <v>2016</v>
      </c>
    </row>
    <row r="4022" spans="1:23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9"/>
        <v>17</v>
      </c>
      <c r="P4022">
        <f t="shared" si="320"/>
        <v>33.33</v>
      </c>
      <c r="Q4022">
        <v>17</v>
      </c>
      <c r="R4022" s="9" t="s">
        <v>8315</v>
      </c>
      <c r="S4022" t="s">
        <v>8316</v>
      </c>
      <c r="T4022" s="13">
        <f t="shared" si="321"/>
        <v>42057.190960648149</v>
      </c>
      <c r="U4022" s="13">
        <f t="shared" si="322"/>
        <v>42087.149293981478</v>
      </c>
      <c r="W4022">
        <f t="shared" si="323"/>
        <v>2015</v>
      </c>
    </row>
    <row r="4023" spans="1:23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9"/>
        <v>1</v>
      </c>
      <c r="P4023">
        <f t="shared" si="320"/>
        <v>62.5</v>
      </c>
      <c r="Q4023">
        <v>1</v>
      </c>
      <c r="R4023" s="9" t="s">
        <v>8315</v>
      </c>
      <c r="S4023" t="s">
        <v>8316</v>
      </c>
      <c r="T4023" s="13">
        <f t="shared" si="321"/>
        <v>41878.911550925928</v>
      </c>
      <c r="U4023" s="13">
        <f t="shared" si="322"/>
        <v>41938.911550925928</v>
      </c>
      <c r="W4023">
        <f t="shared" si="323"/>
        <v>2014</v>
      </c>
    </row>
    <row r="4024" spans="1:23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9"/>
        <v>70</v>
      </c>
      <c r="P4024">
        <f t="shared" si="320"/>
        <v>63.56</v>
      </c>
      <c r="Q4024">
        <v>70</v>
      </c>
      <c r="R4024" s="9" t="s">
        <v>8315</v>
      </c>
      <c r="S4024" t="s">
        <v>8316</v>
      </c>
      <c r="T4024" s="13">
        <f t="shared" si="321"/>
        <v>41990.584108796291</v>
      </c>
      <c r="U4024" s="13">
        <f t="shared" si="322"/>
        <v>42036.120833333334</v>
      </c>
      <c r="W4024">
        <f t="shared" si="323"/>
        <v>2014</v>
      </c>
    </row>
    <row r="4025" spans="1:23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9"/>
        <v>0</v>
      </c>
      <c r="P4025">
        <f t="shared" si="320"/>
        <v>0</v>
      </c>
      <c r="Q4025">
        <v>0</v>
      </c>
      <c r="R4025" s="9" t="s">
        <v>8315</v>
      </c>
      <c r="S4025" t="s">
        <v>8316</v>
      </c>
      <c r="T4025" s="13">
        <f t="shared" si="321"/>
        <v>42408.999571759254</v>
      </c>
      <c r="U4025" s="13">
        <f t="shared" si="322"/>
        <v>42453.957905092597</v>
      </c>
      <c r="W4025">
        <f t="shared" si="323"/>
        <v>2016</v>
      </c>
    </row>
    <row r="4026" spans="1:23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9"/>
        <v>1</v>
      </c>
      <c r="P4026">
        <f t="shared" si="320"/>
        <v>10</v>
      </c>
      <c r="Q4026">
        <v>1</v>
      </c>
      <c r="R4026" s="9" t="s">
        <v>8315</v>
      </c>
      <c r="S4026" t="s">
        <v>8316</v>
      </c>
      <c r="T4026" s="13">
        <f t="shared" si="321"/>
        <v>42217.670104166667</v>
      </c>
      <c r="U4026" s="13">
        <f t="shared" si="322"/>
        <v>42247.670104166667</v>
      </c>
      <c r="W4026">
        <f t="shared" si="323"/>
        <v>2015</v>
      </c>
    </row>
    <row r="4027" spans="1:23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9"/>
        <v>5</v>
      </c>
      <c r="P4027">
        <f t="shared" si="320"/>
        <v>62.5</v>
      </c>
      <c r="Q4027">
        <v>5</v>
      </c>
      <c r="R4027" s="9" t="s">
        <v>8315</v>
      </c>
      <c r="S4027" t="s">
        <v>8316</v>
      </c>
      <c r="T4027" s="13">
        <f t="shared" si="321"/>
        <v>42151.237685185188</v>
      </c>
      <c r="U4027" s="13">
        <f t="shared" si="322"/>
        <v>42211.237685185188</v>
      </c>
      <c r="W4027">
        <f t="shared" si="323"/>
        <v>2015</v>
      </c>
    </row>
    <row r="4028" spans="1:23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9"/>
        <v>0</v>
      </c>
      <c r="P4028">
        <f t="shared" si="320"/>
        <v>0</v>
      </c>
      <c r="Q4028">
        <v>0</v>
      </c>
      <c r="R4028" s="9" t="s">
        <v>8315</v>
      </c>
      <c r="S4028" t="s">
        <v>8316</v>
      </c>
      <c r="T4028" s="13">
        <f t="shared" si="321"/>
        <v>42282.655543981484</v>
      </c>
      <c r="U4028" s="13">
        <f t="shared" si="322"/>
        <v>42342.697210648148</v>
      </c>
      <c r="W4028">
        <f t="shared" si="323"/>
        <v>2015</v>
      </c>
    </row>
    <row r="4029" spans="1:23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9"/>
        <v>7</v>
      </c>
      <c r="P4029">
        <f t="shared" si="320"/>
        <v>30.71</v>
      </c>
      <c r="Q4029">
        <v>7</v>
      </c>
      <c r="R4029" s="9" t="s">
        <v>8315</v>
      </c>
      <c r="S4029" t="s">
        <v>8316</v>
      </c>
      <c r="T4029" s="13">
        <f t="shared" si="321"/>
        <v>42768.97084490741</v>
      </c>
      <c r="U4029" s="13">
        <f t="shared" si="322"/>
        <v>42789.041666666672</v>
      </c>
      <c r="W4029">
        <f t="shared" si="323"/>
        <v>2017</v>
      </c>
    </row>
    <row r="4030" spans="1:23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9"/>
        <v>28</v>
      </c>
      <c r="P4030">
        <f t="shared" si="320"/>
        <v>51</v>
      </c>
      <c r="Q4030">
        <v>28</v>
      </c>
      <c r="R4030" s="9" t="s">
        <v>8315</v>
      </c>
      <c r="S4030" t="s">
        <v>8316</v>
      </c>
      <c r="T4030" s="13">
        <f t="shared" si="321"/>
        <v>41765.938657407409</v>
      </c>
      <c r="U4030" s="13">
        <f t="shared" si="322"/>
        <v>41795.938657407409</v>
      </c>
      <c r="W4030">
        <f t="shared" si="323"/>
        <v>2014</v>
      </c>
    </row>
    <row r="4031" spans="1:23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9"/>
        <v>0</v>
      </c>
      <c r="P4031">
        <f t="shared" si="320"/>
        <v>0</v>
      </c>
      <c r="Q4031">
        <v>0</v>
      </c>
      <c r="R4031" s="9" t="s">
        <v>8315</v>
      </c>
      <c r="S4031" t="s">
        <v>8316</v>
      </c>
      <c r="T4031" s="13">
        <f t="shared" si="321"/>
        <v>42322.025115740747</v>
      </c>
      <c r="U4031" s="13">
        <f t="shared" si="322"/>
        <v>42352.025115740747</v>
      </c>
      <c r="W4031">
        <f t="shared" si="323"/>
        <v>2015</v>
      </c>
    </row>
    <row r="4032" spans="1:23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9"/>
        <v>16</v>
      </c>
      <c r="P4032">
        <f t="shared" si="320"/>
        <v>66.67</v>
      </c>
      <c r="Q4032">
        <v>16</v>
      </c>
      <c r="R4032" s="9" t="s">
        <v>8315</v>
      </c>
      <c r="S4032" t="s">
        <v>8316</v>
      </c>
      <c r="T4032" s="13">
        <f t="shared" si="321"/>
        <v>42374.655081018514</v>
      </c>
      <c r="U4032" s="13">
        <f t="shared" si="322"/>
        <v>42403.784027777772</v>
      </c>
      <c r="W4032">
        <f t="shared" si="323"/>
        <v>2016</v>
      </c>
    </row>
    <row r="4033" spans="1:23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9"/>
        <v>0</v>
      </c>
      <c r="P4033">
        <f t="shared" si="320"/>
        <v>0</v>
      </c>
      <c r="Q4033">
        <v>0</v>
      </c>
      <c r="R4033" s="9" t="s">
        <v>8315</v>
      </c>
      <c r="S4033" t="s">
        <v>8316</v>
      </c>
      <c r="T4033" s="13">
        <f t="shared" si="321"/>
        <v>41941.585231481484</v>
      </c>
      <c r="U4033" s="13">
        <f t="shared" si="322"/>
        <v>41991.626898148148</v>
      </c>
      <c r="W4033">
        <f t="shared" si="323"/>
        <v>2014</v>
      </c>
    </row>
    <row r="4034" spans="1:23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9"/>
        <v>7</v>
      </c>
      <c r="P4034">
        <f t="shared" si="320"/>
        <v>59</v>
      </c>
      <c r="Q4034">
        <v>7</v>
      </c>
      <c r="R4034" s="9" t="s">
        <v>8315</v>
      </c>
      <c r="S4034" t="s">
        <v>8316</v>
      </c>
      <c r="T4034" s="13">
        <f t="shared" si="321"/>
        <v>42293.809212962966</v>
      </c>
      <c r="U4034" s="13">
        <f t="shared" si="322"/>
        <v>42353.85087962963</v>
      </c>
      <c r="W4034">
        <f t="shared" si="323"/>
        <v>2015</v>
      </c>
    </row>
    <row r="4035" spans="1:23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24">ROUND(E4035/D4035*100,0)</f>
        <v>26</v>
      </c>
      <c r="P4035">
        <f t="shared" ref="P4035:P4098" si="325">IFERROR(ROUND(E4035/L4035,2),0)</f>
        <v>65.34</v>
      </c>
      <c r="Q4035">
        <v>26</v>
      </c>
      <c r="R4035" s="9" t="s">
        <v>8315</v>
      </c>
      <c r="S4035" t="s">
        <v>8316</v>
      </c>
      <c r="T4035" s="13">
        <f t="shared" ref="T4035:T4098" si="326">(((J4035/60)/60)/24)+DATE(1970,1,1)</f>
        <v>42614.268796296295</v>
      </c>
      <c r="U4035" s="13">
        <f t="shared" ref="U4035:U4098" si="327">(((I4035/60)/60)/24)+DATE(1970,1,1)</f>
        <v>42645.375</v>
      </c>
      <c r="W4035">
        <f t="shared" ref="W4035:W4098" si="328">YEAR(T4035)</f>
        <v>2016</v>
      </c>
    </row>
    <row r="4036" spans="1:23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24"/>
        <v>1</v>
      </c>
      <c r="P4036">
        <f t="shared" si="325"/>
        <v>100</v>
      </c>
      <c r="Q4036">
        <v>1</v>
      </c>
      <c r="R4036" s="9" t="s">
        <v>8315</v>
      </c>
      <c r="S4036" t="s">
        <v>8316</v>
      </c>
      <c r="T4036" s="13">
        <f t="shared" si="326"/>
        <v>42067.947337962964</v>
      </c>
      <c r="U4036" s="13">
        <f t="shared" si="327"/>
        <v>42097.905671296292</v>
      </c>
      <c r="W4036">
        <f t="shared" si="328"/>
        <v>2015</v>
      </c>
    </row>
    <row r="4037" spans="1:23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24"/>
        <v>37</v>
      </c>
      <c r="P4037">
        <f t="shared" si="325"/>
        <v>147.4</v>
      </c>
      <c r="Q4037">
        <v>37</v>
      </c>
      <c r="R4037" s="9" t="s">
        <v>8315</v>
      </c>
      <c r="S4037" t="s">
        <v>8316</v>
      </c>
      <c r="T4037" s="13">
        <f t="shared" si="326"/>
        <v>41903.882951388885</v>
      </c>
      <c r="U4037" s="13">
        <f t="shared" si="327"/>
        <v>41933.882951388885</v>
      </c>
      <c r="W4037">
        <f t="shared" si="328"/>
        <v>2014</v>
      </c>
    </row>
    <row r="4038" spans="1:23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24"/>
        <v>47</v>
      </c>
      <c r="P4038">
        <f t="shared" si="325"/>
        <v>166.06</v>
      </c>
      <c r="Q4038">
        <v>47</v>
      </c>
      <c r="R4038" s="9" t="s">
        <v>8315</v>
      </c>
      <c r="S4038" t="s">
        <v>8316</v>
      </c>
      <c r="T4038" s="13">
        <f t="shared" si="326"/>
        <v>41804.937083333331</v>
      </c>
      <c r="U4038" s="13">
        <f t="shared" si="327"/>
        <v>41821.9375</v>
      </c>
      <c r="W4038">
        <f t="shared" si="328"/>
        <v>2014</v>
      </c>
    </row>
    <row r="4039" spans="1:23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24"/>
        <v>11</v>
      </c>
      <c r="P4039">
        <f t="shared" si="325"/>
        <v>40</v>
      </c>
      <c r="Q4039">
        <v>11</v>
      </c>
      <c r="R4039" s="9" t="s">
        <v>8315</v>
      </c>
      <c r="S4039" t="s">
        <v>8316</v>
      </c>
      <c r="T4039" s="13">
        <f t="shared" si="326"/>
        <v>42497.070775462969</v>
      </c>
      <c r="U4039" s="13">
        <f t="shared" si="327"/>
        <v>42514.600694444445</v>
      </c>
      <c r="W4039">
        <f t="shared" si="328"/>
        <v>2016</v>
      </c>
    </row>
    <row r="4040" spans="1:23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24"/>
        <v>12</v>
      </c>
      <c r="P4040">
        <f t="shared" si="325"/>
        <v>75.25</v>
      </c>
      <c r="Q4040">
        <v>12</v>
      </c>
      <c r="R4040" s="9" t="s">
        <v>8315</v>
      </c>
      <c r="S4040" t="s">
        <v>8316</v>
      </c>
      <c r="T4040" s="13">
        <f t="shared" si="326"/>
        <v>41869.798726851855</v>
      </c>
      <c r="U4040" s="13">
        <f t="shared" si="327"/>
        <v>41929.798726851855</v>
      </c>
      <c r="W4040">
        <f t="shared" si="328"/>
        <v>2014</v>
      </c>
    </row>
    <row r="4041" spans="1:23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24"/>
        <v>60</v>
      </c>
      <c r="P4041">
        <f t="shared" si="325"/>
        <v>60</v>
      </c>
      <c r="Q4041">
        <v>60</v>
      </c>
      <c r="R4041" s="9" t="s">
        <v>8315</v>
      </c>
      <c r="S4041" t="s">
        <v>8316</v>
      </c>
      <c r="T4041" s="13">
        <f t="shared" si="326"/>
        <v>42305.670914351853</v>
      </c>
      <c r="U4041" s="13">
        <f t="shared" si="327"/>
        <v>42339.249305555553</v>
      </c>
      <c r="W4041">
        <f t="shared" si="328"/>
        <v>2015</v>
      </c>
    </row>
    <row r="4042" spans="1:23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24"/>
        <v>31</v>
      </c>
      <c r="P4042">
        <f t="shared" si="325"/>
        <v>1250</v>
      </c>
      <c r="Q4042">
        <v>31</v>
      </c>
      <c r="R4042" s="9" t="s">
        <v>8315</v>
      </c>
      <c r="S4042" t="s">
        <v>8316</v>
      </c>
      <c r="T4042" s="13">
        <f t="shared" si="326"/>
        <v>42144.231527777782</v>
      </c>
      <c r="U4042" s="13">
        <f t="shared" si="327"/>
        <v>42203.125</v>
      </c>
      <c r="W4042">
        <f t="shared" si="328"/>
        <v>2015</v>
      </c>
    </row>
    <row r="4043" spans="1:23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24"/>
        <v>0</v>
      </c>
      <c r="P4043">
        <f t="shared" si="325"/>
        <v>10.5</v>
      </c>
      <c r="Q4043">
        <v>0</v>
      </c>
      <c r="R4043" s="9" t="s">
        <v>8315</v>
      </c>
      <c r="S4043" t="s">
        <v>8316</v>
      </c>
      <c r="T4043" s="13">
        <f t="shared" si="326"/>
        <v>42559.474004629628</v>
      </c>
      <c r="U4043" s="13">
        <f t="shared" si="327"/>
        <v>42619.474004629628</v>
      </c>
      <c r="W4043">
        <f t="shared" si="328"/>
        <v>2016</v>
      </c>
    </row>
    <row r="4044" spans="1:23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24"/>
        <v>0</v>
      </c>
      <c r="P4044">
        <f t="shared" si="325"/>
        <v>7</v>
      </c>
      <c r="Q4044">
        <v>0</v>
      </c>
      <c r="R4044" s="9" t="s">
        <v>8315</v>
      </c>
      <c r="S4044" t="s">
        <v>8316</v>
      </c>
      <c r="T4044" s="13">
        <f t="shared" si="326"/>
        <v>41995.084074074075</v>
      </c>
      <c r="U4044" s="13">
        <f t="shared" si="327"/>
        <v>42024.802777777775</v>
      </c>
      <c r="W4044">
        <f t="shared" si="328"/>
        <v>2014</v>
      </c>
    </row>
    <row r="4045" spans="1:23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24"/>
        <v>0</v>
      </c>
      <c r="P4045">
        <f t="shared" si="325"/>
        <v>0</v>
      </c>
      <c r="Q4045">
        <v>0</v>
      </c>
      <c r="R4045" s="9" t="s">
        <v>8315</v>
      </c>
      <c r="S4045" t="s">
        <v>8316</v>
      </c>
      <c r="T4045" s="13">
        <f t="shared" si="326"/>
        <v>41948.957465277781</v>
      </c>
      <c r="U4045" s="13">
        <f t="shared" si="327"/>
        <v>41963.957465277781</v>
      </c>
      <c r="W4045">
        <f t="shared" si="328"/>
        <v>2014</v>
      </c>
    </row>
    <row r="4046" spans="1:23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24"/>
        <v>38</v>
      </c>
      <c r="P4046">
        <f t="shared" si="325"/>
        <v>56.25</v>
      </c>
      <c r="Q4046">
        <v>38</v>
      </c>
      <c r="R4046" s="9" t="s">
        <v>8315</v>
      </c>
      <c r="S4046" t="s">
        <v>8316</v>
      </c>
      <c r="T4046" s="13">
        <f t="shared" si="326"/>
        <v>42074.219699074078</v>
      </c>
      <c r="U4046" s="13">
        <f t="shared" si="327"/>
        <v>42104.208333333328</v>
      </c>
      <c r="W4046">
        <f t="shared" si="328"/>
        <v>2015</v>
      </c>
    </row>
    <row r="4047" spans="1:23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24"/>
        <v>0</v>
      </c>
      <c r="P4047">
        <f t="shared" si="325"/>
        <v>1</v>
      </c>
      <c r="Q4047">
        <v>0</v>
      </c>
      <c r="R4047" s="9" t="s">
        <v>8315</v>
      </c>
      <c r="S4047" t="s">
        <v>8316</v>
      </c>
      <c r="T4047" s="13">
        <f t="shared" si="326"/>
        <v>41842.201261574075</v>
      </c>
      <c r="U4047" s="13">
        <f t="shared" si="327"/>
        <v>41872.201261574075</v>
      </c>
      <c r="W4047">
        <f t="shared" si="328"/>
        <v>2014</v>
      </c>
    </row>
    <row r="4048" spans="1:23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24"/>
        <v>8</v>
      </c>
      <c r="P4048">
        <f t="shared" si="325"/>
        <v>38.33</v>
      </c>
      <c r="Q4048">
        <v>8</v>
      </c>
      <c r="R4048" s="9" t="s">
        <v>8315</v>
      </c>
      <c r="S4048" t="s">
        <v>8316</v>
      </c>
      <c r="T4048" s="13">
        <f t="shared" si="326"/>
        <v>41904.650578703702</v>
      </c>
      <c r="U4048" s="13">
        <f t="shared" si="327"/>
        <v>41934.650578703702</v>
      </c>
      <c r="W4048">
        <f t="shared" si="328"/>
        <v>2014</v>
      </c>
    </row>
    <row r="4049" spans="1:23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24"/>
        <v>2</v>
      </c>
      <c r="P4049">
        <f t="shared" si="325"/>
        <v>27.5</v>
      </c>
      <c r="Q4049">
        <v>2</v>
      </c>
      <c r="R4049" s="9" t="s">
        <v>8315</v>
      </c>
      <c r="S4049" t="s">
        <v>8316</v>
      </c>
      <c r="T4049" s="13">
        <f t="shared" si="326"/>
        <v>41991.022488425922</v>
      </c>
      <c r="U4049" s="13">
        <f t="shared" si="327"/>
        <v>42015.041666666672</v>
      </c>
      <c r="W4049">
        <f t="shared" si="328"/>
        <v>2014</v>
      </c>
    </row>
    <row r="4050" spans="1:23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24"/>
        <v>18</v>
      </c>
      <c r="P4050">
        <f t="shared" si="325"/>
        <v>32.979999999999997</v>
      </c>
      <c r="Q4050">
        <v>18</v>
      </c>
      <c r="R4050" s="9" t="s">
        <v>8315</v>
      </c>
      <c r="S4050" t="s">
        <v>8316</v>
      </c>
      <c r="T4050" s="13">
        <f t="shared" si="326"/>
        <v>42436.509108796294</v>
      </c>
      <c r="U4050" s="13">
        <f t="shared" si="327"/>
        <v>42471.467442129629</v>
      </c>
      <c r="W4050">
        <f t="shared" si="328"/>
        <v>2016</v>
      </c>
    </row>
    <row r="4051" spans="1:23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24"/>
        <v>0</v>
      </c>
      <c r="P4051">
        <f t="shared" si="325"/>
        <v>16</v>
      </c>
      <c r="Q4051">
        <v>0</v>
      </c>
      <c r="R4051" s="9" t="s">
        <v>8315</v>
      </c>
      <c r="S4051" t="s">
        <v>8316</v>
      </c>
      <c r="T4051" s="13">
        <f t="shared" si="326"/>
        <v>42169.958506944444</v>
      </c>
      <c r="U4051" s="13">
        <f t="shared" si="327"/>
        <v>42199.958506944444</v>
      </c>
      <c r="W4051">
        <f t="shared" si="328"/>
        <v>2015</v>
      </c>
    </row>
    <row r="4052" spans="1:23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24"/>
        <v>0</v>
      </c>
      <c r="P4052">
        <f t="shared" si="325"/>
        <v>1</v>
      </c>
      <c r="Q4052">
        <v>0</v>
      </c>
      <c r="R4052" s="9" t="s">
        <v>8315</v>
      </c>
      <c r="S4052" t="s">
        <v>8316</v>
      </c>
      <c r="T4052" s="13">
        <f t="shared" si="326"/>
        <v>41905.636469907404</v>
      </c>
      <c r="U4052" s="13">
        <f t="shared" si="327"/>
        <v>41935.636469907404</v>
      </c>
      <c r="W4052">
        <f t="shared" si="328"/>
        <v>2014</v>
      </c>
    </row>
    <row r="4053" spans="1:23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24"/>
        <v>0</v>
      </c>
      <c r="P4053">
        <f t="shared" si="325"/>
        <v>0</v>
      </c>
      <c r="Q4053">
        <v>0</v>
      </c>
      <c r="R4053" s="9" t="s">
        <v>8315</v>
      </c>
      <c r="S4053" t="s">
        <v>8316</v>
      </c>
      <c r="T4053" s="13">
        <f t="shared" si="326"/>
        <v>41761.810150462967</v>
      </c>
      <c r="U4053" s="13">
        <f t="shared" si="327"/>
        <v>41768.286805555559</v>
      </c>
      <c r="W4053">
        <f t="shared" si="328"/>
        <v>2014</v>
      </c>
    </row>
    <row r="4054" spans="1:23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24"/>
        <v>38</v>
      </c>
      <c r="P4054">
        <f t="shared" si="325"/>
        <v>86.62</v>
      </c>
      <c r="Q4054">
        <v>38</v>
      </c>
      <c r="R4054" s="9" t="s">
        <v>8315</v>
      </c>
      <c r="S4054" t="s">
        <v>8316</v>
      </c>
      <c r="T4054" s="13">
        <f t="shared" si="326"/>
        <v>41865.878657407404</v>
      </c>
      <c r="U4054" s="13">
        <f t="shared" si="327"/>
        <v>41925.878657407404</v>
      </c>
      <c r="W4054">
        <f t="shared" si="328"/>
        <v>2014</v>
      </c>
    </row>
    <row r="4055" spans="1:23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24"/>
        <v>22</v>
      </c>
      <c r="P4055">
        <f t="shared" si="325"/>
        <v>55</v>
      </c>
      <c r="Q4055">
        <v>22</v>
      </c>
      <c r="R4055" s="9" t="s">
        <v>8315</v>
      </c>
      <c r="S4055" t="s">
        <v>8316</v>
      </c>
      <c r="T4055" s="13">
        <f t="shared" si="326"/>
        <v>41928.690138888887</v>
      </c>
      <c r="U4055" s="13">
        <f t="shared" si="327"/>
        <v>41958.833333333328</v>
      </c>
      <c r="W4055">
        <f t="shared" si="328"/>
        <v>2014</v>
      </c>
    </row>
    <row r="4056" spans="1:23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24"/>
        <v>0</v>
      </c>
      <c r="P4056">
        <f t="shared" si="325"/>
        <v>0</v>
      </c>
      <c r="Q4056">
        <v>0</v>
      </c>
      <c r="R4056" s="9" t="s">
        <v>8315</v>
      </c>
      <c r="S4056" t="s">
        <v>8316</v>
      </c>
      <c r="T4056" s="13">
        <f t="shared" si="326"/>
        <v>42613.841261574074</v>
      </c>
      <c r="U4056" s="13">
        <f t="shared" si="327"/>
        <v>42644.166666666672</v>
      </c>
      <c r="W4056">
        <f t="shared" si="328"/>
        <v>2016</v>
      </c>
    </row>
    <row r="4057" spans="1:23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24"/>
        <v>18</v>
      </c>
      <c r="P4057">
        <f t="shared" si="325"/>
        <v>41.95</v>
      </c>
      <c r="Q4057">
        <v>18</v>
      </c>
      <c r="R4057" s="9" t="s">
        <v>8315</v>
      </c>
      <c r="S4057" t="s">
        <v>8316</v>
      </c>
      <c r="T4057" s="13">
        <f t="shared" si="326"/>
        <v>41779.648506944446</v>
      </c>
      <c r="U4057" s="13">
        <f t="shared" si="327"/>
        <v>41809.648506944446</v>
      </c>
      <c r="W4057">
        <f t="shared" si="328"/>
        <v>2014</v>
      </c>
    </row>
    <row r="4058" spans="1:23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24"/>
        <v>53</v>
      </c>
      <c r="P4058">
        <f t="shared" si="325"/>
        <v>88.33</v>
      </c>
      <c r="Q4058">
        <v>53</v>
      </c>
      <c r="R4058" s="9" t="s">
        <v>8315</v>
      </c>
      <c r="S4058" t="s">
        <v>8316</v>
      </c>
      <c r="T4058" s="13">
        <f t="shared" si="326"/>
        <v>42534.933321759265</v>
      </c>
      <c r="U4058" s="13">
        <f t="shared" si="327"/>
        <v>42554.832638888889</v>
      </c>
      <c r="W4058">
        <f t="shared" si="328"/>
        <v>2016</v>
      </c>
    </row>
    <row r="4059" spans="1:23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24"/>
        <v>22</v>
      </c>
      <c r="P4059">
        <f t="shared" si="325"/>
        <v>129.16999999999999</v>
      </c>
      <c r="Q4059">
        <v>22</v>
      </c>
      <c r="R4059" s="9" t="s">
        <v>8315</v>
      </c>
      <c r="S4059" t="s">
        <v>8316</v>
      </c>
      <c r="T4059" s="13">
        <f t="shared" si="326"/>
        <v>42310.968518518523</v>
      </c>
      <c r="U4059" s="13">
        <f t="shared" si="327"/>
        <v>42333.958333333328</v>
      </c>
      <c r="W4059">
        <f t="shared" si="328"/>
        <v>2015</v>
      </c>
    </row>
    <row r="4060" spans="1:23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24"/>
        <v>3</v>
      </c>
      <c r="P4060">
        <f t="shared" si="325"/>
        <v>23.75</v>
      </c>
      <c r="Q4060">
        <v>3</v>
      </c>
      <c r="R4060" s="9" t="s">
        <v>8315</v>
      </c>
      <c r="S4060" t="s">
        <v>8316</v>
      </c>
      <c r="T4060" s="13">
        <f t="shared" si="326"/>
        <v>42446.060694444444</v>
      </c>
      <c r="U4060" s="13">
        <f t="shared" si="327"/>
        <v>42461.165972222225</v>
      </c>
      <c r="W4060">
        <f t="shared" si="328"/>
        <v>2016</v>
      </c>
    </row>
    <row r="4061" spans="1:23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24"/>
        <v>3</v>
      </c>
      <c r="P4061">
        <f t="shared" si="325"/>
        <v>35.71</v>
      </c>
      <c r="Q4061">
        <v>3</v>
      </c>
      <c r="R4061" s="9" t="s">
        <v>8315</v>
      </c>
      <c r="S4061" t="s">
        <v>8316</v>
      </c>
      <c r="T4061" s="13">
        <f t="shared" si="326"/>
        <v>41866.640648148146</v>
      </c>
      <c r="U4061" s="13">
        <f t="shared" si="327"/>
        <v>41898.125</v>
      </c>
      <c r="W4061">
        <f t="shared" si="328"/>
        <v>2014</v>
      </c>
    </row>
    <row r="4062" spans="1:23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24"/>
        <v>3</v>
      </c>
      <c r="P4062">
        <f t="shared" si="325"/>
        <v>57</v>
      </c>
      <c r="Q4062">
        <v>3</v>
      </c>
      <c r="R4062" s="9" t="s">
        <v>8315</v>
      </c>
      <c r="S4062" t="s">
        <v>8316</v>
      </c>
      <c r="T4062" s="13">
        <f t="shared" si="326"/>
        <v>41779.695092592592</v>
      </c>
      <c r="U4062" s="13">
        <f t="shared" si="327"/>
        <v>41813.666666666664</v>
      </c>
      <c r="W4062">
        <f t="shared" si="328"/>
        <v>2014</v>
      </c>
    </row>
    <row r="4063" spans="1:23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24"/>
        <v>0</v>
      </c>
      <c r="P4063">
        <f t="shared" si="325"/>
        <v>0</v>
      </c>
      <c r="Q4063">
        <v>0</v>
      </c>
      <c r="R4063" s="9" t="s">
        <v>8315</v>
      </c>
      <c r="S4063" t="s">
        <v>8316</v>
      </c>
      <c r="T4063" s="13">
        <f t="shared" si="326"/>
        <v>42421.141469907408</v>
      </c>
      <c r="U4063" s="13">
        <f t="shared" si="327"/>
        <v>42481.099803240737</v>
      </c>
      <c r="W4063">
        <f t="shared" si="328"/>
        <v>2016</v>
      </c>
    </row>
    <row r="4064" spans="1:23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24"/>
        <v>2</v>
      </c>
      <c r="P4064">
        <f t="shared" si="325"/>
        <v>163.33000000000001</v>
      </c>
      <c r="Q4064">
        <v>2</v>
      </c>
      <c r="R4064" s="9" t="s">
        <v>8315</v>
      </c>
      <c r="S4064" t="s">
        <v>8316</v>
      </c>
      <c r="T4064" s="13">
        <f t="shared" si="326"/>
        <v>42523.739212962959</v>
      </c>
      <c r="U4064" s="13">
        <f t="shared" si="327"/>
        <v>42553.739212962959</v>
      </c>
      <c r="W4064">
        <f t="shared" si="328"/>
        <v>2016</v>
      </c>
    </row>
    <row r="4065" spans="1:23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24"/>
        <v>1</v>
      </c>
      <c r="P4065">
        <f t="shared" si="325"/>
        <v>15</v>
      </c>
      <c r="Q4065">
        <v>1</v>
      </c>
      <c r="R4065" s="9" t="s">
        <v>8315</v>
      </c>
      <c r="S4065" t="s">
        <v>8316</v>
      </c>
      <c r="T4065" s="13">
        <f t="shared" si="326"/>
        <v>41787.681527777779</v>
      </c>
      <c r="U4065" s="13">
        <f t="shared" si="327"/>
        <v>41817.681527777779</v>
      </c>
      <c r="W4065">
        <f t="shared" si="328"/>
        <v>2014</v>
      </c>
    </row>
    <row r="4066" spans="1:23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24"/>
        <v>19</v>
      </c>
      <c r="P4066">
        <f t="shared" si="325"/>
        <v>64.17</v>
      </c>
      <c r="Q4066">
        <v>19</v>
      </c>
      <c r="R4066" s="9" t="s">
        <v>8315</v>
      </c>
      <c r="S4066" t="s">
        <v>8316</v>
      </c>
      <c r="T4066" s="13">
        <f t="shared" si="326"/>
        <v>42093.588263888887</v>
      </c>
      <c r="U4066" s="13">
        <f t="shared" si="327"/>
        <v>42123.588263888887</v>
      </c>
      <c r="W4066">
        <f t="shared" si="328"/>
        <v>2015</v>
      </c>
    </row>
    <row r="4067" spans="1:23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24"/>
        <v>1</v>
      </c>
      <c r="P4067">
        <f t="shared" si="325"/>
        <v>6.75</v>
      </c>
      <c r="Q4067">
        <v>1</v>
      </c>
      <c r="R4067" s="9" t="s">
        <v>8315</v>
      </c>
      <c r="S4067" t="s">
        <v>8316</v>
      </c>
      <c r="T4067" s="13">
        <f t="shared" si="326"/>
        <v>41833.951516203706</v>
      </c>
      <c r="U4067" s="13">
        <f t="shared" si="327"/>
        <v>41863.951516203706</v>
      </c>
      <c r="W4067">
        <f t="shared" si="328"/>
        <v>2014</v>
      </c>
    </row>
    <row r="4068" spans="1:23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24"/>
        <v>0</v>
      </c>
      <c r="P4068">
        <f t="shared" si="325"/>
        <v>25</v>
      </c>
      <c r="Q4068">
        <v>0</v>
      </c>
      <c r="R4068" s="9" t="s">
        <v>8315</v>
      </c>
      <c r="S4068" t="s">
        <v>8316</v>
      </c>
      <c r="T4068" s="13">
        <f t="shared" si="326"/>
        <v>42479.039212962962</v>
      </c>
      <c r="U4068" s="13">
        <f t="shared" si="327"/>
        <v>42509.039212962962</v>
      </c>
      <c r="W4068">
        <f t="shared" si="328"/>
        <v>2016</v>
      </c>
    </row>
    <row r="4069" spans="1:23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24"/>
        <v>61</v>
      </c>
      <c r="P4069">
        <f t="shared" si="325"/>
        <v>179.12</v>
      </c>
      <c r="Q4069">
        <v>61</v>
      </c>
      <c r="R4069" s="9" t="s">
        <v>8315</v>
      </c>
      <c r="S4069" t="s">
        <v>8316</v>
      </c>
      <c r="T4069" s="13">
        <f t="shared" si="326"/>
        <v>42235.117476851854</v>
      </c>
      <c r="U4069" s="13">
        <f t="shared" si="327"/>
        <v>42275.117476851854</v>
      </c>
      <c r="W4069">
        <f t="shared" si="328"/>
        <v>2015</v>
      </c>
    </row>
    <row r="4070" spans="1:23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24"/>
        <v>1</v>
      </c>
      <c r="P4070">
        <f t="shared" si="325"/>
        <v>34.950000000000003</v>
      </c>
      <c r="Q4070">
        <v>1</v>
      </c>
      <c r="R4070" s="9" t="s">
        <v>8315</v>
      </c>
      <c r="S4070" t="s">
        <v>8316</v>
      </c>
      <c r="T4070" s="13">
        <f t="shared" si="326"/>
        <v>42718.963599537034</v>
      </c>
      <c r="U4070" s="13">
        <f t="shared" si="327"/>
        <v>42748.961805555555</v>
      </c>
      <c r="W4070">
        <f t="shared" si="328"/>
        <v>2016</v>
      </c>
    </row>
    <row r="4071" spans="1:23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24"/>
        <v>34</v>
      </c>
      <c r="P4071">
        <f t="shared" si="325"/>
        <v>33.08</v>
      </c>
      <c r="Q4071">
        <v>34</v>
      </c>
      <c r="R4071" s="9" t="s">
        <v>8315</v>
      </c>
      <c r="S4071" t="s">
        <v>8316</v>
      </c>
      <c r="T4071" s="13">
        <f t="shared" si="326"/>
        <v>42022.661527777775</v>
      </c>
      <c r="U4071" s="13">
        <f t="shared" si="327"/>
        <v>42063.5</v>
      </c>
      <c r="W4071">
        <f t="shared" si="328"/>
        <v>2015</v>
      </c>
    </row>
    <row r="4072" spans="1:23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24"/>
        <v>17</v>
      </c>
      <c r="P4072">
        <f t="shared" si="325"/>
        <v>27.5</v>
      </c>
      <c r="Q4072">
        <v>17</v>
      </c>
      <c r="R4072" s="9" t="s">
        <v>8315</v>
      </c>
      <c r="S4072" t="s">
        <v>8316</v>
      </c>
      <c r="T4072" s="13">
        <f t="shared" si="326"/>
        <v>42031.666898148149</v>
      </c>
      <c r="U4072" s="13">
        <f t="shared" si="327"/>
        <v>42064.125</v>
      </c>
      <c r="W4072">
        <f t="shared" si="328"/>
        <v>2015</v>
      </c>
    </row>
    <row r="4073" spans="1:23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24"/>
        <v>0</v>
      </c>
      <c r="P4073">
        <f t="shared" si="325"/>
        <v>0</v>
      </c>
      <c r="Q4073">
        <v>0</v>
      </c>
      <c r="R4073" s="9" t="s">
        <v>8315</v>
      </c>
      <c r="S4073" t="s">
        <v>8316</v>
      </c>
      <c r="T4073" s="13">
        <f t="shared" si="326"/>
        <v>42700.804756944446</v>
      </c>
      <c r="U4073" s="13">
        <f t="shared" si="327"/>
        <v>42730.804756944446</v>
      </c>
      <c r="W4073">
        <f t="shared" si="328"/>
        <v>2016</v>
      </c>
    </row>
    <row r="4074" spans="1:23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24"/>
        <v>0</v>
      </c>
      <c r="P4074">
        <f t="shared" si="325"/>
        <v>2</v>
      </c>
      <c r="Q4074">
        <v>0</v>
      </c>
      <c r="R4074" s="9" t="s">
        <v>8315</v>
      </c>
      <c r="S4074" t="s">
        <v>8316</v>
      </c>
      <c r="T4074" s="13">
        <f t="shared" si="326"/>
        <v>41812.77443287037</v>
      </c>
      <c r="U4074" s="13">
        <f t="shared" si="327"/>
        <v>41872.77443287037</v>
      </c>
      <c r="W4074">
        <f t="shared" si="328"/>
        <v>2014</v>
      </c>
    </row>
    <row r="4075" spans="1:23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24"/>
        <v>1</v>
      </c>
      <c r="P4075">
        <f t="shared" si="325"/>
        <v>18.5</v>
      </c>
      <c r="Q4075">
        <v>1</v>
      </c>
      <c r="R4075" s="9" t="s">
        <v>8315</v>
      </c>
      <c r="S4075" t="s">
        <v>8316</v>
      </c>
      <c r="T4075" s="13">
        <f t="shared" si="326"/>
        <v>42078.34520833334</v>
      </c>
      <c r="U4075" s="13">
        <f t="shared" si="327"/>
        <v>42133.166666666672</v>
      </c>
      <c r="W4075">
        <f t="shared" si="328"/>
        <v>2015</v>
      </c>
    </row>
    <row r="4076" spans="1:23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24"/>
        <v>27</v>
      </c>
      <c r="P4076">
        <f t="shared" si="325"/>
        <v>35</v>
      </c>
      <c r="Q4076">
        <v>27</v>
      </c>
      <c r="R4076" s="9" t="s">
        <v>8315</v>
      </c>
      <c r="S4076" t="s">
        <v>8316</v>
      </c>
      <c r="T4076" s="13">
        <f t="shared" si="326"/>
        <v>42283.552951388891</v>
      </c>
      <c r="U4076" s="13">
        <f t="shared" si="327"/>
        <v>42313.594618055555</v>
      </c>
      <c r="W4076">
        <f t="shared" si="328"/>
        <v>2015</v>
      </c>
    </row>
    <row r="4077" spans="1:23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24"/>
        <v>29</v>
      </c>
      <c r="P4077">
        <f t="shared" si="325"/>
        <v>44.31</v>
      </c>
      <c r="Q4077">
        <v>29</v>
      </c>
      <c r="R4077" s="9" t="s">
        <v>8315</v>
      </c>
      <c r="S4077" t="s">
        <v>8316</v>
      </c>
      <c r="T4077" s="13">
        <f t="shared" si="326"/>
        <v>41779.045937499999</v>
      </c>
      <c r="U4077" s="13">
        <f t="shared" si="327"/>
        <v>41820.727777777778</v>
      </c>
      <c r="W4077">
        <f t="shared" si="328"/>
        <v>2014</v>
      </c>
    </row>
    <row r="4078" spans="1:23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24"/>
        <v>0</v>
      </c>
      <c r="P4078">
        <f t="shared" si="325"/>
        <v>0</v>
      </c>
      <c r="Q4078">
        <v>0</v>
      </c>
      <c r="R4078" s="9" t="s">
        <v>8315</v>
      </c>
      <c r="S4078" t="s">
        <v>8316</v>
      </c>
      <c r="T4078" s="13">
        <f t="shared" si="326"/>
        <v>41905.795706018522</v>
      </c>
      <c r="U4078" s="13">
        <f t="shared" si="327"/>
        <v>41933.82708333333</v>
      </c>
      <c r="W4078">
        <f t="shared" si="328"/>
        <v>2014</v>
      </c>
    </row>
    <row r="4079" spans="1:23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24"/>
        <v>9</v>
      </c>
      <c r="P4079">
        <f t="shared" si="325"/>
        <v>222.5</v>
      </c>
      <c r="Q4079">
        <v>9</v>
      </c>
      <c r="R4079" s="9" t="s">
        <v>8315</v>
      </c>
      <c r="S4079" t="s">
        <v>8316</v>
      </c>
      <c r="T4079" s="13">
        <f t="shared" si="326"/>
        <v>42695.7105787037</v>
      </c>
      <c r="U4079" s="13">
        <f t="shared" si="327"/>
        <v>42725.7105787037</v>
      </c>
      <c r="W4079">
        <f t="shared" si="328"/>
        <v>2016</v>
      </c>
    </row>
    <row r="4080" spans="1:23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24"/>
        <v>0</v>
      </c>
      <c r="P4080">
        <f t="shared" si="325"/>
        <v>0</v>
      </c>
      <c r="Q4080">
        <v>0</v>
      </c>
      <c r="R4080" s="9" t="s">
        <v>8315</v>
      </c>
      <c r="S4080" t="s">
        <v>8316</v>
      </c>
      <c r="T4080" s="13">
        <f t="shared" si="326"/>
        <v>42732.787523148145</v>
      </c>
      <c r="U4080" s="13">
        <f t="shared" si="327"/>
        <v>42762.787523148145</v>
      </c>
      <c r="W4080">
        <f t="shared" si="328"/>
        <v>2016</v>
      </c>
    </row>
    <row r="4081" spans="1:23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24"/>
        <v>0</v>
      </c>
      <c r="P4081">
        <f t="shared" si="325"/>
        <v>5</v>
      </c>
      <c r="Q4081">
        <v>0</v>
      </c>
      <c r="R4081" s="9" t="s">
        <v>8315</v>
      </c>
      <c r="S4081" t="s">
        <v>8316</v>
      </c>
      <c r="T4081" s="13">
        <f t="shared" si="326"/>
        <v>42510.938900462963</v>
      </c>
      <c r="U4081" s="13">
        <f t="shared" si="327"/>
        <v>42540.938900462963</v>
      </c>
      <c r="W4081">
        <f t="shared" si="328"/>
        <v>2016</v>
      </c>
    </row>
    <row r="4082" spans="1:23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24"/>
        <v>0</v>
      </c>
      <c r="P4082">
        <f t="shared" si="325"/>
        <v>0</v>
      </c>
      <c r="Q4082">
        <v>0</v>
      </c>
      <c r="R4082" s="9" t="s">
        <v>8315</v>
      </c>
      <c r="S4082" t="s">
        <v>8316</v>
      </c>
      <c r="T4082" s="13">
        <f t="shared" si="326"/>
        <v>42511.698101851856</v>
      </c>
      <c r="U4082" s="13">
        <f t="shared" si="327"/>
        <v>42535.787500000006</v>
      </c>
      <c r="W4082">
        <f t="shared" si="328"/>
        <v>2016</v>
      </c>
    </row>
    <row r="4083" spans="1:23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24"/>
        <v>16</v>
      </c>
      <c r="P4083">
        <f t="shared" si="325"/>
        <v>29.17</v>
      </c>
      <c r="Q4083">
        <v>16</v>
      </c>
      <c r="R4083" s="9" t="s">
        <v>8315</v>
      </c>
      <c r="S4083" t="s">
        <v>8316</v>
      </c>
      <c r="T4083" s="13">
        <f t="shared" si="326"/>
        <v>42041.581307870365</v>
      </c>
      <c r="U4083" s="13">
        <f t="shared" si="327"/>
        <v>42071.539641203708</v>
      </c>
      <c r="W4083">
        <f t="shared" si="328"/>
        <v>2015</v>
      </c>
    </row>
    <row r="4084" spans="1:23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24"/>
        <v>2</v>
      </c>
      <c r="P4084">
        <f t="shared" si="325"/>
        <v>1.5</v>
      </c>
      <c r="Q4084">
        <v>2</v>
      </c>
      <c r="R4084" s="9" t="s">
        <v>8315</v>
      </c>
      <c r="S4084" t="s">
        <v>8316</v>
      </c>
      <c r="T4084" s="13">
        <f t="shared" si="326"/>
        <v>42307.189270833333</v>
      </c>
      <c r="U4084" s="13">
        <f t="shared" si="327"/>
        <v>42322.958333333328</v>
      </c>
      <c r="W4084">
        <f t="shared" si="328"/>
        <v>2015</v>
      </c>
    </row>
    <row r="4085" spans="1:23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24"/>
        <v>22</v>
      </c>
      <c r="P4085">
        <f t="shared" si="325"/>
        <v>126.5</v>
      </c>
      <c r="Q4085">
        <v>22</v>
      </c>
      <c r="R4085" s="9" t="s">
        <v>8315</v>
      </c>
      <c r="S4085" t="s">
        <v>8316</v>
      </c>
      <c r="T4085" s="13">
        <f t="shared" si="326"/>
        <v>42353.761759259258</v>
      </c>
      <c r="U4085" s="13">
        <f t="shared" si="327"/>
        <v>42383.761759259258</v>
      </c>
      <c r="W4085">
        <f t="shared" si="328"/>
        <v>2015</v>
      </c>
    </row>
    <row r="4086" spans="1:23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24"/>
        <v>0</v>
      </c>
      <c r="P4086">
        <f t="shared" si="325"/>
        <v>10</v>
      </c>
      <c r="Q4086">
        <v>0</v>
      </c>
      <c r="R4086" s="9" t="s">
        <v>8315</v>
      </c>
      <c r="S4086" t="s">
        <v>8316</v>
      </c>
      <c r="T4086" s="13">
        <f t="shared" si="326"/>
        <v>42622.436412037037</v>
      </c>
      <c r="U4086" s="13">
        <f t="shared" si="327"/>
        <v>42652.436412037037</v>
      </c>
      <c r="W4086">
        <f t="shared" si="328"/>
        <v>2016</v>
      </c>
    </row>
    <row r="4087" spans="1:23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24"/>
        <v>0</v>
      </c>
      <c r="P4087">
        <f t="shared" si="325"/>
        <v>10</v>
      </c>
      <c r="Q4087">
        <v>0</v>
      </c>
      <c r="R4087" s="9" t="s">
        <v>8315</v>
      </c>
      <c r="S4087" t="s">
        <v>8316</v>
      </c>
      <c r="T4087" s="13">
        <f t="shared" si="326"/>
        <v>42058.603877314818</v>
      </c>
      <c r="U4087" s="13">
        <f t="shared" si="327"/>
        <v>42087.165972222225</v>
      </c>
      <c r="W4087">
        <f t="shared" si="328"/>
        <v>2015</v>
      </c>
    </row>
    <row r="4088" spans="1:23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24"/>
        <v>5</v>
      </c>
      <c r="P4088">
        <f t="shared" si="325"/>
        <v>9.4</v>
      </c>
      <c r="Q4088">
        <v>5</v>
      </c>
      <c r="R4088" s="9" t="s">
        <v>8315</v>
      </c>
      <c r="S4088" t="s">
        <v>8316</v>
      </c>
      <c r="T4088" s="13">
        <f t="shared" si="326"/>
        <v>42304.940960648149</v>
      </c>
      <c r="U4088" s="13">
        <f t="shared" si="327"/>
        <v>42329.166666666672</v>
      </c>
      <c r="W4088">
        <f t="shared" si="328"/>
        <v>2015</v>
      </c>
    </row>
    <row r="4089" spans="1:23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24"/>
        <v>0</v>
      </c>
      <c r="P4089">
        <f t="shared" si="325"/>
        <v>0</v>
      </c>
      <c r="Q4089">
        <v>0</v>
      </c>
      <c r="R4089" s="9" t="s">
        <v>8315</v>
      </c>
      <c r="S4089" t="s">
        <v>8316</v>
      </c>
      <c r="T4089" s="13">
        <f t="shared" si="326"/>
        <v>42538.742893518516</v>
      </c>
      <c r="U4089" s="13">
        <f t="shared" si="327"/>
        <v>42568.742893518516</v>
      </c>
      <c r="W4089">
        <f t="shared" si="328"/>
        <v>2016</v>
      </c>
    </row>
    <row r="4090" spans="1:23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24"/>
        <v>11</v>
      </c>
      <c r="P4090">
        <f t="shared" si="325"/>
        <v>72</v>
      </c>
      <c r="Q4090">
        <v>11</v>
      </c>
      <c r="R4090" s="9" t="s">
        <v>8315</v>
      </c>
      <c r="S4090" t="s">
        <v>8316</v>
      </c>
      <c r="T4090" s="13">
        <f t="shared" si="326"/>
        <v>41990.612546296295</v>
      </c>
      <c r="U4090" s="13">
        <f t="shared" si="327"/>
        <v>42020.434722222228</v>
      </c>
      <c r="W4090">
        <f t="shared" si="328"/>
        <v>2014</v>
      </c>
    </row>
    <row r="4091" spans="1:23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24"/>
        <v>5</v>
      </c>
      <c r="P4091">
        <f t="shared" si="325"/>
        <v>30</v>
      </c>
      <c r="Q4091">
        <v>5</v>
      </c>
      <c r="R4091" s="9" t="s">
        <v>8315</v>
      </c>
      <c r="S4091" t="s">
        <v>8316</v>
      </c>
      <c r="T4091" s="13">
        <f t="shared" si="326"/>
        <v>42122.732499999998</v>
      </c>
      <c r="U4091" s="13">
        <f t="shared" si="327"/>
        <v>42155.732638888891</v>
      </c>
      <c r="W4091">
        <f t="shared" si="328"/>
        <v>2015</v>
      </c>
    </row>
    <row r="4092" spans="1:23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24"/>
        <v>3</v>
      </c>
      <c r="P4092">
        <f t="shared" si="325"/>
        <v>10.67</v>
      </c>
      <c r="Q4092">
        <v>3</v>
      </c>
      <c r="R4092" s="9" t="s">
        <v>8315</v>
      </c>
      <c r="S4092" t="s">
        <v>8316</v>
      </c>
      <c r="T4092" s="13">
        <f t="shared" si="326"/>
        <v>42209.67288194444</v>
      </c>
      <c r="U4092" s="13">
        <f t="shared" si="327"/>
        <v>42223.625</v>
      </c>
      <c r="W4092">
        <f t="shared" si="328"/>
        <v>2015</v>
      </c>
    </row>
    <row r="4093" spans="1:23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24"/>
        <v>13</v>
      </c>
      <c r="P4093">
        <f t="shared" si="325"/>
        <v>25.5</v>
      </c>
      <c r="Q4093">
        <v>13</v>
      </c>
      <c r="R4093" s="9" t="s">
        <v>8315</v>
      </c>
      <c r="S4093" t="s">
        <v>8316</v>
      </c>
      <c r="T4093" s="13">
        <f t="shared" si="326"/>
        <v>41990.506377314814</v>
      </c>
      <c r="U4093" s="13">
        <f t="shared" si="327"/>
        <v>42020.506377314814</v>
      </c>
      <c r="W4093">
        <f t="shared" si="328"/>
        <v>2014</v>
      </c>
    </row>
    <row r="4094" spans="1:23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24"/>
        <v>0</v>
      </c>
      <c r="P4094">
        <f t="shared" si="325"/>
        <v>20</v>
      </c>
      <c r="Q4094">
        <v>0</v>
      </c>
      <c r="R4094" s="9" t="s">
        <v>8315</v>
      </c>
      <c r="S4094" t="s">
        <v>8316</v>
      </c>
      <c r="T4094" s="13">
        <f t="shared" si="326"/>
        <v>42039.194988425923</v>
      </c>
      <c r="U4094" s="13">
        <f t="shared" si="327"/>
        <v>42099.153321759266</v>
      </c>
      <c r="W4094">
        <f t="shared" si="328"/>
        <v>2015</v>
      </c>
    </row>
    <row r="4095" spans="1:23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24"/>
        <v>2</v>
      </c>
      <c r="P4095">
        <f t="shared" si="325"/>
        <v>15</v>
      </c>
      <c r="Q4095">
        <v>2</v>
      </c>
      <c r="R4095" s="9" t="s">
        <v>8315</v>
      </c>
      <c r="S4095" t="s">
        <v>8316</v>
      </c>
      <c r="T4095" s="13">
        <f t="shared" si="326"/>
        <v>42178.815891203703</v>
      </c>
      <c r="U4095" s="13">
        <f t="shared" si="327"/>
        <v>42238.815891203703</v>
      </c>
      <c r="W4095">
        <f t="shared" si="328"/>
        <v>2015</v>
      </c>
    </row>
    <row r="4096" spans="1:23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24"/>
        <v>37</v>
      </c>
      <c r="P4096">
        <f t="shared" si="325"/>
        <v>91.25</v>
      </c>
      <c r="Q4096">
        <v>37</v>
      </c>
      <c r="R4096" s="9" t="s">
        <v>8315</v>
      </c>
      <c r="S4096" t="s">
        <v>8316</v>
      </c>
      <c r="T4096" s="13">
        <f t="shared" si="326"/>
        <v>41890.086805555555</v>
      </c>
      <c r="U4096" s="13">
        <f t="shared" si="327"/>
        <v>41934.207638888889</v>
      </c>
      <c r="W4096">
        <f t="shared" si="328"/>
        <v>2014</v>
      </c>
    </row>
    <row r="4097" spans="1:23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24"/>
        <v>3</v>
      </c>
      <c r="P4097">
        <f t="shared" si="325"/>
        <v>800</v>
      </c>
      <c r="Q4097">
        <v>3</v>
      </c>
      <c r="R4097" s="9" t="s">
        <v>8315</v>
      </c>
      <c r="S4097" t="s">
        <v>8316</v>
      </c>
      <c r="T4097" s="13">
        <f t="shared" si="326"/>
        <v>42693.031828703708</v>
      </c>
      <c r="U4097" s="13">
        <f t="shared" si="327"/>
        <v>42723.031828703708</v>
      </c>
      <c r="W4097">
        <f t="shared" si="328"/>
        <v>2016</v>
      </c>
    </row>
    <row r="4098" spans="1:23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24"/>
        <v>11</v>
      </c>
      <c r="P4098">
        <f t="shared" si="325"/>
        <v>80</v>
      </c>
      <c r="Q4098">
        <v>11</v>
      </c>
      <c r="R4098" s="9" t="s">
        <v>8315</v>
      </c>
      <c r="S4098" t="s">
        <v>8316</v>
      </c>
      <c r="T4098" s="13">
        <f t="shared" si="326"/>
        <v>42750.530312499999</v>
      </c>
      <c r="U4098" s="13">
        <f t="shared" si="327"/>
        <v>42794.368749999994</v>
      </c>
      <c r="W4098">
        <f t="shared" si="328"/>
        <v>2017</v>
      </c>
    </row>
    <row r="4099" spans="1:23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9">ROUND(E4099/D4099*100,0)</f>
        <v>0</v>
      </c>
      <c r="P4099">
        <f t="shared" ref="P4099:P4115" si="330">IFERROR(ROUND(E4099/L4099,2),0)</f>
        <v>0</v>
      </c>
      <c r="Q4099">
        <v>0</v>
      </c>
      <c r="R4099" s="9" t="s">
        <v>8315</v>
      </c>
      <c r="S4099" t="s">
        <v>8316</v>
      </c>
      <c r="T4099" s="13">
        <f t="shared" ref="T4099:T4115" si="331">(((J4099/60)/60)/24)+DATE(1970,1,1)</f>
        <v>42344.824502314819</v>
      </c>
      <c r="U4099" s="13">
        <f t="shared" ref="U4099:U4115" si="332">(((I4099/60)/60)/24)+DATE(1970,1,1)</f>
        <v>42400.996527777781</v>
      </c>
      <c r="W4099">
        <f t="shared" ref="W4099:W4115" si="333">YEAR(T4099)</f>
        <v>2015</v>
      </c>
    </row>
    <row r="4100" spans="1:23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9"/>
        <v>0</v>
      </c>
      <c r="P4100">
        <f t="shared" si="330"/>
        <v>0</v>
      </c>
      <c r="Q4100">
        <v>0</v>
      </c>
      <c r="R4100" s="9" t="s">
        <v>8315</v>
      </c>
      <c r="S4100" t="s">
        <v>8316</v>
      </c>
      <c r="T4100" s="13">
        <f t="shared" si="331"/>
        <v>42495.722187499996</v>
      </c>
      <c r="U4100" s="13">
        <f t="shared" si="332"/>
        <v>42525.722187499996</v>
      </c>
      <c r="W4100">
        <f t="shared" si="333"/>
        <v>2016</v>
      </c>
    </row>
    <row r="4101" spans="1:23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9"/>
        <v>1</v>
      </c>
      <c r="P4101">
        <f t="shared" si="330"/>
        <v>50</v>
      </c>
      <c r="Q4101">
        <v>1</v>
      </c>
      <c r="R4101" s="9" t="s">
        <v>8315</v>
      </c>
      <c r="S4101" t="s">
        <v>8316</v>
      </c>
      <c r="T4101" s="13">
        <f t="shared" si="331"/>
        <v>42570.850381944445</v>
      </c>
      <c r="U4101" s="13">
        <f t="shared" si="332"/>
        <v>42615.850381944445</v>
      </c>
      <c r="W4101">
        <f t="shared" si="333"/>
        <v>2016</v>
      </c>
    </row>
    <row r="4102" spans="1:23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9"/>
        <v>0</v>
      </c>
      <c r="P4102">
        <f t="shared" si="330"/>
        <v>0</v>
      </c>
      <c r="Q4102">
        <v>0</v>
      </c>
      <c r="R4102" s="9" t="s">
        <v>8315</v>
      </c>
      <c r="S4102" t="s">
        <v>8316</v>
      </c>
      <c r="T4102" s="13">
        <f t="shared" si="331"/>
        <v>41927.124884259261</v>
      </c>
      <c r="U4102" s="13">
        <f t="shared" si="332"/>
        <v>41937.124884259261</v>
      </c>
      <c r="W4102">
        <f t="shared" si="333"/>
        <v>2014</v>
      </c>
    </row>
    <row r="4103" spans="1:23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9"/>
        <v>0</v>
      </c>
      <c r="P4103">
        <f t="shared" si="330"/>
        <v>0</v>
      </c>
      <c r="Q4103">
        <v>0</v>
      </c>
      <c r="R4103" s="9" t="s">
        <v>8315</v>
      </c>
      <c r="S4103" t="s">
        <v>8316</v>
      </c>
      <c r="T4103" s="13">
        <f t="shared" si="331"/>
        <v>42730.903726851851</v>
      </c>
      <c r="U4103" s="13">
        <f t="shared" si="332"/>
        <v>42760.903726851851</v>
      </c>
      <c r="W4103">
        <f t="shared" si="333"/>
        <v>2016</v>
      </c>
    </row>
    <row r="4104" spans="1:23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9"/>
        <v>27</v>
      </c>
      <c r="P4104">
        <f t="shared" si="330"/>
        <v>22.83</v>
      </c>
      <c r="Q4104">
        <v>27</v>
      </c>
      <c r="R4104" s="9" t="s">
        <v>8315</v>
      </c>
      <c r="S4104" t="s">
        <v>8316</v>
      </c>
      <c r="T4104" s="13">
        <f t="shared" si="331"/>
        <v>42475.848067129627</v>
      </c>
      <c r="U4104" s="13">
        <f t="shared" si="332"/>
        <v>42505.848067129627</v>
      </c>
      <c r="W4104">
        <f t="shared" si="333"/>
        <v>2016</v>
      </c>
    </row>
    <row r="4105" spans="1:23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9"/>
        <v>10</v>
      </c>
      <c r="P4105">
        <f t="shared" si="330"/>
        <v>16.670000000000002</v>
      </c>
      <c r="Q4105">
        <v>10</v>
      </c>
      <c r="R4105" s="9" t="s">
        <v>8315</v>
      </c>
      <c r="S4105" t="s">
        <v>8316</v>
      </c>
      <c r="T4105" s="13">
        <f t="shared" si="331"/>
        <v>42188.83293981482</v>
      </c>
      <c r="U4105" s="13">
        <f t="shared" si="332"/>
        <v>42242.772222222222</v>
      </c>
      <c r="W4105">
        <f t="shared" si="333"/>
        <v>2015</v>
      </c>
    </row>
    <row r="4106" spans="1:23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9"/>
        <v>21</v>
      </c>
      <c r="P4106">
        <f t="shared" si="330"/>
        <v>45.79</v>
      </c>
      <c r="Q4106">
        <v>21</v>
      </c>
      <c r="R4106" s="9" t="s">
        <v>8315</v>
      </c>
      <c r="S4106" t="s">
        <v>8316</v>
      </c>
      <c r="T4106" s="13">
        <f t="shared" si="331"/>
        <v>42640.278171296297</v>
      </c>
      <c r="U4106" s="13">
        <f t="shared" si="332"/>
        <v>42670.278171296297</v>
      </c>
      <c r="W4106">
        <f t="shared" si="333"/>
        <v>2016</v>
      </c>
    </row>
    <row r="4107" spans="1:23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9"/>
        <v>7</v>
      </c>
      <c r="P4107">
        <f t="shared" si="330"/>
        <v>383.33</v>
      </c>
      <c r="Q4107">
        <v>7</v>
      </c>
      <c r="R4107" s="9" t="s">
        <v>8315</v>
      </c>
      <c r="S4107" t="s">
        <v>8316</v>
      </c>
      <c r="T4107" s="13">
        <f t="shared" si="331"/>
        <v>42697.010520833333</v>
      </c>
      <c r="U4107" s="13">
        <f t="shared" si="332"/>
        <v>42730.010520833333</v>
      </c>
      <c r="W4107">
        <f t="shared" si="333"/>
        <v>2016</v>
      </c>
    </row>
    <row r="4108" spans="1:23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9"/>
        <v>71</v>
      </c>
      <c r="P4108">
        <f t="shared" si="330"/>
        <v>106.97</v>
      </c>
      <c r="Q4108">
        <v>71</v>
      </c>
      <c r="R4108" s="9" t="s">
        <v>8315</v>
      </c>
      <c r="S4108" t="s">
        <v>8316</v>
      </c>
      <c r="T4108" s="13">
        <f t="shared" si="331"/>
        <v>42053.049375000002</v>
      </c>
      <c r="U4108" s="13">
        <f t="shared" si="332"/>
        <v>42096.041666666672</v>
      </c>
      <c r="W4108">
        <f t="shared" si="333"/>
        <v>2015</v>
      </c>
    </row>
    <row r="4109" spans="1:23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9"/>
        <v>2</v>
      </c>
      <c r="P4109">
        <f t="shared" si="330"/>
        <v>10.25</v>
      </c>
      <c r="Q4109">
        <v>2</v>
      </c>
      <c r="R4109" s="9" t="s">
        <v>8315</v>
      </c>
      <c r="S4109" t="s">
        <v>8316</v>
      </c>
      <c r="T4109" s="13">
        <f t="shared" si="331"/>
        <v>41883.916678240741</v>
      </c>
      <c r="U4109" s="13">
        <f t="shared" si="332"/>
        <v>41906.916678240741</v>
      </c>
      <c r="W4109">
        <f t="shared" si="333"/>
        <v>2014</v>
      </c>
    </row>
    <row r="4110" spans="1:23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9"/>
        <v>2</v>
      </c>
      <c r="P4110">
        <f t="shared" si="330"/>
        <v>59</v>
      </c>
      <c r="Q4110">
        <v>2</v>
      </c>
      <c r="R4110" s="9" t="s">
        <v>8315</v>
      </c>
      <c r="S4110" t="s">
        <v>8316</v>
      </c>
      <c r="T4110" s="13">
        <f t="shared" si="331"/>
        <v>42767.031678240746</v>
      </c>
      <c r="U4110" s="13">
        <f t="shared" si="332"/>
        <v>42797.208333333328</v>
      </c>
      <c r="W4110">
        <f t="shared" si="333"/>
        <v>2017</v>
      </c>
    </row>
    <row r="4111" spans="1:23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9"/>
        <v>0</v>
      </c>
      <c r="P4111">
        <f t="shared" si="330"/>
        <v>0</v>
      </c>
      <c r="Q4111">
        <v>0</v>
      </c>
      <c r="R4111" s="9" t="s">
        <v>8315</v>
      </c>
      <c r="S4111" t="s">
        <v>8316</v>
      </c>
      <c r="T4111" s="13">
        <f t="shared" si="331"/>
        <v>42307.539398148147</v>
      </c>
      <c r="U4111" s="13">
        <f t="shared" si="332"/>
        <v>42337.581064814818</v>
      </c>
      <c r="W4111">
        <f t="shared" si="333"/>
        <v>2015</v>
      </c>
    </row>
    <row r="4112" spans="1:23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9"/>
        <v>29</v>
      </c>
      <c r="P4112">
        <f t="shared" si="330"/>
        <v>14.33</v>
      </c>
      <c r="Q4112">
        <v>29</v>
      </c>
      <c r="R4112" s="9" t="s">
        <v>8315</v>
      </c>
      <c r="S4112" t="s">
        <v>8316</v>
      </c>
      <c r="T4112" s="13">
        <f t="shared" si="331"/>
        <v>42512.626747685179</v>
      </c>
      <c r="U4112" s="13">
        <f t="shared" si="332"/>
        <v>42572.626747685179</v>
      </c>
      <c r="W4112">
        <f t="shared" si="333"/>
        <v>2016</v>
      </c>
    </row>
    <row r="4113" spans="1:23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9"/>
        <v>3</v>
      </c>
      <c r="P4113">
        <f t="shared" si="330"/>
        <v>15.67</v>
      </c>
      <c r="Q4113">
        <v>3</v>
      </c>
      <c r="R4113" s="9" t="s">
        <v>8315</v>
      </c>
      <c r="S4113" t="s">
        <v>8316</v>
      </c>
      <c r="T4113" s="13">
        <f t="shared" si="331"/>
        <v>42029.135879629626</v>
      </c>
      <c r="U4113" s="13">
        <f t="shared" si="332"/>
        <v>42059.135879629626</v>
      </c>
      <c r="W4113">
        <f t="shared" si="333"/>
        <v>2015</v>
      </c>
    </row>
    <row r="4114" spans="1:23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9"/>
        <v>0</v>
      </c>
      <c r="P4114">
        <f t="shared" si="330"/>
        <v>1</v>
      </c>
      <c r="Q4114">
        <v>0</v>
      </c>
      <c r="R4114" s="9" t="s">
        <v>8315</v>
      </c>
      <c r="S4114" t="s">
        <v>8316</v>
      </c>
      <c r="T4114" s="13">
        <f t="shared" si="331"/>
        <v>42400.946597222224</v>
      </c>
      <c r="U4114" s="13">
        <f t="shared" si="332"/>
        <v>42428</v>
      </c>
      <c r="W4114">
        <f t="shared" si="333"/>
        <v>2016</v>
      </c>
    </row>
    <row r="4115" spans="1:23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9"/>
        <v>0</v>
      </c>
      <c r="P4115">
        <f t="shared" si="330"/>
        <v>1</v>
      </c>
      <c r="Q4115">
        <v>0</v>
      </c>
      <c r="R4115" s="9" t="s">
        <v>8315</v>
      </c>
      <c r="S4115" t="s">
        <v>8316</v>
      </c>
      <c r="T4115" s="13">
        <f t="shared" si="331"/>
        <v>42358.573182870372</v>
      </c>
      <c r="U4115" s="13">
        <f t="shared" si="332"/>
        <v>42377.273611111115</v>
      </c>
      <c r="W4115">
        <f t="shared" si="333"/>
        <v>2015</v>
      </c>
    </row>
  </sheetData>
  <autoFilter ref="A1:U4115" xr:uid="{00000000-0001-0000-0000-000000000000}"/>
  <conditionalFormatting sqref="O1:O4115 P1 S1">
    <cfRule type="colorScale" priority="9">
      <colorScale>
        <cfvo type="min"/>
        <cfvo type="max"/>
        <color rgb="FFFF7128"/>
        <color theme="8" tint="0.39997558519241921"/>
      </colorScale>
    </cfRule>
  </conditionalFormatting>
  <conditionalFormatting sqref="Q2:Q4115">
    <cfRule type="colorScale" priority="7">
      <colorScale>
        <cfvo type="min"/>
        <cfvo type="percentile" val="90"/>
        <color rgb="FFFF7128"/>
        <color rgb="FF00B0F0"/>
      </colorScale>
    </cfRule>
    <cfRule type="colorScale" priority="8">
      <colorScale>
        <cfvo type="min"/>
        <cfvo type="percentile" val="90"/>
        <color rgb="FFFF7128"/>
        <color rgb="FFFFEF9C"/>
      </colorScale>
    </cfRule>
  </conditionalFormatting>
  <conditionalFormatting sqref="T1">
    <cfRule type="colorScale" priority="6">
      <colorScale>
        <cfvo type="min"/>
        <cfvo type="max"/>
        <color rgb="FFFF7128"/>
        <color theme="8" tint="0.39997558519241921"/>
      </colorScale>
    </cfRule>
  </conditionalFormatting>
  <conditionalFormatting sqref="U1">
    <cfRule type="colorScale" priority="5">
      <colorScale>
        <cfvo type="min"/>
        <cfvo type="max"/>
        <color rgb="FFFF7128"/>
        <color theme="8" tint="0.39997558519241921"/>
      </colorScale>
    </cfRule>
  </conditionalFormatting>
  <conditionalFormatting sqref="F2:F4115">
    <cfRule type="containsText" dxfId="3" priority="1" operator="containsText" text="canceled">
      <formula>NOT(ISERROR(SEARCH("canceled",F2)))</formula>
    </cfRule>
    <cfRule type="containsText" dxfId="2" priority="2" operator="containsText" text="failed">
      <formula>NOT(ISERROR(SEARCH("failed",F2)))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live">
      <formula>NOT(ISERROR(SEARCH("live",F2)))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2021-08-25T07:36:19Z</dcterms:modified>
</cp:coreProperties>
</file>