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1_{65A2BD9E-85C4-45F6-9FED-F23994E8D09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Wedding Budget" sheetId="1" r:id="rId1"/>
    <sheet name="Calculations" sheetId="5" state="hidden" r:id="rId2"/>
  </sheets>
  <definedNames>
    <definedName name="Apparel_done">#REF!</definedName>
    <definedName name="Apparel_Total_act">#REF!</definedName>
    <definedName name="Apparel_Total_est">#REF!</definedName>
    <definedName name="Deco_Done">#REF!</definedName>
    <definedName name="Decorations_Total_act">#REF!</definedName>
    <definedName name="Decorations_Total_est">#REF!</definedName>
    <definedName name="Flowers_Done">#REF!</definedName>
    <definedName name="Flowers_Total_act">#REF!</definedName>
    <definedName name="Flowers_Total_est">#REF!</definedName>
    <definedName name="Gifts_Done">#REF!</definedName>
    <definedName name="Gifts_Total_act">#REF!</definedName>
    <definedName name="Gifts_Total_est">#REF!</definedName>
    <definedName name="Music_Done">#REF!</definedName>
    <definedName name="Music_Entertainment_Total_act">#REF!</definedName>
    <definedName name="Music_Entertainment_Total_est">#REF!</definedName>
    <definedName name="Other_Done">#REF!</definedName>
    <definedName name="Other_Expenses_Total_act">#REF!</definedName>
    <definedName name="Other_Expenses_Total_est">#REF!</definedName>
    <definedName name="Photography_Done">#REF!</definedName>
    <definedName name="Photography_Total_act">#REF!</definedName>
    <definedName name="Photography_Total_est">#REF!</definedName>
    <definedName name="Printing__Stationery_Total_act">#REF!</definedName>
    <definedName name="Printing__Stationery_Total_est">#REF!</definedName>
    <definedName name="Printing_Done">#REF!</definedName>
    <definedName name="reception_done">#REF!</definedName>
    <definedName name="Reception_Total_act">#REF!</definedName>
    <definedName name="Reception_Total_est">#REF!</definedName>
    <definedName name="Travel_Done">#REF!</definedName>
    <definedName name="Travel_Transportation_Total_act">#REF!</definedName>
    <definedName name="Travel_Transportation_Total_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8" i="5"/>
  <c r="D8" i="5"/>
  <c r="H8" i="5" s="1"/>
  <c r="C9" i="5"/>
  <c r="D9" i="5"/>
  <c r="C10" i="5"/>
  <c r="D10" i="5"/>
  <c r="C11" i="5"/>
  <c r="D11" i="5"/>
  <c r="C12" i="5"/>
  <c r="D12" i="5"/>
  <c r="H12" i="5" s="1"/>
  <c r="H9" i="5"/>
  <c r="C7" i="5"/>
  <c r="D6" i="5"/>
  <c r="C5" i="5"/>
  <c r="C3" i="5"/>
  <c r="D3" i="5"/>
  <c r="D7" i="5"/>
  <c r="D4" i="5"/>
  <c r="D5" i="5"/>
  <c r="H5" i="5" s="1"/>
  <c r="H11" i="5" l="1"/>
  <c r="H10" i="5"/>
  <c r="H3" i="5"/>
  <c r="H7" i="5"/>
  <c r="C6" i="5"/>
  <c r="C4" i="5"/>
  <c r="H4" i="5" s="1"/>
  <c r="D18" i="1"/>
  <c r="C13" i="5" l="1"/>
  <c r="H6" i="5"/>
  <c r="D13" i="5"/>
  <c r="F3" i="5" l="1"/>
  <c r="E3" i="5" s="1"/>
  <c r="F5" i="5"/>
  <c r="E5" i="5" s="1"/>
  <c r="F11" i="5"/>
  <c r="E11" i="5" s="1"/>
  <c r="G11" i="5" s="1"/>
  <c r="F12" i="5"/>
  <c r="E12" i="5" s="1"/>
  <c r="G12" i="5" s="1"/>
  <c r="F4" i="5"/>
  <c r="E4" i="5" s="1"/>
  <c r="F10" i="5"/>
  <c r="E10" i="5" s="1"/>
  <c r="F7" i="5"/>
  <c r="E7" i="5" s="1"/>
  <c r="G7" i="5" s="1"/>
  <c r="F9" i="5"/>
  <c r="E9" i="5" s="1"/>
  <c r="G9" i="5" s="1"/>
  <c r="F8" i="5"/>
  <c r="E8" i="5" s="1"/>
  <c r="F13" i="5"/>
  <c r="F6" i="5"/>
  <c r="E6" i="5" s="1"/>
  <c r="G6" i="5" s="1"/>
  <c r="G10" i="5"/>
  <c r="G8" i="5"/>
  <c r="G3" i="5"/>
  <c r="G5" i="5"/>
  <c r="G4" i="5"/>
</calcChain>
</file>

<file path=xl/sharedStrings.xml><?xml version="1.0" encoding="utf-8"?>
<sst xmlns="http://schemas.openxmlformats.org/spreadsheetml/2006/main" count="38" uniqueCount="32">
  <si>
    <t>Decorations</t>
  </si>
  <si>
    <t>Flowers</t>
  </si>
  <si>
    <t>Gifts</t>
  </si>
  <si>
    <t>Total Expenses</t>
  </si>
  <si>
    <t>Reception</t>
  </si>
  <si>
    <t>Photography</t>
  </si>
  <si>
    <t>Apparel</t>
  </si>
  <si>
    <t>Printing</t>
  </si>
  <si>
    <t>Other</t>
  </si>
  <si>
    <t>Music</t>
  </si>
  <si>
    <t>Travel</t>
  </si>
  <si>
    <t>CATEGORY</t>
  </si>
  <si>
    <t>ESTIMATED</t>
  </si>
  <si>
    <t>OVER/UNDER</t>
  </si>
  <si>
    <t xml:space="preserve"> </t>
  </si>
  <si>
    <t>Estimated</t>
  </si>
  <si>
    <t>Actual</t>
  </si>
  <si>
    <t>Max</t>
  </si>
  <si>
    <t>Done</t>
  </si>
  <si>
    <t>Outstanding expenses</t>
  </si>
  <si>
    <t>To</t>
  </si>
  <si>
    <t>MASR</t>
  </si>
  <si>
    <t>KARA</t>
  </si>
  <si>
    <t>JOTI</t>
  </si>
  <si>
    <t>Gift</t>
  </si>
  <si>
    <t>SRI RAMANA</t>
  </si>
  <si>
    <t xml:space="preserve">LAXSHMI </t>
  </si>
  <si>
    <t>NO</t>
  </si>
  <si>
    <t>MOM</t>
  </si>
  <si>
    <t>SEWING MACHINE</t>
  </si>
  <si>
    <t>CREDIT DEBT HELP</t>
  </si>
  <si>
    <t>SCHOOL FEES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</si>
</sst>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m\ d\,\ yyyy;@"/>
  </numFmts>
  <fonts count="19" x14ac:knownFonts="1">
    <font>
      <sz val="10"/>
      <name val="Constantia"/>
      <family val="2"/>
      <scheme val="minor"/>
    </font>
    <font>
      <sz val="8"/>
      <name val="Arial"/>
      <family val="2"/>
    </font>
    <font>
      <b/>
      <sz val="10"/>
      <color theme="3"/>
      <name val="Constantia"/>
      <family val="2"/>
      <scheme val="minor"/>
    </font>
    <font>
      <sz val="10"/>
      <color theme="1"/>
      <name val="Constantia"/>
      <family val="2"/>
      <scheme val="minor"/>
    </font>
    <font>
      <i/>
      <sz val="10"/>
      <color theme="1" tint="0.24994659260841701"/>
      <name val="Constantia"/>
      <family val="2"/>
      <scheme val="major"/>
    </font>
    <font>
      <sz val="26"/>
      <color theme="3"/>
      <name val="Constantia"/>
      <family val="2"/>
      <scheme val="major"/>
    </font>
    <font>
      <sz val="10"/>
      <color theme="4" tint="0.79998168889431442"/>
      <name val="Constantia"/>
      <family val="2"/>
      <scheme val="minor"/>
    </font>
    <font>
      <sz val="10"/>
      <color theme="0"/>
      <name val="Constantia"/>
      <family val="2"/>
      <scheme val="minor"/>
    </font>
    <font>
      <sz val="11"/>
      <color theme="0"/>
      <name val="Calibri"/>
      <family val="2"/>
    </font>
    <font>
      <b/>
      <sz val="10"/>
      <name val="Constantia"/>
      <family val="1"/>
      <charset val="238"/>
      <scheme val="minor"/>
    </font>
    <font>
      <b/>
      <sz val="11.5"/>
      <color theme="7" tint="-0.499984740745262"/>
      <name val="Constantia"/>
      <family val="2"/>
      <scheme val="minor"/>
    </font>
    <font>
      <b/>
      <i/>
      <sz val="10"/>
      <name val="Constantia"/>
      <family val="2"/>
      <scheme val="minor"/>
    </font>
    <font>
      <i/>
      <sz val="10"/>
      <name val="Constantia"/>
      <family val="2"/>
      <scheme val="minor"/>
    </font>
    <font>
      <b/>
      <sz val="10"/>
      <color theme="0"/>
      <name val="Constantia"/>
      <family val="1"/>
      <charset val="238"/>
      <scheme val="minor"/>
    </font>
    <font>
      <b/>
      <sz val="12"/>
      <color theme="3"/>
      <name val="Constantia"/>
      <family val="2"/>
      <scheme val="minor"/>
    </font>
    <font>
      <sz val="12"/>
      <color theme="3"/>
      <name val="Constantia"/>
      <family val="1"/>
      <charset val="238"/>
      <scheme val="major"/>
    </font>
    <font>
      <b/>
      <sz val="12"/>
      <color theme="3"/>
      <name val="Constantia"/>
      <family val="1"/>
      <charset val="238"/>
      <scheme val="major"/>
    </font>
    <font>
      <b/>
      <sz val="16"/>
      <color theme="3"/>
      <name val="Constantia"/>
      <family val="1"/>
      <scheme val="major"/>
    </font>
    <font>
      <sz val="14"/>
      <name val="Constanti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/>
      <bottom style="thin">
        <color theme="3"/>
      </bottom>
      <diagonal/>
    </border>
  </borders>
  <cellStyleXfs count="8">
    <xf numFmtId="4" fontId="0" fillId="0" borderId="0"/>
    <xf numFmtId="0" fontId="14" fillId="5" borderId="2" applyNumberFormat="0" applyProtection="0">
      <alignment horizontal="center" vertical="center"/>
    </xf>
    <xf numFmtId="0" fontId="2" fillId="4" borderId="0" applyNumberFormat="0" applyBorder="0" applyProtection="0">
      <alignment vertical="center"/>
    </xf>
    <xf numFmtId="0" fontId="10" fillId="0" borderId="1" applyNumberFormat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3" borderId="0" applyNumberFormat="0" applyAlignment="0" applyProtection="0"/>
    <xf numFmtId="4" fontId="3" fillId="2" borderId="0" applyBorder="0" applyProtection="0">
      <alignment horizontal="right" indent="1"/>
    </xf>
    <xf numFmtId="0" fontId="5" fillId="0" borderId="0" applyNumberFormat="0" applyFill="0" applyBorder="0" applyProtection="0">
      <alignment vertical="center"/>
    </xf>
  </cellStyleXfs>
  <cellXfs count="31">
    <xf numFmtId="4" fontId="0" fillId="0" borderId="0" xfId="0"/>
    <xf numFmtId="4" fontId="0" fillId="0" borderId="0" xfId="0" applyFont="1"/>
    <xf numFmtId="4" fontId="0" fillId="0" borderId="0" xfId="0" applyFont="1" applyAlignment="1">
      <alignment horizontal="left" vertical="center" indent="1"/>
    </xf>
    <xf numFmtId="4" fontId="0" fillId="0" borderId="0" xfId="0" applyFont="1" applyAlignment="1">
      <alignment horizontal="right" vertical="center" indent="1"/>
    </xf>
    <xf numFmtId="39" fontId="0" fillId="0" borderId="0" xfId="0" applyNumberFormat="1" applyFont="1" applyAlignment="1"/>
    <xf numFmtId="39" fontId="0" fillId="0" borderId="0" xfId="0" applyNumberFormat="1" applyFont="1" applyFill="1" applyBorder="1" applyAlignment="1">
      <alignment horizontal="right" vertical="center"/>
    </xf>
    <xf numFmtId="4" fontId="7" fillId="0" borderId="0" xfId="0" applyFont="1" applyAlignment="1">
      <alignment horizontal="right" vertical="center" wrapText="1"/>
    </xf>
    <xf numFmtId="4" fontId="8" fillId="0" borderId="0" xfId="0" applyFont="1" applyAlignment="1">
      <alignment vertical="center" wrapText="1"/>
    </xf>
    <xf numFmtId="4" fontId="7" fillId="0" borderId="0" xfId="0" applyFont="1" applyAlignment="1">
      <alignment horizontal="left" vertical="center" wrapText="1"/>
    </xf>
    <xf numFmtId="4" fontId="7" fillId="0" borderId="0" xfId="0" applyFont="1" applyAlignment="1">
      <alignment wrapText="1"/>
    </xf>
    <xf numFmtId="4" fontId="0" fillId="0" borderId="0" xfId="6" applyFont="1" applyFill="1" applyBorder="1" applyAlignment="1">
      <alignment horizontal="right" vertical="center" indent="1"/>
    </xf>
    <xf numFmtId="4" fontId="0" fillId="0" borderId="0" xfId="0" applyFont="1" applyFill="1"/>
    <xf numFmtId="4" fontId="11" fillId="0" borderId="0" xfId="0" applyFont="1" applyFill="1" applyBorder="1" applyAlignment="1">
      <alignment vertical="center"/>
    </xf>
    <xf numFmtId="4" fontId="12" fillId="0" borderId="0" xfId="6" applyNumberFormat="1" applyFont="1" applyFill="1" applyBorder="1" applyAlignment="1">
      <alignment horizontal="right" vertical="center" indent="1"/>
    </xf>
    <xf numFmtId="4" fontId="0" fillId="0" borderId="0" xfId="0" applyBorder="1"/>
    <xf numFmtId="0" fontId="9" fillId="0" borderId="0" xfId="1" applyNumberFormat="1" applyFont="1" applyFill="1" applyBorder="1" applyAlignment="1">
      <alignment vertical="center"/>
    </xf>
    <xf numFmtId="39" fontId="9" fillId="0" borderId="0" xfId="1" applyNumberFormat="1" applyFont="1" applyFill="1" applyBorder="1" applyAlignment="1">
      <alignment vertical="center"/>
    </xf>
    <xf numFmtId="39" fontId="13" fillId="0" borderId="0" xfId="1" applyNumberFormat="1" applyFont="1" applyFill="1" applyBorder="1">
      <alignment horizontal="center" vertical="center"/>
    </xf>
    <xf numFmtId="4" fontId="6" fillId="0" borderId="0" xfId="0" applyFont="1" applyFill="1" applyAlignment="1"/>
    <xf numFmtId="39" fontId="0" fillId="0" borderId="0" xfId="0" applyNumberFormat="1" applyFont="1" applyFill="1" applyAlignment="1"/>
    <xf numFmtId="0" fontId="0" fillId="0" borderId="0" xfId="0" applyNumberFormat="1"/>
    <xf numFmtId="4" fontId="0" fillId="6" borderId="0" xfId="0" applyFill="1" applyAlignment="1">
      <alignment horizontal="center" vertical="center"/>
    </xf>
    <xf numFmtId="4" fontId="7" fillId="0" borderId="0" xfId="0" applyFont="1" applyAlignment="1">
      <alignment horizontal="right" vertical="center" indent="1"/>
    </xf>
    <xf numFmtId="4" fontId="0" fillId="6" borderId="0" xfId="0" applyFill="1" applyAlignment="1">
      <alignment horizontal="center" vertical="center"/>
    </xf>
    <xf numFmtId="0" fontId="13" fillId="0" borderId="0" xfId="1" applyNumberFormat="1" applyFont="1" applyFill="1" applyBorder="1" applyAlignment="1" applyProtection="1">
      <alignment horizontal="left" vertical="center" indent="1"/>
    </xf>
    <xf numFmtId="4" fontId="0" fillId="0" borderId="0" xfId="0" applyFont="1" applyFill="1" applyBorder="1" applyAlignment="1">
      <alignment horizontal="left" vertical="center" indent="1"/>
    </xf>
    <xf numFmtId="4" fontId="5" fillId="0" borderId="0" xfId="7" applyNumberFormat="1" applyFill="1">
      <alignment vertical="center"/>
    </xf>
    <xf numFmtId="164" fontId="16" fillId="0" borderId="0" xfId="0" applyNumberFormat="1" applyFont="1" applyFill="1" applyBorder="1" applyAlignment="1">
      <alignment horizontal="center" vertical="top"/>
    </xf>
    <xf numFmtId="39" fontId="15" fillId="7" borderId="2" xfId="0" applyNumberFormat="1" applyFont="1" applyFill="1" applyBorder="1" applyAlignment="1">
      <alignment horizontal="center" vertical="center"/>
    </xf>
    <xf numFmtId="39" fontId="17" fillId="7" borderId="2" xfId="0" applyNumberFormat="1" applyFont="1" applyFill="1" applyBorder="1" applyAlignment="1">
      <alignment horizontal="center" vertical="center"/>
    </xf>
    <xf numFmtId="4" fontId="18" fillId="0" borderId="0" xfId="6" applyFont="1" applyFill="1" applyBorder="1" applyAlignment="1">
      <alignment horizontal="right" vertical="center" indent="1"/>
    </xf>
  </cellXfs>
  <cellStyles count="8">
    <cellStyle name="20% - Accent1" xfId="6" builtinId="30" customBuiltin="1"/>
    <cellStyle name="Explanatory Text" xfId="4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7" builtinId="15" customBuiltin="1"/>
    <cellStyle name="Total" xfId="5" builtinId="25" customBuiltin="1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tantia"/>
        <family val="2"/>
        <scheme val="minor"/>
      </font>
      <numFmt numFmtId="7" formatCode="#,##0.00;\-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tantia"/>
        <family val="2"/>
        <scheme val="minor"/>
      </font>
      <numFmt numFmtId="7" formatCode="#,##0.00;\-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tantia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ill>
        <patternFill>
          <bgColor rgb="FFCCFF66"/>
        </patternFill>
      </fill>
    </dxf>
    <dxf>
      <fill>
        <patternFill>
          <bgColor rgb="FFFFCC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tantia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0"/>
        <name val="Constantia"/>
        <scheme val="minor"/>
      </font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/>
          <bgColor theme="4" tint="0.79998168889431442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i/>
      </font>
    </dxf>
    <dxf>
      <font>
        <b/>
        <i val="0"/>
        <color theme="3"/>
      </font>
      <fill>
        <patternFill patternType="solid">
          <fgColor theme="7"/>
          <bgColor theme="0"/>
        </patternFill>
      </fill>
      <border>
        <top style="double">
          <color theme="3"/>
        </top>
      </border>
    </dxf>
    <dxf>
      <font>
        <b/>
        <i val="0"/>
        <color theme="0"/>
      </font>
      <fill>
        <patternFill patternType="solid">
          <fgColor theme="7"/>
          <bgColor theme="3" tint="-0.24994659260841701"/>
        </patternFill>
      </fill>
      <border>
        <bottom style="thin">
          <color theme="0"/>
        </bottom>
      </border>
    </dxf>
    <dxf>
      <font>
        <b val="0"/>
        <i/>
        <color theme="1"/>
      </font>
      <fill>
        <patternFill patternType="solid">
          <fgColor theme="7" tint="0.79995117038483843"/>
          <bgColor theme="5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Wedding Budget" pivot="0" count="7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66"/>
      <color rgb="FFCCFF66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BudgetSummary" displayName="BudgetSummary" ref="B7:E18" totalsRowCount="1" headerRowDxfId="8">
  <tableColumns count="4">
    <tableColumn id="1" xr3:uid="{00000000-0010-0000-0000-000001000000}" name="To" totalsRowLabel="Total Expenses" dataDxfId="7" totalsRowDxfId="3"/>
    <tableColumn id="2" xr3:uid="{00000000-0010-0000-0000-000002000000}" name="Estimated" totalsRowFunction="sum" totalsRowDxfId="2"/>
    <tableColumn id="3" xr3:uid="{00000000-0010-0000-0000-000003000000}" name="Gift" totalsRowFunction="sum" totalsRowDxfId="1"/>
    <tableColumn id="5" xr3:uid="{00000000-0010-0000-0000-000005000000}" name="Done" dataDxfId="6" totalsRowDxfId="0" dataCellStyle="20% - Accent1">
      <calculatedColumnFormula>Apparel_done</calculatedColumnFormula>
    </tableColumn>
  </tableColumns>
  <tableStyleInfo name="Wedding Budget" showFirstColumn="1" showLastColumn="0" showRowStripes="1" showColumnStripes="0"/>
  <extLst>
    <ext xmlns:x14="http://schemas.microsoft.com/office/spreadsheetml/2009/9/main" uri="{504A1905-F514-4f6f-8877-14C23A59335A}">
      <x14:table altTextSummary="Category, Estimated and Actual cost, and Over or Under amounts with bar are auto updated in this table"/>
    </ext>
  </extLst>
</table>
</file>

<file path=xl/theme/theme1.xml><?xml version="1.0" encoding="utf-8"?>
<a:theme xmlns:a="http://schemas.openxmlformats.org/drawingml/2006/main" name="Wedding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96D2"/>
      </a:accent1>
      <a:accent2>
        <a:srgbClr val="6AC7FF"/>
      </a:accent2>
      <a:accent3>
        <a:srgbClr val="CC9900"/>
      </a:accent3>
      <a:accent4>
        <a:srgbClr val="FDD475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Constantia">
      <a:majorFont>
        <a:latin typeface="Constantia"/>
        <a:ea typeface=""/>
        <a:cs typeface=""/>
      </a:majorFont>
      <a:minorFont>
        <a:latin typeface="Constant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G45"/>
  <sheetViews>
    <sheetView showGridLines="0" showRowColHeaders="0" tabSelected="1" topLeftCell="A2" zoomScale="110" zoomScaleNormal="110" zoomScaleSheetLayoutView="50" workbookViewId="0">
      <selection activeCell="H2" sqref="H2"/>
    </sheetView>
  </sheetViews>
  <sheetFormatPr defaultColWidth="9.1328125" defaultRowHeight="13.15" x14ac:dyDescent="0.4"/>
  <cols>
    <col min="1" max="1" width="1.6640625" style="9" customWidth="1"/>
    <col min="2" max="2" width="26.6640625" style="1" customWidth="1"/>
    <col min="3" max="5" width="19.6640625" style="4" customWidth="1"/>
    <col min="6" max="6" width="9.53125" style="1" customWidth="1"/>
    <col min="7" max="7" width="1.6640625" style="1" customWidth="1"/>
    <col min="8" max="16384" width="9.1328125" style="1"/>
  </cols>
  <sheetData>
    <row r="1" spans="1:7" ht="9" customHeight="1" x14ac:dyDescent="0.4">
      <c r="G1" s="1" t="s">
        <v>14</v>
      </c>
    </row>
    <row r="2" spans="1:7" ht="108.75" customHeight="1" x14ac:dyDescent="0.4">
      <c r="A2" s="6"/>
    </row>
    <row r="3" spans="1:7" ht="8.25" customHeight="1" x14ac:dyDescent="0.4">
      <c r="A3" s="6"/>
    </row>
    <row r="4" spans="1:7" s="3" customFormat="1" ht="21" customHeight="1" x14ac:dyDescent="0.4">
      <c r="B4" s="29" t="s">
        <v>19</v>
      </c>
      <c r="C4" s="28"/>
      <c r="D4" s="28"/>
      <c r="E4" s="28"/>
      <c r="F4" s="28"/>
    </row>
    <row r="5" spans="1:7" s="3" customFormat="1" ht="23.25" customHeight="1" x14ac:dyDescent="0.4">
      <c r="A5" s="22"/>
      <c r="B5" s="27"/>
      <c r="C5" s="27"/>
      <c r="D5" s="27"/>
      <c r="E5" s="27"/>
      <c r="F5" s="27"/>
    </row>
    <row r="6" spans="1:7" s="2" customFormat="1" ht="15.75" customHeight="1" x14ac:dyDescent="0.4">
      <c r="A6" s="8"/>
      <c r="B6" s="26"/>
      <c r="C6" s="26"/>
      <c r="D6" s="26"/>
      <c r="E6" s="26"/>
    </row>
    <row r="7" spans="1:7" s="2" customFormat="1" ht="20.100000000000001" customHeight="1" x14ac:dyDescent="0.4">
      <c r="A7" s="7"/>
      <c r="B7" s="24" t="s">
        <v>20</v>
      </c>
      <c r="C7" s="17" t="s">
        <v>15</v>
      </c>
      <c r="D7" s="17" t="s">
        <v>24</v>
      </c>
      <c r="E7" s="17" t="s">
        <v>18</v>
      </c>
    </row>
    <row r="8" spans="1:7" s="2" customFormat="1" ht="20.100000000000001" customHeight="1" x14ac:dyDescent="0.4">
      <c r="A8" s="8"/>
      <c r="B8" s="25" t="s">
        <v>21</v>
      </c>
      <c r="C8" s="30">
        <v>10000</v>
      </c>
      <c r="D8" s="30">
        <v>100</v>
      </c>
      <c r="E8" s="21" t="s">
        <v>27</v>
      </c>
    </row>
    <row r="9" spans="1:7" ht="20.100000000000001" customHeight="1" x14ac:dyDescent="0.4">
      <c r="B9" s="25" t="s">
        <v>22</v>
      </c>
      <c r="C9" s="30">
        <v>3000</v>
      </c>
      <c r="D9" s="10" t="s">
        <v>30</v>
      </c>
      <c r="E9" s="23" t="s">
        <v>27</v>
      </c>
    </row>
    <row r="10" spans="1:7" ht="20.100000000000001" customHeight="1" x14ac:dyDescent="0.4">
      <c r="B10" s="25" t="s">
        <v>23</v>
      </c>
      <c r="C10" s="30">
        <v>2100</v>
      </c>
      <c r="D10" s="10" t="s">
        <v>31</v>
      </c>
      <c r="E10" s="23" t="s">
        <v>27</v>
      </c>
    </row>
    <row r="11" spans="1:7" ht="20.100000000000001" customHeight="1" x14ac:dyDescent="0.4">
      <c r="B11" s="25" t="s">
        <v>25</v>
      </c>
      <c r="C11" s="30">
        <v>750</v>
      </c>
      <c r="D11" s="10"/>
      <c r="E11" s="23" t="s">
        <v>27</v>
      </c>
    </row>
    <row r="12" spans="1:7" ht="20.100000000000001" customHeight="1" x14ac:dyDescent="0.4">
      <c r="B12" s="25" t="s">
        <v>26</v>
      </c>
      <c r="C12" s="30">
        <v>1000</v>
      </c>
      <c r="D12" s="10"/>
      <c r="E12" s="23" t="s">
        <v>27</v>
      </c>
    </row>
    <row r="13" spans="1:7" ht="20.100000000000001" customHeight="1" x14ac:dyDescent="0.4">
      <c r="B13" s="25" t="s">
        <v>28</v>
      </c>
      <c r="C13" s="30">
        <v>500</v>
      </c>
      <c r="D13" s="10" t="s">
        <v>29</v>
      </c>
      <c r="E13" s="23" t="s">
        <v>27</v>
      </c>
    </row>
    <row r="14" spans="1:7" ht="20.100000000000001" customHeight="1" x14ac:dyDescent="0.4">
      <c r="B14" s="25"/>
      <c r="C14" s="10"/>
      <c r="D14" s="10"/>
      <c r="E14" s="23"/>
    </row>
    <row r="15" spans="1:7" ht="20.100000000000001" customHeight="1" x14ac:dyDescent="0.4">
      <c r="B15" s="25"/>
      <c r="C15" s="10"/>
      <c r="D15" s="10"/>
      <c r="E15" s="23"/>
    </row>
    <row r="16" spans="1:7" ht="20.100000000000001" customHeight="1" x14ac:dyDescent="0.4">
      <c r="B16" s="25"/>
      <c r="C16" s="10"/>
      <c r="D16" s="10"/>
      <c r="E16" s="23"/>
    </row>
    <row r="17" spans="1:5" ht="20.100000000000001" customHeight="1" x14ac:dyDescent="0.4">
      <c r="B17" s="25"/>
      <c r="C17" s="10"/>
      <c r="D17" s="10"/>
      <c r="E17" s="23"/>
    </row>
    <row r="18" spans="1:5" ht="20.100000000000001" customHeight="1" x14ac:dyDescent="0.4">
      <c r="B18" s="25" t="s">
        <v>3</v>
      </c>
      <c r="C18" s="5">
        <f>SUBTOTAL(109,BudgetSummary[Estimated])</f>
        <v>17350</v>
      </c>
      <c r="D18" s="5">
        <f>SUBTOTAL(109,BudgetSummary[Gift])</f>
        <v>100</v>
      </c>
      <c r="E18" s="20"/>
    </row>
    <row r="19" spans="1:5" ht="15" customHeight="1" x14ac:dyDescent="0.4">
      <c r="B19" s="11"/>
      <c r="C19" s="11"/>
      <c r="D19" s="11"/>
      <c r="E19" s="11"/>
    </row>
    <row r="20" spans="1:5" ht="15" customHeight="1" x14ac:dyDescent="0.4">
      <c r="A20" s="7"/>
      <c r="B20" s="18"/>
      <c r="C20" s="18"/>
      <c r="D20" s="18"/>
      <c r="E20" s="18"/>
    </row>
    <row r="21" spans="1:5" ht="15" customHeight="1" x14ac:dyDescent="0.4">
      <c r="B21" s="18"/>
      <c r="C21" s="18"/>
      <c r="D21" s="18"/>
      <c r="E21" s="18"/>
    </row>
    <row r="22" spans="1:5" ht="15" customHeight="1" x14ac:dyDescent="0.4">
      <c r="B22" s="18"/>
      <c r="C22" s="18"/>
      <c r="D22" s="18"/>
      <c r="E22" s="18"/>
    </row>
    <row r="23" spans="1:5" ht="15" customHeight="1" x14ac:dyDescent="0.4">
      <c r="B23" s="18"/>
      <c r="C23" s="18"/>
      <c r="D23" s="18"/>
      <c r="E23" s="18"/>
    </row>
    <row r="24" spans="1:5" ht="15" customHeight="1" x14ac:dyDescent="0.4">
      <c r="B24" s="18"/>
      <c r="C24" s="18"/>
      <c r="D24" s="18"/>
      <c r="E24" s="18"/>
    </row>
    <row r="25" spans="1:5" ht="15" customHeight="1" x14ac:dyDescent="0.4">
      <c r="B25" s="18"/>
      <c r="C25" s="18"/>
      <c r="D25" s="18"/>
      <c r="E25" s="18"/>
    </row>
    <row r="26" spans="1:5" ht="15" customHeight="1" x14ac:dyDescent="0.4">
      <c r="B26" s="18"/>
      <c r="C26" s="18"/>
      <c r="D26" s="18"/>
      <c r="E26" s="18"/>
    </row>
    <row r="27" spans="1:5" ht="15" customHeight="1" x14ac:dyDescent="0.4">
      <c r="B27" s="18"/>
      <c r="C27" s="18"/>
      <c r="D27" s="18"/>
      <c r="E27" s="18"/>
    </row>
    <row r="28" spans="1:5" ht="15" customHeight="1" x14ac:dyDescent="0.4">
      <c r="B28" s="18"/>
      <c r="C28" s="18"/>
      <c r="D28" s="18"/>
      <c r="E28" s="18"/>
    </row>
    <row r="29" spans="1:5" ht="15" customHeight="1" x14ac:dyDescent="0.4">
      <c r="B29" s="18"/>
      <c r="C29" s="18"/>
      <c r="D29" s="18"/>
      <c r="E29" s="18"/>
    </row>
    <row r="30" spans="1:5" ht="15" customHeight="1" x14ac:dyDescent="0.4">
      <c r="B30" s="18"/>
      <c r="C30" s="18"/>
      <c r="D30" s="18"/>
      <c r="E30" s="18"/>
    </row>
    <row r="31" spans="1:5" ht="15" customHeight="1" x14ac:dyDescent="0.4">
      <c r="B31" s="18"/>
      <c r="C31" s="18"/>
      <c r="D31" s="18"/>
      <c r="E31" s="18"/>
    </row>
    <row r="32" spans="1:5" ht="15" customHeight="1" x14ac:dyDescent="0.4">
      <c r="B32" s="18"/>
      <c r="C32" s="18"/>
      <c r="D32" s="18"/>
      <c r="E32" s="18"/>
    </row>
    <row r="33" spans="2:5" ht="15" customHeight="1" x14ac:dyDescent="0.4">
      <c r="B33" s="18"/>
      <c r="C33" s="18"/>
      <c r="D33" s="18"/>
      <c r="E33" s="18"/>
    </row>
    <row r="34" spans="2:5" ht="15" customHeight="1" x14ac:dyDescent="0.4">
      <c r="B34" s="18"/>
      <c r="C34" s="18"/>
      <c r="D34" s="18"/>
      <c r="E34" s="18"/>
    </row>
    <row r="35" spans="2:5" ht="15" customHeight="1" x14ac:dyDescent="0.4">
      <c r="B35" s="18"/>
      <c r="C35" s="18"/>
      <c r="D35" s="18"/>
      <c r="E35" s="18"/>
    </row>
    <row r="36" spans="2:5" ht="15" customHeight="1" x14ac:dyDescent="0.4">
      <c r="B36" s="18"/>
      <c r="C36" s="18"/>
      <c r="D36" s="18"/>
      <c r="E36" s="18"/>
    </row>
    <row r="37" spans="2:5" ht="15" customHeight="1" x14ac:dyDescent="0.4">
      <c r="B37" s="18"/>
      <c r="C37" s="18"/>
      <c r="D37" s="18"/>
      <c r="E37" s="18"/>
    </row>
    <row r="38" spans="2:5" ht="15" customHeight="1" x14ac:dyDescent="0.4">
      <c r="B38" s="18"/>
      <c r="C38" s="18"/>
      <c r="D38" s="18"/>
      <c r="E38" s="18"/>
    </row>
    <row r="39" spans="2:5" ht="15" customHeight="1" x14ac:dyDescent="0.4">
      <c r="B39" s="18"/>
      <c r="C39" s="18"/>
      <c r="D39" s="18"/>
      <c r="E39" s="18"/>
    </row>
    <row r="40" spans="2:5" ht="15" customHeight="1" x14ac:dyDescent="0.4">
      <c r="B40" s="18"/>
      <c r="C40" s="18"/>
      <c r="D40" s="18"/>
      <c r="E40" s="18"/>
    </row>
    <row r="41" spans="2:5" ht="15" customHeight="1" x14ac:dyDescent="0.4">
      <c r="B41" s="18"/>
      <c r="C41" s="18"/>
      <c r="D41" s="18"/>
      <c r="E41" s="18"/>
    </row>
    <row r="42" spans="2:5" ht="15" customHeight="1" x14ac:dyDescent="0.4">
      <c r="B42" s="18"/>
      <c r="C42" s="18"/>
      <c r="D42" s="18"/>
      <c r="E42" s="18"/>
    </row>
    <row r="43" spans="2:5" ht="15" customHeight="1" x14ac:dyDescent="0.4">
      <c r="B43" s="18"/>
      <c r="C43" s="18"/>
      <c r="D43" s="18"/>
      <c r="E43" s="18"/>
    </row>
    <row r="44" spans="2:5" ht="15" customHeight="1" x14ac:dyDescent="0.4">
      <c r="B44" s="18"/>
      <c r="C44" s="18"/>
      <c r="D44" s="18"/>
      <c r="E44" s="18"/>
    </row>
    <row r="45" spans="2:5" ht="15" customHeight="1" x14ac:dyDescent="0.4">
      <c r="B45" s="11"/>
      <c r="C45" s="19"/>
      <c r="D45" s="19"/>
      <c r="E45" s="19"/>
    </row>
  </sheetData>
  <mergeCells count="3">
    <mergeCell ref="B6:E6"/>
    <mergeCell ref="B4:F4"/>
    <mergeCell ref="B5:F5"/>
  </mergeCells>
  <phoneticPr fontId="1" type="noConversion"/>
  <conditionalFormatting sqref="E8:E17">
    <cfRule type="containsText" dxfId="5" priority="1" operator="containsText" text="No">
      <formula>NOT(ISERROR(SEARCH("No",E8)))</formula>
    </cfRule>
    <cfRule type="containsText" dxfId="4" priority="2" operator="containsText" text="Yes">
      <formula>NOT(ISERROR(SEARCH("Yes",E8)))</formula>
    </cfRule>
  </conditionalFormatting>
  <dataValidations count="6">
    <dataValidation allowBlank="1" showErrorMessage="1" sqref="A3 A7" xr:uid="{00000000-0002-0000-0000-000000000000}"/>
    <dataValidation allowBlank="1" showErrorMessage="1" prompt="_x000a_" sqref="A20" xr:uid="{00000000-0002-0000-0000-000001000000}"/>
    <dataValidation allowBlank="1" showInputMessage="1" showErrorMessage="1" prompt="Enter your Wedding Date in this cell" sqref="B5:F5" xr:uid="{00000000-0002-0000-0000-000002000000}"/>
    <dataValidation allowBlank="1" showInputMessage="1" showErrorMessage="1" promptTitle="Wedding Budget" prompt="Enter your Wedding Date in cell B5._x000a__x000a_In the Expenses worksheet, enter details for each expense category. The summary table and the chart below will automatically update._x000a__x000a_Column F of below table shows the categories you have completed." sqref="A1" xr:uid="{00000000-0002-0000-0000-000003000000}"/>
    <dataValidation allowBlank="1" showInputMessage="1" showErrorMessage="1" prompt="This table is automatically updated using data from Expenses worksheet" sqref="B7:D7" xr:uid="{00000000-0002-0000-0000-000004000000}"/>
    <dataValidation allowBlank="1" showInputMessage="1" showErrorMessage="1" prompt="This table is automatically updated using data from Expenses worksheet._x000a__x000a_This column shows the categories you have already completed." sqref="E7" xr:uid="{00000000-0002-0000-0000-000005000000}"/>
  </dataValidations>
  <printOptions horizontalCentered="1" verticalCentered="1"/>
  <pageMargins left="0.5" right="0.5" top="0.5" bottom="0.5" header="0.3" footer="0.3"/>
  <pageSetup orientation="portrait" r:id="rId1"/>
  <headerFooter differentFirst="1" alignWithMargins="0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13"/>
  <sheetViews>
    <sheetView zoomScale="130" zoomScaleNormal="130" workbookViewId="0">
      <selection activeCell="C3" sqref="C3"/>
    </sheetView>
  </sheetViews>
  <sheetFormatPr defaultRowHeight="13.15" x14ac:dyDescent="0.4"/>
  <cols>
    <col min="2" max="2" width="13.1328125" bestFit="1" customWidth="1"/>
    <col min="3" max="3" width="11.6640625" bestFit="1" customWidth="1"/>
    <col min="4" max="4" width="9.46484375" bestFit="1" customWidth="1"/>
    <col min="5" max="7" width="9.46484375" customWidth="1"/>
    <col min="8" max="8" width="19" customWidth="1"/>
  </cols>
  <sheetData>
    <row r="2" spans="2:8" x14ac:dyDescent="0.4">
      <c r="B2" s="15" t="s">
        <v>11</v>
      </c>
      <c r="C2" s="16" t="s">
        <v>12</v>
      </c>
      <c r="D2" s="16" t="s">
        <v>16</v>
      </c>
      <c r="E2" s="16"/>
      <c r="F2" s="16" t="s">
        <v>15</v>
      </c>
      <c r="G2" s="16"/>
      <c r="H2" s="16" t="s">
        <v>13</v>
      </c>
    </row>
    <row r="3" spans="2:8" x14ac:dyDescent="0.4">
      <c r="B3" s="12" t="s">
        <v>6</v>
      </c>
      <c r="C3" s="13" t="e">
        <f>Apparel_Total_est</f>
        <v>#REF!</v>
      </c>
      <c r="D3" s="13" t="e">
        <f>Apparel_Total_act</f>
        <v>#REF!</v>
      </c>
      <c r="E3" s="13" t="e">
        <f>C3-F3</f>
        <v>#REF!</v>
      </c>
      <c r="F3" s="13" t="e">
        <f>ROUNDUP($C$13/1000,0)</f>
        <v>#REF!</v>
      </c>
      <c r="G3" s="14" t="e">
        <f>$D$13-E3</f>
        <v>#REF!</v>
      </c>
      <c r="H3" s="13" t="e">
        <f>D3-C3</f>
        <v>#REF!</v>
      </c>
    </row>
    <row r="4" spans="2:8" x14ac:dyDescent="0.4">
      <c r="B4" s="12" t="s">
        <v>4</v>
      </c>
      <c r="C4" s="13" t="e">
        <f>Reception_Total_est</f>
        <v>#REF!</v>
      </c>
      <c r="D4" s="13" t="e">
        <f>Reception_Total_act</f>
        <v>#REF!</v>
      </c>
      <c r="E4" s="13" t="e">
        <f t="shared" ref="E4:E12" si="0">C4-F4</f>
        <v>#REF!</v>
      </c>
      <c r="F4" s="13" t="e">
        <f t="shared" ref="F4:F13" si="1">ROUNDUP($C$13/1000,0)</f>
        <v>#REF!</v>
      </c>
      <c r="G4" s="14" t="e">
        <f t="shared" ref="G4:G12" si="2">$D$13-E4</f>
        <v>#REF!</v>
      </c>
      <c r="H4" s="13" t="e">
        <f t="shared" ref="H4:H12" si="3">D4-C4</f>
        <v>#REF!</v>
      </c>
    </row>
    <row r="5" spans="2:8" x14ac:dyDescent="0.4">
      <c r="B5" s="12" t="s">
        <v>9</v>
      </c>
      <c r="C5" s="13" t="e">
        <f>Music_Entertainment_Total_est</f>
        <v>#REF!</v>
      </c>
      <c r="D5" s="13" t="e">
        <f>Music_Entertainment_Total_act</f>
        <v>#REF!</v>
      </c>
      <c r="E5" s="13" t="e">
        <f t="shared" si="0"/>
        <v>#REF!</v>
      </c>
      <c r="F5" s="13" t="e">
        <f t="shared" si="1"/>
        <v>#REF!</v>
      </c>
      <c r="G5" s="14" t="e">
        <f t="shared" si="2"/>
        <v>#REF!</v>
      </c>
      <c r="H5" s="13" t="e">
        <f t="shared" si="3"/>
        <v>#REF!</v>
      </c>
    </row>
    <row r="6" spans="2:8" x14ac:dyDescent="0.4">
      <c r="B6" s="12" t="s">
        <v>7</v>
      </c>
      <c r="C6" s="13" t="e">
        <f>Printing__Stationery_Total_est</f>
        <v>#REF!</v>
      </c>
      <c r="D6" s="13" t="e">
        <f>Printing__Stationery_Total_act</f>
        <v>#REF!</v>
      </c>
      <c r="E6" s="13" t="e">
        <f t="shared" si="0"/>
        <v>#REF!</v>
      </c>
      <c r="F6" s="13" t="e">
        <f t="shared" si="1"/>
        <v>#REF!</v>
      </c>
      <c r="G6" s="14" t="e">
        <f t="shared" si="2"/>
        <v>#REF!</v>
      </c>
      <c r="H6" s="13" t="e">
        <f t="shared" si="3"/>
        <v>#REF!</v>
      </c>
    </row>
    <row r="7" spans="2:8" x14ac:dyDescent="0.4">
      <c r="B7" s="12" t="s">
        <v>5</v>
      </c>
      <c r="C7" s="13" t="e">
        <f>Photography_Total_est</f>
        <v>#REF!</v>
      </c>
      <c r="D7" s="13" t="e">
        <f>Photography_Total_act</f>
        <v>#REF!</v>
      </c>
      <c r="E7" s="13" t="e">
        <f t="shared" si="0"/>
        <v>#REF!</v>
      </c>
      <c r="F7" s="13" t="e">
        <f t="shared" si="1"/>
        <v>#REF!</v>
      </c>
      <c r="G7" s="14" t="e">
        <f t="shared" si="2"/>
        <v>#REF!</v>
      </c>
      <c r="H7" s="13" t="e">
        <f t="shared" si="3"/>
        <v>#REF!</v>
      </c>
    </row>
    <row r="8" spans="2:8" x14ac:dyDescent="0.4">
      <c r="B8" s="12" t="s">
        <v>0</v>
      </c>
      <c r="C8" s="13" t="e">
        <f>Decorations_Total_est</f>
        <v>#REF!</v>
      </c>
      <c r="D8" s="13" t="e">
        <f>Decorations_Total_act</f>
        <v>#REF!</v>
      </c>
      <c r="E8" s="13" t="e">
        <f t="shared" si="0"/>
        <v>#REF!</v>
      </c>
      <c r="F8" s="13" t="e">
        <f t="shared" si="1"/>
        <v>#REF!</v>
      </c>
      <c r="G8" s="14" t="e">
        <f t="shared" si="2"/>
        <v>#REF!</v>
      </c>
      <c r="H8" s="13" t="e">
        <f t="shared" si="3"/>
        <v>#REF!</v>
      </c>
    </row>
    <row r="9" spans="2:8" x14ac:dyDescent="0.4">
      <c r="B9" s="12" t="s">
        <v>1</v>
      </c>
      <c r="C9" s="13" t="e">
        <f>Flowers_Total_est</f>
        <v>#REF!</v>
      </c>
      <c r="D9" s="13" t="e">
        <f>Flowers_Total_act</f>
        <v>#REF!</v>
      </c>
      <c r="E9" s="13" t="e">
        <f t="shared" si="0"/>
        <v>#REF!</v>
      </c>
      <c r="F9" s="13" t="e">
        <f t="shared" si="1"/>
        <v>#REF!</v>
      </c>
      <c r="G9" s="14" t="e">
        <f t="shared" si="2"/>
        <v>#REF!</v>
      </c>
      <c r="H9" s="13" t="e">
        <f t="shared" si="3"/>
        <v>#REF!</v>
      </c>
    </row>
    <row r="10" spans="2:8" x14ac:dyDescent="0.4">
      <c r="B10" s="12" t="s">
        <v>2</v>
      </c>
      <c r="C10" s="13" t="e">
        <f>Gifts_Total_est</f>
        <v>#REF!</v>
      </c>
      <c r="D10" s="13" t="e">
        <f>Gifts_Total_act</f>
        <v>#REF!</v>
      </c>
      <c r="E10" s="13" t="e">
        <f t="shared" si="0"/>
        <v>#REF!</v>
      </c>
      <c r="F10" s="13" t="e">
        <f t="shared" si="1"/>
        <v>#REF!</v>
      </c>
      <c r="G10" s="14" t="e">
        <f t="shared" si="2"/>
        <v>#REF!</v>
      </c>
      <c r="H10" s="13" t="e">
        <f t="shared" si="3"/>
        <v>#REF!</v>
      </c>
    </row>
    <row r="11" spans="2:8" x14ac:dyDescent="0.4">
      <c r="B11" s="12" t="s">
        <v>10</v>
      </c>
      <c r="C11" s="13" t="e">
        <f>Travel_Transportation_Total_est</f>
        <v>#REF!</v>
      </c>
      <c r="D11" s="13" t="e">
        <f>Travel_Transportation_Total_act</f>
        <v>#REF!</v>
      </c>
      <c r="E11" s="13" t="e">
        <f t="shared" si="0"/>
        <v>#REF!</v>
      </c>
      <c r="F11" s="13" t="e">
        <f t="shared" si="1"/>
        <v>#REF!</v>
      </c>
      <c r="G11" s="14" t="e">
        <f t="shared" si="2"/>
        <v>#REF!</v>
      </c>
      <c r="H11" s="13" t="e">
        <f t="shared" si="3"/>
        <v>#REF!</v>
      </c>
    </row>
    <row r="12" spans="2:8" x14ac:dyDescent="0.4">
      <c r="B12" s="12" t="s">
        <v>8</v>
      </c>
      <c r="C12" s="13" t="e">
        <f>Other_Expenses_Total_est</f>
        <v>#REF!</v>
      </c>
      <c r="D12" s="13" t="e">
        <f>Other_Expenses_Total_act</f>
        <v>#REF!</v>
      </c>
      <c r="E12" s="13" t="e">
        <f t="shared" si="0"/>
        <v>#REF!</v>
      </c>
      <c r="F12" s="13" t="e">
        <f t="shared" si="1"/>
        <v>#REF!</v>
      </c>
      <c r="G12" s="14" t="e">
        <f t="shared" si="2"/>
        <v>#REF!</v>
      </c>
      <c r="H12" s="13" t="e">
        <f t="shared" si="3"/>
        <v>#REF!</v>
      </c>
    </row>
    <row r="13" spans="2:8" x14ac:dyDescent="0.4">
      <c r="B13" s="12" t="s">
        <v>17</v>
      </c>
      <c r="C13" s="14" t="e">
        <f>MAX(C3:D12)</f>
        <v>#REF!</v>
      </c>
      <c r="D13" s="14" t="e">
        <f>MAX(C3:D12)</f>
        <v>#REF!</v>
      </c>
      <c r="E13" s="13"/>
      <c r="F13" s="13" t="e">
        <f t="shared" si="1"/>
        <v>#REF!</v>
      </c>
      <c r="G13" s="14"/>
      <c r="H13" s="14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291512c1ee715ab617f4c07df79fc1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8256c27c40ca5c40ce1cf6c44f0205df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13C71-0C05-4E1A-A8C6-0456608147F3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B003E55-A058-4482-869F-A15E2C27C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7F6AF-8567-4A7F-ADAD-53D10066A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TM22497343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Wedding Budget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2018-10-22T16:24:34Z</dcterms:created>
  <dcterms:modified xsi:type="dcterms:W3CDTF">2021-05-11T17:12:33Z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