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dangbeking/Desktop/contribution target/models/"/>
    </mc:Choice>
  </mc:AlternateContent>
  <xr:revisionPtr revIDLastSave="0" documentId="13_ncr:1_{EDC0EA54-C467-4D46-AD7F-A2271B8E471A}" xr6:coauthVersionLast="47" xr6:coauthVersionMax="47" xr10:uidLastSave="{00000000-0000-0000-0000-000000000000}"/>
  <bookViews>
    <workbookView xWindow="3580" yWindow="2500" windowWidth="27240" windowHeight="16440" xr2:uid="{4171BB79-E365-7A48-9956-3FE7A9050EC4}"/>
  </bookViews>
  <sheets>
    <sheet name="FIN DATA" sheetId="2" r:id="rId1"/>
  </sheets>
  <definedNames>
    <definedName name="_xlnm._FilterDatabase" localSheetId="0" hidden="1">'FIN DATA'!$A$1:$J$11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 s="1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L2" i="2"/>
  <c r="K2" i="2"/>
  <c r="N2" i="2" s="1"/>
  <c r="E2" i="2"/>
  <c r="I2" i="2" s="1"/>
  <c r="J2" i="2"/>
  <c r="E3" i="2"/>
  <c r="I3" i="2" s="1"/>
  <c r="J3" i="2"/>
  <c r="E4" i="2"/>
  <c r="I4" i="2" s="1"/>
  <c r="J4" i="2"/>
  <c r="E5" i="2"/>
  <c r="I5" i="2" s="1"/>
  <c r="E6" i="2"/>
  <c r="F6" i="2"/>
  <c r="I6" i="2"/>
  <c r="E7" i="2"/>
  <c r="I7" i="2" s="1"/>
  <c r="F7" i="2"/>
  <c r="E8" i="2"/>
  <c r="I8" i="2" s="1"/>
  <c r="F8" i="2"/>
  <c r="E9" i="2"/>
  <c r="I9" i="2" s="1"/>
  <c r="F9" i="2"/>
  <c r="E10" i="2"/>
  <c r="I10" i="2" s="1"/>
  <c r="F10" i="2"/>
  <c r="E11" i="2"/>
  <c r="I11" i="2" s="1"/>
  <c r="F11" i="2"/>
  <c r="M2" i="2" l="1"/>
</calcChain>
</file>

<file path=xl/sharedStrings.xml><?xml version="1.0" encoding="utf-8"?>
<sst xmlns="http://schemas.openxmlformats.org/spreadsheetml/2006/main" count="14" uniqueCount="14">
  <si>
    <t>Net Contributions received</t>
  </si>
  <si>
    <t>Break-Even Contribution</t>
  </si>
  <si>
    <t>Net Investment Income</t>
  </si>
  <si>
    <t>Contributions Collected</t>
  </si>
  <si>
    <t>Transfer to NHIS</t>
  </si>
  <si>
    <t>Operational costs and administrative expenses</t>
  </si>
  <si>
    <t>Benefits</t>
  </si>
  <si>
    <t>Year</t>
  </si>
  <si>
    <t>TOTAL Expenditure</t>
  </si>
  <si>
    <t>Other Income</t>
  </si>
  <si>
    <t>Total Inflows</t>
  </si>
  <si>
    <t>Total Outflows</t>
  </si>
  <si>
    <t>Sustainability Gap</t>
  </si>
  <si>
    <t>Sustainability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</si>
</sst>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0" applyNumberFormat="1"/>
    <xf numFmtId="43" fontId="0" fillId="0" borderId="0" xfId="1" applyFont="1"/>
    <xf numFmtId="0" fontId="2" fillId="0" borderId="0" xfId="0" applyFont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3" fillId="0" borderId="1" xfId="1" applyNumberFormat="1" applyFont="1" applyFill="1" applyBorder="1"/>
    <xf numFmtId="164" fontId="2" fillId="0" borderId="1" xfId="1" applyNumberFormat="1" applyFont="1" applyFill="1" applyBorder="1"/>
    <xf numFmtId="0" fontId="4" fillId="0" borderId="0" xfId="0" applyFont="1"/>
    <xf numFmtId="164" fontId="0" fillId="2" borderId="0" xfId="1" applyNumberFormat="1" applyFont="1" applyFill="1"/>
    <xf numFmtId="164" fontId="0" fillId="0" borderId="0" xfId="0" applyNumberFormat="1"/>
    <xf numFmtId="164" fontId="5" fillId="2" borderId="0" xfId="1" applyNumberFormat="1" applyFont="1" applyFill="1"/>
    <xf numFmtId="164" fontId="5" fillId="0" borderId="0" xfId="1" applyNumberFormat="1" applyFont="1" applyFill="1" applyBorder="1"/>
    <xf numFmtId="164" fontId="4" fillId="0" borderId="0" xfId="1" applyNumberFormat="1" applyFont="1" applyFill="1"/>
    <xf numFmtId="164" fontId="5" fillId="0" borderId="0" xfId="1" applyNumberFormat="1" applyFont="1" applyFill="1"/>
    <xf numFmtId="164" fontId="0" fillId="2" borderId="1" xfId="1" applyNumberFormat="1" applyFont="1" applyFill="1" applyBorder="1"/>
    <xf numFmtId="164" fontId="0" fillId="0" borderId="1" xfId="0" applyNumberFormat="1" applyBorder="1"/>
    <xf numFmtId="164" fontId="5" fillId="2" borderId="1" xfId="1" applyNumberFormat="1" applyFont="1" applyFill="1" applyBorder="1"/>
    <xf numFmtId="164" fontId="5" fillId="0" borderId="1" xfId="1" applyNumberFormat="1" applyFont="1" applyFill="1" applyBorder="1"/>
    <xf numFmtId="164" fontId="4" fillId="0" borderId="1" xfId="1" applyNumberFormat="1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5" fillId="3" borderId="0" xfId="1" applyNumberFormat="1" applyFont="1" applyFill="1"/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14EA-6A30-8244-AC9D-080F78E44519}">
  <dimension ref="A1:N16"/>
  <sheetViews>
    <sheetView tabSelected="1" zoomScale="12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RowHeight="16" x14ac:dyDescent="0.2"/>
  <cols>
    <col min="1" max="1" width="5.1640625" bestFit="1" customWidth="1"/>
    <col min="2" max="2" width="13.5" bestFit="1" customWidth="1"/>
    <col min="3" max="3" width="41" bestFit="1" customWidth="1"/>
    <col min="4" max="4" width="14.6640625" bestFit="1" customWidth="1"/>
    <col min="5" max="5" width="12.6640625" bestFit="1" customWidth="1"/>
    <col min="6" max="6" width="21.5" bestFit="1" customWidth="1"/>
    <col min="7" max="7" width="20.83203125" bestFit="1" customWidth="1"/>
    <col min="8" max="8" width="11.83203125" bestFit="1" customWidth="1"/>
    <col min="9" max="9" width="21.83203125" bestFit="1" customWidth="1"/>
    <col min="10" max="10" width="24.1640625" bestFit="1" customWidth="1"/>
    <col min="11" max="11" width="11.6640625" bestFit="1" customWidth="1"/>
    <col min="12" max="12" width="13.1640625" bestFit="1" customWidth="1"/>
    <col min="13" max="13" width="16.1640625" bestFit="1" customWidth="1"/>
    <col min="14" max="14" width="17.33203125" bestFit="1" customWidth="1"/>
  </cols>
  <sheetData>
    <row r="1" spans="1:14" s="23" customFormat="1" x14ac:dyDescent="0.2">
      <c r="A1" s="23" t="s">
        <v>7</v>
      </c>
      <c r="B1" s="23" t="s">
        <v>6</v>
      </c>
      <c r="C1" s="23" t="s">
        <v>5</v>
      </c>
      <c r="D1" s="23" t="s">
        <v>4</v>
      </c>
      <c r="E1" s="23" t="s">
        <v>8</v>
      </c>
      <c r="F1" s="23" t="s">
        <v>3</v>
      </c>
      <c r="G1" s="23" t="s">
        <v>2</v>
      </c>
      <c r="H1" s="23" t="s">
        <v>9</v>
      </c>
      <c r="I1" s="23" t="s">
        <v>1</v>
      </c>
      <c r="J1" s="23" t="s">
        <v>0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 x14ac:dyDescent="0.2">
      <c r="A2" s="8">
        <v>2015</v>
      </c>
      <c r="B2" s="14">
        <v>1235746</v>
      </c>
      <c r="C2" s="14">
        <v>384777</v>
      </c>
      <c r="D2" s="22">
        <v>355321</v>
      </c>
      <c r="E2" s="13">
        <f t="shared" ref="E2:E11" si="0">B2+C2+D2</f>
        <v>1975844</v>
      </c>
      <c r="F2" s="22">
        <v>2122381</v>
      </c>
      <c r="G2" s="14">
        <v>375169</v>
      </c>
      <c r="H2" s="14">
        <v>91027</v>
      </c>
      <c r="I2" s="10">
        <f t="shared" ref="I2:I11" si="1">E2-(G2+H2)</f>
        <v>1509648</v>
      </c>
      <c r="J2" s="10">
        <f t="shared" ref="J2:J4" si="2">F2-D2</f>
        <v>1767060</v>
      </c>
      <c r="K2" s="10">
        <f>F2+G2+H2</f>
        <v>2588577</v>
      </c>
      <c r="L2" s="10">
        <f>B2+C2+D2</f>
        <v>1975844</v>
      </c>
      <c r="M2" s="10">
        <f>K2-L2</f>
        <v>612733</v>
      </c>
      <c r="N2" s="2">
        <f>K2/L2</f>
        <v>1.3101120331362193</v>
      </c>
    </row>
    <row r="3" spans="1:14" x14ac:dyDescent="0.2">
      <c r="A3" s="8">
        <v>2016</v>
      </c>
      <c r="B3" s="14">
        <v>1748834</v>
      </c>
      <c r="C3" s="14">
        <v>581368</v>
      </c>
      <c r="D3" s="22">
        <v>339615</v>
      </c>
      <c r="E3" s="13">
        <f t="shared" si="0"/>
        <v>2669817</v>
      </c>
      <c r="F3" s="22">
        <v>1848961</v>
      </c>
      <c r="G3" s="14">
        <v>425436</v>
      </c>
      <c r="H3" s="14">
        <v>30943</v>
      </c>
      <c r="I3" s="10">
        <f t="shared" si="1"/>
        <v>2213438</v>
      </c>
      <c r="J3" s="10">
        <f t="shared" si="2"/>
        <v>1509346</v>
      </c>
      <c r="K3" s="10">
        <f t="shared" ref="K3:K11" si="3">F3+G3+H3</f>
        <v>2305340</v>
      </c>
      <c r="L3" s="10">
        <f t="shared" ref="L3:L11" si="4">B3+C3+D3</f>
        <v>2669817</v>
      </c>
      <c r="M3" s="10">
        <f t="shared" ref="M3:M11" si="5">K3-L3</f>
        <v>-364477</v>
      </c>
      <c r="N3" s="2">
        <f t="shared" ref="N3:N11" si="6">K3/L3</f>
        <v>0.86348240347559402</v>
      </c>
    </row>
    <row r="4" spans="1:14" x14ac:dyDescent="0.2">
      <c r="A4" s="8">
        <v>2017</v>
      </c>
      <c r="B4" s="14">
        <v>2189475</v>
      </c>
      <c r="C4" s="14">
        <v>447433</v>
      </c>
      <c r="D4" s="22">
        <v>433643</v>
      </c>
      <c r="E4" s="13">
        <f t="shared" si="0"/>
        <v>3070551</v>
      </c>
      <c r="F4" s="22">
        <v>2374229</v>
      </c>
      <c r="G4" s="11">
        <v>405980</v>
      </c>
      <c r="H4" s="11">
        <v>421995</v>
      </c>
      <c r="I4" s="10">
        <f t="shared" si="1"/>
        <v>2242576</v>
      </c>
      <c r="J4" s="10">
        <f t="shared" si="2"/>
        <v>1940586</v>
      </c>
      <c r="K4" s="10">
        <f t="shared" si="3"/>
        <v>3202204</v>
      </c>
      <c r="L4" s="10">
        <f t="shared" si="4"/>
        <v>3070551</v>
      </c>
      <c r="M4" s="10">
        <f t="shared" si="5"/>
        <v>131653</v>
      </c>
      <c r="N4" s="2">
        <f t="shared" si="6"/>
        <v>1.0428760180176131</v>
      </c>
    </row>
    <row r="5" spans="1:14" x14ac:dyDescent="0.2">
      <c r="A5" s="8">
        <v>2018</v>
      </c>
      <c r="B5" s="11">
        <v>2495447</v>
      </c>
      <c r="C5" s="11">
        <v>484508</v>
      </c>
      <c r="D5" s="22">
        <v>506022</v>
      </c>
      <c r="E5" s="13">
        <f t="shared" si="0"/>
        <v>3485977</v>
      </c>
      <c r="F5" s="22">
        <v>2719515</v>
      </c>
      <c r="G5" s="11">
        <v>435960</v>
      </c>
      <c r="H5" s="11">
        <v>41014</v>
      </c>
      <c r="I5" s="10">
        <f t="shared" si="1"/>
        <v>3009003</v>
      </c>
      <c r="J5" s="21">
        <v>2213493</v>
      </c>
      <c r="K5" s="10">
        <f t="shared" si="3"/>
        <v>3196489</v>
      </c>
      <c r="L5" s="10">
        <f t="shared" si="4"/>
        <v>3485977</v>
      </c>
      <c r="M5" s="10">
        <f t="shared" si="5"/>
        <v>-289488</v>
      </c>
      <c r="N5" s="2">
        <f t="shared" si="6"/>
        <v>0.9169564228335414</v>
      </c>
    </row>
    <row r="6" spans="1:14" x14ac:dyDescent="0.2">
      <c r="A6" s="8">
        <v>2019</v>
      </c>
      <c r="B6" s="11">
        <v>2945708</v>
      </c>
      <c r="C6" s="11">
        <v>493137</v>
      </c>
      <c r="D6" s="14">
        <v>558668</v>
      </c>
      <c r="E6" s="13">
        <f t="shared" si="0"/>
        <v>3997513</v>
      </c>
      <c r="F6" s="14">
        <f t="shared" ref="F6:F11" si="7">D6+J6</f>
        <v>3024954</v>
      </c>
      <c r="G6" s="11">
        <v>391728</v>
      </c>
      <c r="H6" s="11">
        <v>78977</v>
      </c>
      <c r="I6" s="10">
        <f t="shared" si="1"/>
        <v>3526808</v>
      </c>
      <c r="J6" s="20">
        <v>2466286</v>
      </c>
      <c r="K6" s="10">
        <f t="shared" si="3"/>
        <v>3495659</v>
      </c>
      <c r="L6" s="10">
        <f t="shared" si="4"/>
        <v>3997513</v>
      </c>
      <c r="M6" s="10">
        <f t="shared" si="5"/>
        <v>-501854</v>
      </c>
      <c r="N6" s="2">
        <f t="shared" si="6"/>
        <v>0.87445844453789146</v>
      </c>
    </row>
    <row r="7" spans="1:14" x14ac:dyDescent="0.2">
      <c r="A7" s="8">
        <v>2020</v>
      </c>
      <c r="B7" s="11">
        <v>3302751</v>
      </c>
      <c r="C7" s="11">
        <v>544503</v>
      </c>
      <c r="D7" s="14">
        <v>932759</v>
      </c>
      <c r="E7" s="13">
        <f t="shared" si="0"/>
        <v>4780013</v>
      </c>
      <c r="F7" s="14">
        <f t="shared" si="7"/>
        <v>5039382</v>
      </c>
      <c r="G7" s="11">
        <v>469474</v>
      </c>
      <c r="H7" s="11">
        <v>88671</v>
      </c>
      <c r="I7" s="10">
        <f t="shared" si="1"/>
        <v>4221868</v>
      </c>
      <c r="J7" s="20">
        <v>4106623</v>
      </c>
      <c r="K7" s="10">
        <f t="shared" si="3"/>
        <v>5597527</v>
      </c>
      <c r="L7" s="10">
        <f t="shared" si="4"/>
        <v>4780013</v>
      </c>
      <c r="M7" s="10">
        <f t="shared" si="5"/>
        <v>817514</v>
      </c>
      <c r="N7" s="2">
        <f t="shared" si="6"/>
        <v>1.1710275683350653</v>
      </c>
    </row>
    <row r="8" spans="1:14" x14ac:dyDescent="0.2">
      <c r="A8" s="8">
        <v>2021</v>
      </c>
      <c r="B8" s="17">
        <v>3628280</v>
      </c>
      <c r="C8" s="17">
        <v>589420</v>
      </c>
      <c r="D8" s="18">
        <v>761176</v>
      </c>
      <c r="E8" s="19">
        <f t="shared" si="0"/>
        <v>4978876</v>
      </c>
      <c r="F8" s="18">
        <f t="shared" si="7"/>
        <v>4129511</v>
      </c>
      <c r="G8" s="17">
        <v>473638</v>
      </c>
      <c r="H8" s="17">
        <v>61662</v>
      </c>
      <c r="I8" s="16">
        <f t="shared" si="1"/>
        <v>4443576</v>
      </c>
      <c r="J8" s="15">
        <v>3368335</v>
      </c>
      <c r="K8" s="10">
        <f t="shared" si="3"/>
        <v>4664811</v>
      </c>
      <c r="L8" s="10">
        <f t="shared" si="4"/>
        <v>4978876</v>
      </c>
      <c r="M8" s="10">
        <f t="shared" si="5"/>
        <v>-314065</v>
      </c>
      <c r="N8" s="2">
        <f t="shared" si="6"/>
        <v>0.93692050173573316</v>
      </c>
    </row>
    <row r="9" spans="1:14" x14ac:dyDescent="0.2">
      <c r="A9" s="8">
        <v>2022</v>
      </c>
      <c r="B9" s="11">
        <v>4170268</v>
      </c>
      <c r="C9" s="11">
        <v>760369</v>
      </c>
      <c r="D9" s="14">
        <v>987487</v>
      </c>
      <c r="E9" s="13">
        <f t="shared" si="0"/>
        <v>5918124</v>
      </c>
      <c r="F9" s="12">
        <f t="shared" si="7"/>
        <v>5344423</v>
      </c>
      <c r="G9" s="11">
        <v>705748</v>
      </c>
      <c r="H9" s="11">
        <v>209500</v>
      </c>
      <c r="I9" s="10">
        <f t="shared" si="1"/>
        <v>5002876</v>
      </c>
      <c r="J9" s="9">
        <v>4356936</v>
      </c>
      <c r="K9" s="10">
        <f t="shared" si="3"/>
        <v>6259671</v>
      </c>
      <c r="L9" s="10">
        <f t="shared" si="4"/>
        <v>5918124</v>
      </c>
      <c r="M9" s="10">
        <f t="shared" si="5"/>
        <v>341547</v>
      </c>
      <c r="N9" s="2">
        <f t="shared" si="6"/>
        <v>1.057712038477058</v>
      </c>
    </row>
    <row r="10" spans="1:14" x14ac:dyDescent="0.2">
      <c r="A10" s="8">
        <v>2023</v>
      </c>
      <c r="B10" s="11">
        <v>5458071</v>
      </c>
      <c r="C10" s="11">
        <v>920121</v>
      </c>
      <c r="D10" s="14">
        <v>1366773</v>
      </c>
      <c r="E10" s="13">
        <f t="shared" si="0"/>
        <v>7744965</v>
      </c>
      <c r="F10" s="12">
        <f t="shared" si="7"/>
        <v>7381720</v>
      </c>
      <c r="G10" s="11">
        <v>844282</v>
      </c>
      <c r="H10" s="11">
        <v>129728</v>
      </c>
      <c r="I10" s="10">
        <f t="shared" si="1"/>
        <v>6770955</v>
      </c>
      <c r="J10" s="9">
        <v>6014947</v>
      </c>
      <c r="K10" s="10">
        <f t="shared" si="3"/>
        <v>8355730</v>
      </c>
      <c r="L10" s="10">
        <f t="shared" si="4"/>
        <v>7744965</v>
      </c>
      <c r="M10" s="10">
        <f t="shared" si="5"/>
        <v>610765</v>
      </c>
      <c r="N10" s="2">
        <f t="shared" si="6"/>
        <v>1.0788596204114544</v>
      </c>
    </row>
    <row r="11" spans="1:14" s="3" customFormat="1" x14ac:dyDescent="0.2">
      <c r="A11" s="8">
        <v>2024</v>
      </c>
      <c r="B11" s="7">
        <v>6462570</v>
      </c>
      <c r="C11" s="7">
        <v>1065558</v>
      </c>
      <c r="D11" s="5">
        <v>1996936</v>
      </c>
      <c r="E11" s="6">
        <f t="shared" si="0"/>
        <v>9525064</v>
      </c>
      <c r="F11" s="5">
        <f t="shared" si="7"/>
        <v>10794978</v>
      </c>
      <c r="G11" s="4">
        <v>1258429</v>
      </c>
      <c r="H11" s="4">
        <v>286616</v>
      </c>
      <c r="I11" s="4">
        <f t="shared" si="1"/>
        <v>7980019</v>
      </c>
      <c r="J11" s="4">
        <v>8798042</v>
      </c>
      <c r="K11" s="10">
        <f t="shared" si="3"/>
        <v>12340023</v>
      </c>
      <c r="L11" s="10">
        <f t="shared" si="4"/>
        <v>9525064</v>
      </c>
      <c r="M11" s="10">
        <f t="shared" si="5"/>
        <v>2814959</v>
      </c>
      <c r="N11" s="2">
        <f t="shared" si="6"/>
        <v>1.2955317675555775</v>
      </c>
    </row>
    <row r="12" spans="1:14" x14ac:dyDescent="0.2">
      <c r="F12" s="1"/>
    </row>
    <row r="15" spans="1:14" x14ac:dyDescent="0.2">
      <c r="F15" s="2"/>
      <c r="G15" s="1"/>
    </row>
    <row r="16" spans="1:14" x14ac:dyDescent="0.2"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2025-08-20T11:07:23Z</dcterms:created>
  <dcterms:modified xsi:type="dcterms:W3CDTF">2025-08-20T13:20:18Z</dcterms:modified>
</cp:coreProperties>
</file>