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Final Case Study\Time Series\"/>
    </mc:Choice>
  </mc:AlternateContent>
  <bookViews>
    <workbookView xWindow="0" yWindow="0" windowWidth="20490" windowHeight="7155"/>
  </bookViews>
  <sheets>
    <sheet name="Summary" sheetId="1" r:id="rId1"/>
    <sheet name="Seasonal index" sheetId="2" r:id="rId2"/>
    <sheet name="Deseasonalised" sheetId="3" r:id="rId3"/>
  </sheets>
  <definedNames>
    <definedName name="_xlnm._FilterDatabase" localSheetId="1" hidden="1">'Seasonal index'!$B$2:$M$43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M3" i="3" s="1"/>
  <c r="K4" i="3"/>
  <c r="L4" i="3" s="1"/>
  <c r="M4" i="3" s="1"/>
  <c r="K5" i="3" l="1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I42" i="2"/>
  <c r="I41" i="2"/>
  <c r="J40" i="2" s="1"/>
  <c r="K40" i="2" s="1"/>
  <c r="I40" i="2"/>
  <c r="I39" i="2"/>
  <c r="I38" i="2"/>
  <c r="I37" i="2"/>
  <c r="J36" i="2" s="1"/>
  <c r="K36" i="2" s="1"/>
  <c r="I36" i="2"/>
  <c r="I35" i="2"/>
  <c r="I34" i="2"/>
  <c r="I33" i="2"/>
  <c r="J32" i="2" s="1"/>
  <c r="K32" i="2" s="1"/>
  <c r="I32" i="2"/>
  <c r="I31" i="2"/>
  <c r="I30" i="2"/>
  <c r="I29" i="2"/>
  <c r="J28" i="2" s="1"/>
  <c r="K28" i="2" s="1"/>
  <c r="I28" i="2"/>
  <c r="I27" i="2"/>
  <c r="I26" i="2"/>
  <c r="I25" i="2"/>
  <c r="J24" i="2" s="1"/>
  <c r="K24" i="2" s="1"/>
  <c r="I24" i="2"/>
  <c r="I23" i="2"/>
  <c r="I22" i="2"/>
  <c r="I21" i="2"/>
  <c r="J20" i="2" s="1"/>
  <c r="K20" i="2" s="1"/>
  <c r="I20" i="2"/>
  <c r="I19" i="2"/>
  <c r="I18" i="2"/>
  <c r="I17" i="2"/>
  <c r="J16" i="2" s="1"/>
  <c r="K16" i="2" s="1"/>
  <c r="I16" i="2"/>
  <c r="I15" i="2"/>
  <c r="I14" i="2"/>
  <c r="I13" i="2"/>
  <c r="J12" i="2" s="1"/>
  <c r="K12" i="2" s="1"/>
  <c r="I12" i="2"/>
  <c r="I11" i="2"/>
  <c r="I10" i="2"/>
  <c r="I9" i="2"/>
  <c r="J7" i="2" s="1"/>
  <c r="K7" i="2" s="1"/>
  <c r="I8" i="2"/>
  <c r="I7" i="2"/>
  <c r="J6" i="2" s="1"/>
  <c r="K6" i="2" s="1"/>
  <c r="I6" i="2"/>
  <c r="J5" i="2" l="1"/>
  <c r="K5" i="2" s="1"/>
  <c r="J9" i="2"/>
  <c r="K9" i="2" s="1"/>
  <c r="J13" i="2"/>
  <c r="K13" i="2" s="1"/>
  <c r="J17" i="2"/>
  <c r="K17" i="2" s="1"/>
  <c r="J21" i="2"/>
  <c r="K21" i="2" s="1"/>
  <c r="J25" i="2"/>
  <c r="K25" i="2" s="1"/>
  <c r="J29" i="2"/>
  <c r="K29" i="2" s="1"/>
  <c r="J33" i="2"/>
  <c r="K33" i="2" s="1"/>
  <c r="J37" i="2"/>
  <c r="K37" i="2" s="1"/>
  <c r="J10" i="2"/>
  <c r="K10" i="2" s="1"/>
  <c r="J14" i="2"/>
  <c r="K14" i="2" s="1"/>
  <c r="J18" i="2"/>
  <c r="K18" i="2" s="1"/>
  <c r="J22" i="2"/>
  <c r="K22" i="2" s="1"/>
  <c r="J26" i="2"/>
  <c r="K26" i="2" s="1"/>
  <c r="J30" i="2"/>
  <c r="K30" i="2" s="1"/>
  <c r="J34" i="2"/>
  <c r="K34" i="2" s="1"/>
  <c r="J38" i="2"/>
  <c r="K38" i="2" s="1"/>
  <c r="K6" i="3"/>
  <c r="L5" i="3"/>
  <c r="M5" i="3" s="1"/>
  <c r="M6" i="2"/>
  <c r="J11" i="2"/>
  <c r="K11" i="2" s="1"/>
  <c r="J15" i="2"/>
  <c r="K15" i="2" s="1"/>
  <c r="J19" i="2"/>
  <c r="K19" i="2" s="1"/>
  <c r="J23" i="2"/>
  <c r="K23" i="2" s="1"/>
  <c r="J27" i="2"/>
  <c r="K27" i="2" s="1"/>
  <c r="J31" i="2"/>
  <c r="K31" i="2" s="1"/>
  <c r="J35" i="2"/>
  <c r="K35" i="2" s="1"/>
  <c r="J39" i="2"/>
  <c r="K39" i="2" s="1"/>
  <c r="J8" i="2"/>
  <c r="K8" i="2" s="1"/>
  <c r="M4" i="2" s="1"/>
  <c r="M3" i="2" l="1"/>
  <c r="M5" i="2"/>
  <c r="K7" i="3"/>
  <c r="L6" i="3"/>
  <c r="M6" i="3" s="1"/>
  <c r="K8" i="3" l="1"/>
  <c r="L7" i="3"/>
  <c r="M7" i="3" s="1"/>
  <c r="K9" i="3" l="1"/>
  <c r="L8" i="3"/>
  <c r="M8" i="3" s="1"/>
  <c r="K10" i="3" l="1"/>
  <c r="L9" i="3"/>
  <c r="M9" i="3" s="1"/>
  <c r="K11" i="3" l="1"/>
  <c r="L10" i="3"/>
  <c r="M10" i="3" s="1"/>
  <c r="K12" i="3" l="1"/>
  <c r="L11" i="3"/>
  <c r="M11" i="3" s="1"/>
  <c r="K13" i="3" l="1"/>
  <c r="L12" i="3"/>
  <c r="M12" i="3" s="1"/>
  <c r="K14" i="3" l="1"/>
  <c r="L13" i="3"/>
  <c r="M13" i="3" s="1"/>
  <c r="K15" i="3" l="1"/>
  <c r="L14" i="3"/>
  <c r="M14" i="3" s="1"/>
  <c r="K16" i="3" l="1"/>
  <c r="L15" i="3"/>
  <c r="M15" i="3" s="1"/>
  <c r="K17" i="3" l="1"/>
  <c r="L16" i="3"/>
  <c r="M16" i="3" s="1"/>
  <c r="K18" i="3" l="1"/>
  <c r="L17" i="3"/>
  <c r="M17" i="3" s="1"/>
  <c r="K19" i="3" l="1"/>
  <c r="L18" i="3"/>
  <c r="M18" i="3" s="1"/>
  <c r="K20" i="3" l="1"/>
  <c r="L19" i="3"/>
  <c r="M19" i="3" s="1"/>
  <c r="K21" i="3" l="1"/>
  <c r="L20" i="3"/>
  <c r="M20" i="3" s="1"/>
  <c r="K22" i="3" l="1"/>
  <c r="L21" i="3"/>
  <c r="M21" i="3" s="1"/>
  <c r="K23" i="3" l="1"/>
  <c r="L22" i="3"/>
  <c r="M22" i="3" s="1"/>
  <c r="K24" i="3" l="1"/>
  <c r="L23" i="3"/>
  <c r="M23" i="3" s="1"/>
  <c r="K25" i="3" l="1"/>
  <c r="L24" i="3"/>
  <c r="M24" i="3" s="1"/>
  <c r="K26" i="3" l="1"/>
  <c r="L25" i="3"/>
  <c r="M25" i="3" s="1"/>
  <c r="K27" i="3" l="1"/>
  <c r="L26" i="3"/>
  <c r="M26" i="3" s="1"/>
  <c r="K28" i="3" l="1"/>
  <c r="L27" i="3"/>
  <c r="M27" i="3" s="1"/>
  <c r="K29" i="3" l="1"/>
  <c r="L28" i="3"/>
  <c r="M28" i="3" s="1"/>
  <c r="K30" i="3" l="1"/>
  <c r="L29" i="3"/>
  <c r="M29" i="3" s="1"/>
  <c r="K31" i="3" l="1"/>
  <c r="L30" i="3"/>
  <c r="M30" i="3" s="1"/>
  <c r="K32" i="3" l="1"/>
  <c r="L31" i="3"/>
  <c r="M31" i="3" s="1"/>
  <c r="K33" i="3" l="1"/>
  <c r="L32" i="3"/>
  <c r="M32" i="3" s="1"/>
  <c r="K34" i="3" l="1"/>
  <c r="L33" i="3"/>
  <c r="M33" i="3" s="1"/>
  <c r="K35" i="3" l="1"/>
  <c r="L34" i="3"/>
  <c r="M34" i="3" s="1"/>
  <c r="K36" i="3" l="1"/>
  <c r="L35" i="3"/>
  <c r="M35" i="3" s="1"/>
  <c r="K37" i="3" l="1"/>
  <c r="L36" i="3"/>
  <c r="M36" i="3" s="1"/>
  <c r="K38" i="3" l="1"/>
  <c r="L37" i="3"/>
  <c r="M37" i="3" s="1"/>
  <c r="K39" i="3" l="1"/>
  <c r="L38" i="3"/>
  <c r="M38" i="3" s="1"/>
  <c r="K40" i="3" l="1"/>
  <c r="L39" i="3"/>
  <c r="M39" i="3" s="1"/>
  <c r="K41" i="3" l="1"/>
  <c r="L40" i="3"/>
  <c r="M40" i="3" s="1"/>
  <c r="K42" i="3" l="1"/>
  <c r="L41" i="3"/>
  <c r="M41" i="3" s="1"/>
  <c r="L42" i="3" l="1"/>
  <c r="M42" i="3" s="1"/>
  <c r="K43" i="3"/>
  <c r="K44" i="3" l="1"/>
  <c r="L43" i="3"/>
  <c r="M43" i="3" s="1"/>
  <c r="K45" i="3" l="1"/>
  <c r="L44" i="3"/>
  <c r="M44" i="3" s="1"/>
  <c r="K46" i="3" l="1"/>
  <c r="L46" i="3" s="1"/>
  <c r="M46" i="3" s="1"/>
  <c r="L45" i="3"/>
  <c r="M45" i="3" s="1"/>
</calcChain>
</file>

<file path=xl/sharedStrings.xml><?xml version="1.0" encoding="utf-8"?>
<sst xmlns="http://schemas.openxmlformats.org/spreadsheetml/2006/main" count="47" uniqueCount="37">
  <si>
    <t>Year</t>
  </si>
  <si>
    <t>Quarter</t>
  </si>
  <si>
    <t>Ireland</t>
  </si>
  <si>
    <t xml:space="preserve">Other EU not Ireland </t>
  </si>
  <si>
    <t>Rest of Europe and Med</t>
  </si>
  <si>
    <t>Rest of World</t>
  </si>
  <si>
    <t>Total</t>
  </si>
  <si>
    <t>Moving Average</t>
  </si>
  <si>
    <t>Centered Moving Average</t>
  </si>
  <si>
    <t>Seasonal Irregular Value</t>
  </si>
  <si>
    <t>Seasonal Index</t>
  </si>
  <si>
    <t>Q1</t>
  </si>
  <si>
    <t>Q2</t>
  </si>
  <si>
    <t>Q3</t>
  </si>
  <si>
    <t>Q4</t>
  </si>
  <si>
    <t>Deseasonalised</t>
  </si>
  <si>
    <t>#</t>
  </si>
  <si>
    <t>Predictive Values</t>
  </si>
  <si>
    <t>Total Predictive Sales</t>
  </si>
  <si>
    <t xml:space="preserve">ETS(M,A,M) </t>
  </si>
  <si>
    <t>Call:</t>
  </si>
  <si>
    <t xml:space="preserve"> ets(y = myuk) </t>
  </si>
  <si>
    <t xml:space="preserve">  Smoothing parameters:</t>
  </si>
  <si>
    <t xml:space="preserve">    alpha = 0.5339 </t>
  </si>
  <si>
    <t xml:space="preserve">    beta  = 0.0042 </t>
  </si>
  <si>
    <t xml:space="preserve">    gamma = 1e-04 </t>
  </si>
  <si>
    <t xml:space="preserve">  Initial states:</t>
  </si>
  <si>
    <t xml:space="preserve">    l = 12611.067 </t>
  </si>
  <si>
    <t xml:space="preserve">    b = 292.6913 </t>
  </si>
  <si>
    <t xml:space="preserve">    s=0.888 1.2654 1.0491 0.7976</t>
  </si>
  <si>
    <t xml:space="preserve">  sigma:  0.0284</t>
  </si>
  <si>
    <t xml:space="preserve">     AIC     AICc      BIC </t>
  </si>
  <si>
    <t xml:space="preserve">651.4272 657.4272 666.6271 </t>
  </si>
  <si>
    <t>Training set error measures:</t>
  </si>
  <si>
    <t xml:space="preserve">                    ME     RMSE      MAE        MPE    MAPE      MASE        ACF1</t>
  </si>
  <si>
    <t>Training set -70.83687 444.9536 304.2904 -0.4838512 1.75779 0.2683008 0.002191918</t>
  </si>
  <si>
    <t>ETS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</si>
</sst>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9" fontId="4" fillId="0" borderId="0" xfId="1" applyFont="1"/>
    <xf numFmtId="40" fontId="3" fillId="0" borderId="0" xfId="0" applyNumberFormat="1" applyFont="1"/>
    <xf numFmtId="0" fontId="4" fillId="4" borderId="1" xfId="0" applyFont="1" applyFill="1" applyBorder="1"/>
    <xf numFmtId="0" fontId="3" fillId="3" borderId="1" xfId="0" applyFont="1" applyFill="1" applyBorder="1"/>
    <xf numFmtId="40" fontId="3" fillId="3" borderId="1" xfId="1" applyNumberFormat="1" applyFont="1" applyFill="1" applyBorder="1"/>
    <xf numFmtId="0" fontId="3" fillId="0" borderId="1" xfId="0" applyFont="1" applyBorder="1"/>
    <xf numFmtId="0" fontId="3" fillId="2" borderId="1" xfId="0" applyFont="1" applyFill="1" applyBorder="1"/>
    <xf numFmtId="40" fontId="3" fillId="2" borderId="1" xfId="1" applyNumberFormat="1" applyFont="1" applyFill="1" applyBorder="1"/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Deseasonalised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Deseasonalised!$J$2</c:f>
              <c:strCache>
                <c:ptCount val="1"/>
                <c:pt idx="0">
                  <c:v>Deseasonalised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44805336832896"/>
                  <c:y val="-0.171712962962962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228.26x + 12802</a:t>
                    </a:r>
                    <a:br>
                      <a:rPr lang="en-US" b="1" baseline="0"/>
                    </a:br>
                    <a:r>
                      <a:rPr lang="en-US" b="1" baseline="0"/>
                      <a:t>R² = 0.951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Deseasonalised!$B$3:$B$42</c:f>
              <c:numCache>
                <c:formatCode>General</c:formatCode>
                <c:ptCount val="40"/>
                <c:pt idx="0">
                  <c:v>1996</c:v>
                </c:pt>
                <c:pt idx="1">
                  <c:v>1996</c:v>
                </c:pt>
                <c:pt idx="2">
                  <c:v>1996</c:v>
                </c:pt>
                <c:pt idx="3">
                  <c:v>1996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2005</c:v>
                </c:pt>
                <c:pt idx="37">
                  <c:v>2005</c:v>
                </c:pt>
                <c:pt idx="38">
                  <c:v>2005</c:v>
                </c:pt>
                <c:pt idx="39">
                  <c:v>2005</c:v>
                </c:pt>
              </c:numCache>
            </c:numRef>
          </c:cat>
          <c:val>
            <c:numRef>
              <c:f>Deseasonalised!$J$3:$J$42</c:f>
              <c:numCache>
                <c:formatCode>General</c:formatCode>
                <c:ptCount val="40"/>
                <c:pt idx="0">
                  <c:v>12833.766851240958</c:v>
                </c:pt>
                <c:pt idx="1">
                  <c:v>12933.331417020876</c:v>
                </c:pt>
                <c:pt idx="2">
                  <c:v>13105.582039921381</c:v>
                </c:pt>
                <c:pt idx="3">
                  <c:v>13500.245263203838</c:v>
                </c:pt>
                <c:pt idx="4">
                  <c:v>13819.33787239378</c:v>
                </c:pt>
                <c:pt idx="5">
                  <c:v>14195.259539635208</c:v>
                </c:pt>
                <c:pt idx="6">
                  <c:v>14268.631528312673</c:v>
                </c:pt>
                <c:pt idx="7">
                  <c:v>14620.102042943854</c:v>
                </c:pt>
                <c:pt idx="8">
                  <c:v>14809.930911488784</c:v>
                </c:pt>
                <c:pt idx="9">
                  <c:v>15633.781234627493</c:v>
                </c:pt>
                <c:pt idx="10">
                  <c:v>15732.687049607401</c:v>
                </c:pt>
                <c:pt idx="11">
                  <c:v>15946.129638269809</c:v>
                </c:pt>
                <c:pt idx="12">
                  <c:v>16360.478951136854</c:v>
                </c:pt>
                <c:pt idx="13">
                  <c:v>16495.748779802034</c:v>
                </c:pt>
                <c:pt idx="14">
                  <c:v>16640.432991766458</c:v>
                </c:pt>
                <c:pt idx="15">
                  <c:v>16783.205681878291</c:v>
                </c:pt>
                <c:pt idx="16">
                  <c:v>16980.698166996084</c:v>
                </c:pt>
                <c:pt idx="17">
                  <c:v>18018.271741655182</c:v>
                </c:pt>
                <c:pt idx="18">
                  <c:v>17907.495036030141</c:v>
                </c:pt>
                <c:pt idx="19">
                  <c:v>17971.786066813624</c:v>
                </c:pt>
                <c:pt idx="20">
                  <c:v>17632.304994993938</c:v>
                </c:pt>
                <c:pt idx="21">
                  <c:v>17057.984531859402</c:v>
                </c:pt>
                <c:pt idx="22">
                  <c:v>17975.260792128822</c:v>
                </c:pt>
                <c:pt idx="23">
                  <c:v>16526.337124754828</c:v>
                </c:pt>
                <c:pt idx="24">
                  <c:v>17857.040297906489</c:v>
                </c:pt>
                <c:pt idx="25">
                  <c:v>17898.951760318727</c:v>
                </c:pt>
                <c:pt idx="26">
                  <c:v>18299.118068367861</c:v>
                </c:pt>
                <c:pt idx="27">
                  <c:v>18832.52105647295</c:v>
                </c:pt>
                <c:pt idx="28">
                  <c:v>18447.127406112639</c:v>
                </c:pt>
                <c:pt idx="29">
                  <c:v>18856.375290562431</c:v>
                </c:pt>
                <c:pt idx="30">
                  <c:v>19196.620349721303</c:v>
                </c:pt>
                <c:pt idx="31">
                  <c:v>20214.879475729489</c:v>
                </c:pt>
                <c:pt idx="32">
                  <c:v>20192.278641020184</c:v>
                </c:pt>
                <c:pt idx="33">
                  <c:v>20670.039006876526</c:v>
                </c:pt>
                <c:pt idx="34">
                  <c:v>20576.362662846743</c:v>
                </c:pt>
                <c:pt idx="35">
                  <c:v>21598.364511464642</c:v>
                </c:pt>
                <c:pt idx="36">
                  <c:v>22492.362858538621</c:v>
                </c:pt>
                <c:pt idx="37">
                  <c:v>21927.194330237402</c:v>
                </c:pt>
                <c:pt idx="38">
                  <c:v>21766.99123802238</c:v>
                </c:pt>
                <c:pt idx="39">
                  <c:v>22675.409865017413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78792"/>
        <c:axId val="182580752"/>
      </c:lineChart>
      <c:catAx>
        <c:axId val="18257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0752"/>
        <c:crosses val="autoZero"/>
        <c:auto val="1"/>
        <c:lblAlgn val="ctr"/>
        <c:lblOffset val="100"/>
        <c:noMultiLvlLbl val="0"/>
      </c:catAx>
      <c:valAx>
        <c:axId val="1825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Forecasting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Deseasonalised!$M$2</c:f>
              <c:strCache>
                <c:ptCount val="1"/>
                <c:pt idx="0">
                  <c:v>Total Predictive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Deseasonalised!$M$3:$M$46</c:f>
              <c:numCache>
                <c:formatCode>General</c:formatCode>
                <c:ptCount val="44"/>
                <c:pt idx="0">
                  <c:v>10378.505333928573</c:v>
                </c:pt>
                <c:pt idx="1">
                  <c:v>13889.66861574317</c:v>
                </c:pt>
                <c:pt idx="2">
                  <c:v>17115.769774796328</c:v>
                </c:pt>
                <c:pt idx="3">
                  <c:v>12173.654708921753</c:v>
                </c:pt>
                <c:pt idx="4">
                  <c:v>11105.734914158757</c:v>
                </c:pt>
                <c:pt idx="5">
                  <c:v>14846.172285301924</c:v>
                </c:pt>
                <c:pt idx="6">
                  <c:v>18274.488344772264</c:v>
                </c:pt>
                <c:pt idx="7">
                  <c:v>12984.081342415633</c:v>
                </c:pt>
                <c:pt idx="8">
                  <c:v>11832.96449438894</c:v>
                </c:pt>
                <c:pt idx="9">
                  <c:v>15802.675954860681</c:v>
                </c:pt>
                <c:pt idx="10">
                  <c:v>19433.2069147482</c:v>
                </c:pt>
                <c:pt idx="11">
                  <c:v>13794.507975909513</c:v>
                </c:pt>
                <c:pt idx="12">
                  <c:v>12560.194074619123</c:v>
                </c:pt>
                <c:pt idx="13">
                  <c:v>16759.179624419434</c:v>
                </c:pt>
                <c:pt idx="14">
                  <c:v>20591.925484724135</c:v>
                </c:pt>
                <c:pt idx="15">
                  <c:v>14604.934609403395</c:v>
                </c:pt>
                <c:pt idx="16">
                  <c:v>13287.423654849305</c:v>
                </c:pt>
                <c:pt idx="17">
                  <c:v>17715.683293978189</c:v>
                </c:pt>
                <c:pt idx="18">
                  <c:v>21750.644054700067</c:v>
                </c:pt>
                <c:pt idx="19">
                  <c:v>15415.361242897277</c:v>
                </c:pt>
                <c:pt idx="20">
                  <c:v>14014.653235079488</c:v>
                </c:pt>
                <c:pt idx="21">
                  <c:v>18672.186963536948</c:v>
                </c:pt>
                <c:pt idx="22">
                  <c:v>22909.362624676003</c:v>
                </c:pt>
                <c:pt idx="23">
                  <c:v>16225.787876391156</c:v>
                </c:pt>
                <c:pt idx="24">
                  <c:v>14741.882815309671</c:v>
                </c:pt>
                <c:pt idx="25">
                  <c:v>19628.690633095703</c:v>
                </c:pt>
                <c:pt idx="26">
                  <c:v>24068.081194651939</c:v>
                </c:pt>
                <c:pt idx="27">
                  <c:v>17036.214509885038</c:v>
                </c:pt>
                <c:pt idx="28">
                  <c:v>15469.112395539856</c:v>
                </c:pt>
                <c:pt idx="29">
                  <c:v>20585.194302654454</c:v>
                </c:pt>
                <c:pt idx="30">
                  <c:v>25226.799764627871</c:v>
                </c:pt>
                <c:pt idx="31">
                  <c:v>17846.641143378918</c:v>
                </c:pt>
                <c:pt idx="32">
                  <c:v>16196.341975770039</c:v>
                </c:pt>
                <c:pt idx="33">
                  <c:v>21541.697972213209</c:v>
                </c:pt>
                <c:pt idx="34">
                  <c:v>26385.518334603807</c:v>
                </c:pt>
                <c:pt idx="35">
                  <c:v>18657.067776872802</c:v>
                </c:pt>
                <c:pt idx="36">
                  <c:v>16923.571556000221</c:v>
                </c:pt>
                <c:pt idx="37">
                  <c:v>22498.201641771961</c:v>
                </c:pt>
                <c:pt idx="38">
                  <c:v>27544.236904579742</c:v>
                </c:pt>
                <c:pt idx="39">
                  <c:v>19467.494410366682</c:v>
                </c:pt>
                <c:pt idx="40">
                  <c:v>17650.801136230402</c:v>
                </c:pt>
                <c:pt idx="41">
                  <c:v>23454.705311330719</c:v>
                </c:pt>
                <c:pt idx="42">
                  <c:v>28702.955474555678</c:v>
                </c:pt>
                <c:pt idx="43">
                  <c:v>20277.921043860562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Deseasonalised!$B$2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Deseasonalised!$B$3:$B$42</c:f>
              <c:numCache>
                <c:formatCode>General</c:formatCode>
                <c:ptCount val="40"/>
                <c:pt idx="0">
                  <c:v>1996</c:v>
                </c:pt>
                <c:pt idx="1">
                  <c:v>1996</c:v>
                </c:pt>
                <c:pt idx="2">
                  <c:v>1996</c:v>
                </c:pt>
                <c:pt idx="3">
                  <c:v>1996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2005</c:v>
                </c:pt>
                <c:pt idx="37">
                  <c:v>2005</c:v>
                </c:pt>
                <c:pt idx="38">
                  <c:v>2005</c:v>
                </c:pt>
                <c:pt idx="39">
                  <c:v>2005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Deseasonalised!$C$2</c:f>
              <c:strCache>
                <c:ptCount val="1"/>
                <c:pt idx="0">
                  <c:v>Quarter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Deseasonalised!$C$3:$C$42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80000"/>
        <c:axId val="358182352"/>
      </c:lineChart>
      <c:catAx>
        <c:axId val="35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82352"/>
        <c:crosses val="autoZero"/>
        <c:auto val="1"/>
        <c:lblAlgn val="ctr"/>
        <c:lblOffset val="100"/>
        <c:noMultiLvlLbl val="0"/>
      </c:catAx>
      <c:valAx>
        <c:axId val="358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47</xdr:row>
      <xdr:rowOff>119062</xdr:rowOff>
    </xdr:from>
    <xdr:to>
      <xdr:col>7</xdr:col>
      <xdr:colOff>171450</xdr:colOff>
      <xdr:row>62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47</xdr:row>
      <xdr:rowOff>119062</xdr:rowOff>
    </xdr:from>
    <xdr:to>
      <xdr:col>18</xdr:col>
      <xdr:colOff>342900</xdr:colOff>
      <xdr:row>63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GridLines="0" tabSelected="1" workbookViewId="0">
      <selection sqref="A1:C1"/>
    </sheetView>
  </sheetViews>
  <sheetFormatPr defaultRowHeight="15" x14ac:dyDescent="0.25"/>
  <cols>
    <col min="1" max="1" width="96.5703125" bestFit="1" customWidth="1"/>
  </cols>
  <sheetData>
    <row r="1" spans="1:3" x14ac:dyDescent="0.25">
      <c r="A1" s="15" t="s">
        <v>36</v>
      </c>
      <c r="B1" s="15"/>
      <c r="C1" s="15"/>
    </row>
    <row r="3" spans="1:3" x14ac:dyDescent="0.25">
      <c r="A3" s="13" t="s">
        <v>19</v>
      </c>
    </row>
    <row r="4" spans="1:3" x14ac:dyDescent="0.25">
      <c r="A4" s="12"/>
    </row>
    <row r="5" spans="1:3" x14ac:dyDescent="0.25">
      <c r="A5" s="13" t="s">
        <v>20</v>
      </c>
    </row>
    <row r="6" spans="1:3" x14ac:dyDescent="0.25">
      <c r="A6" s="13" t="s">
        <v>21</v>
      </c>
    </row>
    <row r="7" spans="1:3" x14ac:dyDescent="0.25">
      <c r="A7" s="12"/>
    </row>
    <row r="8" spans="1:3" x14ac:dyDescent="0.25">
      <c r="A8" s="13" t="s">
        <v>22</v>
      </c>
    </row>
    <row r="9" spans="1:3" x14ac:dyDescent="0.25">
      <c r="A9" s="13" t="s">
        <v>23</v>
      </c>
    </row>
    <row r="10" spans="1:3" x14ac:dyDescent="0.25">
      <c r="A10" s="13" t="s">
        <v>24</v>
      </c>
    </row>
    <row r="11" spans="1:3" x14ac:dyDescent="0.25">
      <c r="A11" s="13" t="s">
        <v>25</v>
      </c>
    </row>
    <row r="12" spans="1:3" x14ac:dyDescent="0.25">
      <c r="A12" s="12"/>
    </row>
    <row r="13" spans="1:3" x14ac:dyDescent="0.25">
      <c r="A13" s="13" t="s">
        <v>26</v>
      </c>
    </row>
    <row r="14" spans="1:3" x14ac:dyDescent="0.25">
      <c r="A14" s="13" t="s">
        <v>27</v>
      </c>
    </row>
    <row r="15" spans="1:3" x14ac:dyDescent="0.25">
      <c r="A15" s="13" t="s">
        <v>28</v>
      </c>
    </row>
    <row r="16" spans="1:3" x14ac:dyDescent="0.25">
      <c r="A16" s="13" t="s">
        <v>29</v>
      </c>
    </row>
    <row r="17" spans="1:1" x14ac:dyDescent="0.25">
      <c r="A17" s="12"/>
    </row>
    <row r="18" spans="1:1" x14ac:dyDescent="0.25">
      <c r="A18" s="13" t="s">
        <v>30</v>
      </c>
    </row>
    <row r="19" spans="1:1" x14ac:dyDescent="0.25">
      <c r="A19" s="12"/>
    </row>
    <row r="20" spans="1:1" x14ac:dyDescent="0.25">
      <c r="A20" s="13" t="s">
        <v>31</v>
      </c>
    </row>
    <row r="21" spans="1:1" x14ac:dyDescent="0.25">
      <c r="A21" s="13" t="s">
        <v>32</v>
      </c>
    </row>
    <row r="22" spans="1:1" x14ac:dyDescent="0.25">
      <c r="A22" s="12"/>
    </row>
    <row r="23" spans="1:1" x14ac:dyDescent="0.25">
      <c r="A23" s="13" t="s">
        <v>33</v>
      </c>
    </row>
    <row r="24" spans="1:1" x14ac:dyDescent="0.25">
      <c r="A24" s="13" t="s">
        <v>34</v>
      </c>
    </row>
    <row r="25" spans="1:1" x14ac:dyDescent="0.25">
      <c r="A25" s="14" t="s">
        <v>35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workbookViewId="0">
      <selection activeCell="B2" sqref="B2"/>
    </sheetView>
  </sheetViews>
  <sheetFormatPr defaultRowHeight="15" x14ac:dyDescent="0.25"/>
  <cols>
    <col min="1" max="1" width="0.5703125" style="1" customWidth="1"/>
    <col min="2" max="2" width="9.140625" style="1" bestFit="1" customWidth="1"/>
    <col min="3" max="3" width="11.85546875" style="1" bestFit="1" customWidth="1"/>
    <col min="4" max="4" width="11" style="1" bestFit="1" customWidth="1"/>
    <col min="5" max="5" width="22.42578125" style="1" bestFit="1" customWidth="1"/>
    <col min="6" max="6" width="24.5703125" style="1" customWidth="1"/>
    <col min="7" max="7" width="16.28515625" style="1" bestFit="1" customWidth="1"/>
    <col min="8" max="8" width="9.42578125" style="1" bestFit="1" customWidth="1"/>
    <col min="9" max="9" width="18.28515625" style="1" customWidth="1"/>
    <col min="10" max="10" width="26.42578125" style="1" customWidth="1"/>
    <col min="11" max="11" width="24.5703125" style="1" customWidth="1"/>
    <col min="12" max="12" width="11.85546875" style="1" customWidth="1"/>
    <col min="13" max="13" width="17" style="1" bestFit="1" customWidth="1"/>
    <col min="14" max="16384" width="9.140625" style="1"/>
  </cols>
  <sheetData>
    <row r="1" spans="2:13" ht="6" customHeight="1" x14ac:dyDescent="0.25"/>
    <row r="2" spans="2:13" ht="22.5" customHeight="1" x14ac:dyDescent="0.25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</v>
      </c>
      <c r="M2" s="11" t="s">
        <v>10</v>
      </c>
    </row>
    <row r="3" spans="2:13" x14ac:dyDescent="0.25">
      <c r="B3" s="6">
        <v>1996</v>
      </c>
      <c r="C3" s="6">
        <v>1</v>
      </c>
      <c r="D3" s="6">
        <v>708</v>
      </c>
      <c r="E3" s="6">
        <v>4084</v>
      </c>
      <c r="F3" s="6">
        <v>1233</v>
      </c>
      <c r="G3" s="6">
        <v>4198</v>
      </c>
      <c r="H3" s="6">
        <v>10222</v>
      </c>
      <c r="I3" s="6"/>
      <c r="J3" s="6"/>
      <c r="K3" s="6"/>
      <c r="L3" s="6" t="s">
        <v>11</v>
      </c>
      <c r="M3" s="6">
        <f>AVERAGE(K7,K11,K15,K19,K23,K27,K35,K31,K39)</f>
        <v>0.79649257450953193</v>
      </c>
    </row>
    <row r="4" spans="2:13" x14ac:dyDescent="0.25">
      <c r="B4" s="6">
        <v>1996</v>
      </c>
      <c r="C4" s="6">
        <v>2</v>
      </c>
      <c r="D4" s="6">
        <v>845</v>
      </c>
      <c r="E4" s="6">
        <v>6329</v>
      </c>
      <c r="F4" s="6">
        <v>1684</v>
      </c>
      <c r="G4" s="6">
        <v>4691</v>
      </c>
      <c r="H4" s="6">
        <v>13549</v>
      </c>
      <c r="I4" s="6"/>
      <c r="J4" s="6"/>
      <c r="K4" s="6"/>
      <c r="L4" s="6" t="s">
        <v>12</v>
      </c>
      <c r="M4" s="6">
        <f>AVERAGE(K8,K12,K16,K20,K24,K28,K32,K36,K40)</f>
        <v>1.0476032480052955</v>
      </c>
    </row>
    <row r="5" spans="2:13" x14ac:dyDescent="0.25">
      <c r="B5" s="6">
        <v>1996</v>
      </c>
      <c r="C5" s="6">
        <v>3</v>
      </c>
      <c r="D5" s="6">
        <v>1053</v>
      </c>
      <c r="E5" s="6">
        <v>7617</v>
      </c>
      <c r="F5" s="6">
        <v>2075</v>
      </c>
      <c r="G5" s="6">
        <v>2887</v>
      </c>
      <c r="H5" s="6">
        <v>16632</v>
      </c>
      <c r="I5" s="6"/>
      <c r="J5" s="6">
        <f t="shared" ref="J5:J40" si="0">AVERAGE(I6:I7)</f>
        <v>13194.625</v>
      </c>
      <c r="K5" s="6">
        <f t="shared" ref="K5:K40" si="1">H5/J5</f>
        <v>1.2605132771867333</v>
      </c>
      <c r="L5" s="6" t="s">
        <v>13</v>
      </c>
      <c r="M5" s="6">
        <f>AVERAGE(K5,K9,K13,K17,K21,K25,K29,K33,K37)</f>
        <v>1.269077554078611</v>
      </c>
    </row>
    <row r="6" spans="2:13" x14ac:dyDescent="0.25">
      <c r="B6" s="6">
        <v>1996</v>
      </c>
      <c r="C6" s="6">
        <v>4</v>
      </c>
      <c r="D6" s="6">
        <v>853</v>
      </c>
      <c r="E6" s="6">
        <v>4788</v>
      </c>
      <c r="F6" s="6">
        <v>1406</v>
      </c>
      <c r="G6" s="6">
        <v>4936</v>
      </c>
      <c r="H6" s="6">
        <v>11983</v>
      </c>
      <c r="I6" s="6">
        <f t="shared" ref="I6:I42" si="2">AVERAGE(H3:H6)</f>
        <v>13096.5</v>
      </c>
      <c r="J6" s="6">
        <f t="shared" si="0"/>
        <v>13458</v>
      </c>
      <c r="K6" s="6">
        <f t="shared" si="1"/>
        <v>0.89039976222321293</v>
      </c>
      <c r="L6" s="6" t="s">
        <v>14</v>
      </c>
      <c r="M6" s="6">
        <f>AVERAGE(K6,K10,K14,K18,K22,K26,K30,K34,K38)</f>
        <v>0.88761350378283643</v>
      </c>
    </row>
    <row r="7" spans="2:13" x14ac:dyDescent="0.25">
      <c r="B7" s="6">
        <v>1997</v>
      </c>
      <c r="C7" s="6">
        <v>1</v>
      </c>
      <c r="D7" s="6">
        <v>794</v>
      </c>
      <c r="E7" s="6">
        <v>4311</v>
      </c>
      <c r="F7" s="6">
        <v>1368</v>
      </c>
      <c r="G7" s="6">
        <v>4534</v>
      </c>
      <c r="H7" s="6">
        <v>11007</v>
      </c>
      <c r="I7" s="6">
        <f t="shared" si="2"/>
        <v>13292.75</v>
      </c>
      <c r="J7" s="6">
        <f t="shared" si="0"/>
        <v>13807.75</v>
      </c>
      <c r="K7" s="6">
        <f t="shared" si="1"/>
        <v>0.79716101464757116</v>
      </c>
      <c r="L7" s="6"/>
      <c r="M7" s="6"/>
    </row>
    <row r="8" spans="2:13" x14ac:dyDescent="0.25">
      <c r="B8" s="6">
        <v>1997</v>
      </c>
      <c r="C8" s="6">
        <v>2</v>
      </c>
      <c r="D8" s="6">
        <v>1010</v>
      </c>
      <c r="E8" s="6">
        <v>6824</v>
      </c>
      <c r="F8" s="6">
        <v>1843</v>
      </c>
      <c r="G8" s="6">
        <v>5195</v>
      </c>
      <c r="H8" s="6">
        <v>14871</v>
      </c>
      <c r="I8" s="6">
        <f t="shared" si="2"/>
        <v>13623.25</v>
      </c>
      <c r="J8" s="6">
        <f t="shared" si="0"/>
        <v>14116.5</v>
      </c>
      <c r="K8" s="6">
        <f t="shared" si="1"/>
        <v>1.0534480926575285</v>
      </c>
      <c r="L8" s="6"/>
      <c r="M8" s="6"/>
    </row>
    <row r="9" spans="2:13" x14ac:dyDescent="0.25">
      <c r="B9" s="6">
        <v>1997</v>
      </c>
      <c r="C9" s="6">
        <v>3</v>
      </c>
      <c r="D9" s="6">
        <v>1135</v>
      </c>
      <c r="E9" s="6">
        <v>8267</v>
      </c>
      <c r="F9" s="6">
        <v>2281</v>
      </c>
      <c r="G9" s="6">
        <v>6425</v>
      </c>
      <c r="H9" s="6">
        <v>18108</v>
      </c>
      <c r="I9" s="6">
        <f t="shared" si="2"/>
        <v>13992.25</v>
      </c>
      <c r="J9" s="6">
        <f t="shared" si="0"/>
        <v>14339.375</v>
      </c>
      <c r="K9" s="6">
        <f t="shared" si="1"/>
        <v>1.2628165453515234</v>
      </c>
      <c r="L9" s="6"/>
      <c r="M9" s="6"/>
    </row>
    <row r="10" spans="2:13" x14ac:dyDescent="0.25">
      <c r="B10" s="6">
        <v>1997</v>
      </c>
      <c r="C10" s="6">
        <v>4</v>
      </c>
      <c r="D10" s="6">
        <v>946</v>
      </c>
      <c r="E10" s="6">
        <v>5200</v>
      </c>
      <c r="F10" s="6">
        <v>1517</v>
      </c>
      <c r="G10" s="6">
        <v>5314</v>
      </c>
      <c r="H10" s="6">
        <v>12977</v>
      </c>
      <c r="I10" s="6">
        <f t="shared" si="2"/>
        <v>14240.75</v>
      </c>
      <c r="J10" s="6">
        <f t="shared" si="0"/>
        <v>14626.375</v>
      </c>
      <c r="K10" s="6">
        <f t="shared" si="1"/>
        <v>0.88723282426438543</v>
      </c>
      <c r="L10" s="6"/>
      <c r="M10" s="6"/>
    </row>
    <row r="11" spans="2:13" x14ac:dyDescent="0.25">
      <c r="B11" s="6">
        <v>1998</v>
      </c>
      <c r="C11" s="6">
        <v>1</v>
      </c>
      <c r="D11" s="6">
        <v>853</v>
      </c>
      <c r="E11" s="6">
        <v>4512</v>
      </c>
      <c r="F11" s="6">
        <v>1450</v>
      </c>
      <c r="G11" s="6">
        <v>4881</v>
      </c>
      <c r="H11" s="6">
        <v>11796</v>
      </c>
      <c r="I11" s="6">
        <f t="shared" si="2"/>
        <v>14438</v>
      </c>
      <c r="J11" s="6">
        <f t="shared" si="0"/>
        <v>15047</v>
      </c>
      <c r="K11" s="6">
        <f t="shared" si="1"/>
        <v>0.7839436432511464</v>
      </c>
      <c r="L11" s="6"/>
      <c r="M11" s="6"/>
    </row>
    <row r="12" spans="2:13" x14ac:dyDescent="0.25">
      <c r="B12" s="6">
        <v>1998</v>
      </c>
      <c r="C12" s="6">
        <v>2</v>
      </c>
      <c r="D12" s="6">
        <v>1091</v>
      </c>
      <c r="E12" s="6">
        <v>7615</v>
      </c>
      <c r="F12" s="6">
        <v>1974</v>
      </c>
      <c r="G12" s="6">
        <v>5698</v>
      </c>
      <c r="H12" s="6">
        <v>16378</v>
      </c>
      <c r="I12" s="6">
        <f t="shared" si="2"/>
        <v>14814.75</v>
      </c>
      <c r="J12" s="6">
        <f t="shared" si="0"/>
        <v>15426.375</v>
      </c>
      <c r="K12" s="6">
        <f t="shared" si="1"/>
        <v>1.0616881801460161</v>
      </c>
      <c r="L12" s="6"/>
      <c r="M12" s="6"/>
    </row>
    <row r="13" spans="2:13" x14ac:dyDescent="0.25">
      <c r="B13" s="6">
        <v>1998</v>
      </c>
      <c r="C13" s="6">
        <v>3</v>
      </c>
      <c r="D13" s="6">
        <v>1269</v>
      </c>
      <c r="E13" s="6">
        <v>9262</v>
      </c>
      <c r="F13" s="6">
        <v>2409</v>
      </c>
      <c r="G13" s="6">
        <v>7026</v>
      </c>
      <c r="H13" s="6">
        <v>19966</v>
      </c>
      <c r="I13" s="6">
        <f t="shared" si="2"/>
        <v>15279.25</v>
      </c>
      <c r="J13" s="6">
        <f t="shared" si="0"/>
        <v>15727.875</v>
      </c>
      <c r="K13" s="6">
        <f t="shared" si="1"/>
        <v>1.2694658369296552</v>
      </c>
      <c r="L13" s="6"/>
      <c r="M13" s="6"/>
    </row>
    <row r="14" spans="2:13" x14ac:dyDescent="0.25">
      <c r="B14" s="6">
        <v>1998</v>
      </c>
      <c r="C14" s="6">
        <v>4</v>
      </c>
      <c r="D14" s="6">
        <v>1050</v>
      </c>
      <c r="E14" s="6">
        <v>6128</v>
      </c>
      <c r="F14" s="6">
        <v>1608</v>
      </c>
      <c r="G14" s="6">
        <v>5309</v>
      </c>
      <c r="H14" s="6">
        <v>14154</v>
      </c>
      <c r="I14" s="6">
        <f t="shared" si="2"/>
        <v>15573.5</v>
      </c>
      <c r="J14" s="6">
        <f t="shared" si="0"/>
        <v>15995.125</v>
      </c>
      <c r="K14" s="6">
        <f t="shared" si="1"/>
        <v>0.8848946163284126</v>
      </c>
      <c r="L14" s="6"/>
      <c r="M14" s="6"/>
    </row>
    <row r="15" spans="2:13" x14ac:dyDescent="0.25">
      <c r="B15" s="6">
        <v>1999</v>
      </c>
      <c r="C15" s="6">
        <v>1</v>
      </c>
      <c r="D15" s="6">
        <v>972</v>
      </c>
      <c r="E15" s="6">
        <v>5550</v>
      </c>
      <c r="F15" s="6">
        <v>1588</v>
      </c>
      <c r="G15" s="6">
        <v>4922</v>
      </c>
      <c r="H15" s="6">
        <v>13031</v>
      </c>
      <c r="I15" s="6">
        <f t="shared" si="2"/>
        <v>15882.25</v>
      </c>
      <c r="J15" s="6">
        <f t="shared" si="0"/>
        <v>16252</v>
      </c>
      <c r="K15" s="6">
        <f t="shared" si="1"/>
        <v>0.80180900812207734</v>
      </c>
      <c r="L15" s="6"/>
      <c r="M15" s="6"/>
    </row>
    <row r="16" spans="2:13" x14ac:dyDescent="0.25">
      <c r="B16" s="6">
        <v>1999</v>
      </c>
      <c r="C16" s="6">
        <v>2</v>
      </c>
      <c r="D16" s="6">
        <v>1156</v>
      </c>
      <c r="E16" s="6">
        <v>8681</v>
      </c>
      <c r="F16" s="6">
        <v>2068</v>
      </c>
      <c r="G16" s="6">
        <v>5376</v>
      </c>
      <c r="H16" s="6">
        <v>17281</v>
      </c>
      <c r="I16" s="6">
        <f t="shared" si="2"/>
        <v>16108</v>
      </c>
      <c r="J16" s="6">
        <f t="shared" si="0"/>
        <v>16488.875</v>
      </c>
      <c r="K16" s="6">
        <f t="shared" si="1"/>
        <v>1.0480399663409421</v>
      </c>
      <c r="L16" s="6"/>
      <c r="M16" s="6"/>
    </row>
    <row r="17" spans="2:13" x14ac:dyDescent="0.25">
      <c r="B17" s="6">
        <v>1999</v>
      </c>
      <c r="C17" s="6">
        <v>3</v>
      </c>
      <c r="D17" s="6">
        <v>1298</v>
      </c>
      <c r="E17" s="6">
        <v>10606</v>
      </c>
      <c r="F17" s="6">
        <v>2638</v>
      </c>
      <c r="G17" s="6">
        <v>6576</v>
      </c>
      <c r="H17" s="6">
        <v>21118</v>
      </c>
      <c r="I17" s="6">
        <f t="shared" si="2"/>
        <v>16396</v>
      </c>
      <c r="J17" s="6">
        <f t="shared" si="0"/>
        <v>16643.5</v>
      </c>
      <c r="K17" s="6">
        <f t="shared" si="1"/>
        <v>1.2688436927328988</v>
      </c>
      <c r="L17" s="6"/>
      <c r="M17" s="6"/>
    </row>
    <row r="18" spans="2:13" x14ac:dyDescent="0.25">
      <c r="B18" s="6">
        <v>1999</v>
      </c>
      <c r="C18" s="6">
        <v>4</v>
      </c>
      <c r="D18" s="6">
        <v>1062</v>
      </c>
      <c r="E18" s="6">
        <v>6554</v>
      </c>
      <c r="F18" s="6">
        <v>1760</v>
      </c>
      <c r="G18" s="6">
        <v>5521</v>
      </c>
      <c r="H18" s="6">
        <v>14897</v>
      </c>
      <c r="I18" s="6">
        <f t="shared" si="2"/>
        <v>16581.75</v>
      </c>
      <c r="J18" s="6">
        <f t="shared" si="0"/>
        <v>16904.625</v>
      </c>
      <c r="K18" s="6">
        <f t="shared" si="1"/>
        <v>0.88123812270310642</v>
      </c>
      <c r="L18" s="6"/>
      <c r="M18" s="6"/>
    </row>
    <row r="19" spans="2:13" x14ac:dyDescent="0.25">
      <c r="B19" s="6">
        <v>2000</v>
      </c>
      <c r="C19" s="6">
        <v>1</v>
      </c>
      <c r="D19" s="6">
        <v>969</v>
      </c>
      <c r="E19" s="6">
        <v>5811</v>
      </c>
      <c r="F19" s="6">
        <v>1656</v>
      </c>
      <c r="G19" s="6">
        <v>5088</v>
      </c>
      <c r="H19" s="6">
        <v>13525</v>
      </c>
      <c r="I19" s="6">
        <f t="shared" si="2"/>
        <v>16705.25</v>
      </c>
      <c r="J19" s="6">
        <f t="shared" si="0"/>
        <v>17305</v>
      </c>
      <c r="K19" s="6">
        <f t="shared" si="1"/>
        <v>0.78156602138110376</v>
      </c>
      <c r="L19" s="6"/>
      <c r="M19" s="6"/>
    </row>
    <row r="20" spans="2:13" x14ac:dyDescent="0.25">
      <c r="B20" s="6">
        <v>2000</v>
      </c>
      <c r="C20" s="6">
        <v>2</v>
      </c>
      <c r="D20" s="6">
        <v>1184</v>
      </c>
      <c r="E20" s="6">
        <v>9560</v>
      </c>
      <c r="F20" s="6">
        <v>2290</v>
      </c>
      <c r="G20" s="6">
        <v>5842</v>
      </c>
      <c r="H20" s="6">
        <v>18876</v>
      </c>
      <c r="I20" s="6">
        <f t="shared" si="2"/>
        <v>17104</v>
      </c>
      <c r="J20" s="6">
        <f t="shared" si="0"/>
        <v>17637.875</v>
      </c>
      <c r="K20" s="6">
        <f t="shared" si="1"/>
        <v>1.0701969483285261</v>
      </c>
      <c r="L20" s="6"/>
      <c r="M20" s="6"/>
    </row>
    <row r="21" spans="2:13" x14ac:dyDescent="0.25">
      <c r="B21" s="6">
        <v>2000</v>
      </c>
      <c r="C21" s="6">
        <v>3</v>
      </c>
      <c r="D21" s="6">
        <v>1370</v>
      </c>
      <c r="E21" s="6">
        <v>11585</v>
      </c>
      <c r="F21" s="6">
        <v>2795</v>
      </c>
      <c r="G21" s="6">
        <v>6976</v>
      </c>
      <c r="H21" s="6">
        <v>22726</v>
      </c>
      <c r="I21" s="6">
        <f t="shared" si="2"/>
        <v>17506</v>
      </c>
      <c r="J21" s="6">
        <f t="shared" si="0"/>
        <v>17834.625</v>
      </c>
      <c r="K21" s="6">
        <f t="shared" si="1"/>
        <v>1.27426284544811</v>
      </c>
      <c r="L21" s="6"/>
      <c r="M21" s="6"/>
    </row>
    <row r="22" spans="2:13" x14ac:dyDescent="0.25">
      <c r="B22" s="6">
        <v>2000</v>
      </c>
      <c r="C22" s="6">
        <v>4</v>
      </c>
      <c r="D22" s="6">
        <v>1122</v>
      </c>
      <c r="E22" s="6">
        <v>7101</v>
      </c>
      <c r="F22" s="6">
        <v>1863</v>
      </c>
      <c r="G22" s="6">
        <v>5867</v>
      </c>
      <c r="H22" s="6">
        <v>15952</v>
      </c>
      <c r="I22" s="6">
        <f t="shared" si="2"/>
        <v>17769.75</v>
      </c>
      <c r="J22" s="6">
        <f t="shared" si="0"/>
        <v>17773.75</v>
      </c>
      <c r="K22" s="6">
        <f t="shared" si="1"/>
        <v>0.89750334060060477</v>
      </c>
      <c r="L22" s="6"/>
      <c r="M22" s="6"/>
    </row>
    <row r="23" spans="2:13" x14ac:dyDescent="0.25">
      <c r="B23" s="6">
        <v>2001</v>
      </c>
      <c r="C23" s="6">
        <v>1</v>
      </c>
      <c r="D23" s="6">
        <v>954</v>
      </c>
      <c r="E23" s="6">
        <v>6134</v>
      </c>
      <c r="F23" s="6">
        <v>1702</v>
      </c>
      <c r="G23" s="6">
        <v>5254</v>
      </c>
      <c r="H23" s="6">
        <v>14044</v>
      </c>
      <c r="I23" s="6">
        <f t="shared" si="2"/>
        <v>17899.5</v>
      </c>
      <c r="J23" s="6">
        <f t="shared" si="0"/>
        <v>17658.75</v>
      </c>
      <c r="K23" s="6">
        <f t="shared" si="1"/>
        <v>0.79529978056204431</v>
      </c>
      <c r="L23" s="6"/>
      <c r="M23" s="6"/>
    </row>
    <row r="24" spans="2:13" x14ac:dyDescent="0.25">
      <c r="B24" s="6">
        <v>2001</v>
      </c>
      <c r="C24" s="6">
        <v>2</v>
      </c>
      <c r="D24" s="6">
        <v>1111</v>
      </c>
      <c r="E24" s="6">
        <v>9369</v>
      </c>
      <c r="F24" s="6">
        <v>2182</v>
      </c>
      <c r="G24" s="6">
        <v>5207</v>
      </c>
      <c r="H24" s="6">
        <v>17870</v>
      </c>
      <c r="I24" s="6">
        <f t="shared" si="2"/>
        <v>17648</v>
      </c>
      <c r="J24" s="6">
        <f t="shared" si="0"/>
        <v>17509.125</v>
      </c>
      <c r="K24" s="6">
        <f t="shared" si="1"/>
        <v>1.0206106815731797</v>
      </c>
      <c r="L24" s="6"/>
      <c r="M24" s="6"/>
    </row>
    <row r="25" spans="2:13" x14ac:dyDescent="0.25">
      <c r="B25" s="6">
        <v>2001</v>
      </c>
      <c r="C25" s="6">
        <v>3</v>
      </c>
      <c r="D25" s="6">
        <v>1365</v>
      </c>
      <c r="E25" s="6">
        <v>11974</v>
      </c>
      <c r="F25" s="6">
        <v>2858</v>
      </c>
      <c r="G25" s="6">
        <v>6616</v>
      </c>
      <c r="H25" s="6">
        <v>22812</v>
      </c>
      <c r="I25" s="6">
        <f t="shared" si="2"/>
        <v>17669.5</v>
      </c>
      <c r="J25" s="6">
        <f t="shared" si="0"/>
        <v>17371.125</v>
      </c>
      <c r="K25" s="6">
        <f t="shared" si="1"/>
        <v>1.3132137383157394</v>
      </c>
      <c r="L25" s="6"/>
      <c r="M25" s="6"/>
    </row>
    <row r="26" spans="2:13" x14ac:dyDescent="0.25">
      <c r="B26" s="6">
        <v>2001</v>
      </c>
      <c r="C26" s="6">
        <v>4</v>
      </c>
      <c r="D26" s="6">
        <v>1160</v>
      </c>
      <c r="E26" s="6">
        <v>6785</v>
      </c>
      <c r="F26" s="6">
        <v>1672</v>
      </c>
      <c r="G26" s="6">
        <v>5051</v>
      </c>
      <c r="H26" s="6">
        <v>14669</v>
      </c>
      <c r="I26" s="6">
        <f t="shared" si="2"/>
        <v>17348.75</v>
      </c>
      <c r="J26" s="6">
        <f t="shared" si="0"/>
        <v>17503.625</v>
      </c>
      <c r="K26" s="6">
        <f t="shared" si="1"/>
        <v>0.83805497432674658</v>
      </c>
      <c r="L26" s="6"/>
      <c r="M26" s="6"/>
    </row>
    <row r="27" spans="2:13" x14ac:dyDescent="0.25">
      <c r="B27" s="6">
        <v>2002</v>
      </c>
      <c r="C27" s="6">
        <v>1</v>
      </c>
      <c r="D27" s="6">
        <v>1093</v>
      </c>
      <c r="E27" s="6">
        <v>6376</v>
      </c>
      <c r="F27" s="6">
        <v>1669</v>
      </c>
      <c r="G27" s="6">
        <v>5085</v>
      </c>
      <c r="H27" s="6">
        <v>14223</v>
      </c>
      <c r="I27" s="6">
        <f t="shared" si="2"/>
        <v>17393.5</v>
      </c>
      <c r="J27" s="6">
        <f t="shared" si="0"/>
        <v>17665.125</v>
      </c>
      <c r="K27" s="6">
        <f t="shared" si="1"/>
        <v>0.80514573205680684</v>
      </c>
      <c r="L27" s="6"/>
      <c r="M27" s="6"/>
    </row>
    <row r="28" spans="2:13" x14ac:dyDescent="0.25">
      <c r="B28" s="6">
        <v>2002</v>
      </c>
      <c r="C28" s="6">
        <v>2</v>
      </c>
      <c r="D28" s="6">
        <v>1190</v>
      </c>
      <c r="E28" s="6">
        <v>10036</v>
      </c>
      <c r="F28" s="6">
        <v>2221</v>
      </c>
      <c r="G28" s="6">
        <v>5304</v>
      </c>
      <c r="H28" s="6">
        <v>18751</v>
      </c>
      <c r="I28" s="6">
        <f t="shared" si="2"/>
        <v>17613.75</v>
      </c>
      <c r="J28" s="6">
        <f t="shared" si="0"/>
        <v>17972.375</v>
      </c>
      <c r="K28" s="6">
        <f t="shared" si="1"/>
        <v>1.0433234338811648</v>
      </c>
      <c r="L28" s="6"/>
      <c r="M28" s="6"/>
    </row>
    <row r="29" spans="2:13" x14ac:dyDescent="0.25">
      <c r="B29" s="6">
        <v>2002</v>
      </c>
      <c r="C29" s="6">
        <v>3</v>
      </c>
      <c r="D29" s="6">
        <v>1405</v>
      </c>
      <c r="E29" s="6">
        <v>12464</v>
      </c>
      <c r="F29" s="6">
        <v>2879</v>
      </c>
      <c r="G29" s="6">
        <v>6475</v>
      </c>
      <c r="H29" s="6">
        <v>23223</v>
      </c>
      <c r="I29" s="6">
        <f t="shared" si="2"/>
        <v>17716.5</v>
      </c>
      <c r="J29" s="6">
        <f t="shared" si="0"/>
        <v>18287</v>
      </c>
      <c r="K29" s="6">
        <f t="shared" si="1"/>
        <v>1.2699185213539672</v>
      </c>
      <c r="L29" s="6"/>
      <c r="M29" s="6"/>
    </row>
    <row r="30" spans="2:13" x14ac:dyDescent="0.25">
      <c r="B30" s="6">
        <v>2002</v>
      </c>
      <c r="C30" s="6">
        <v>4</v>
      </c>
      <c r="D30" s="6">
        <v>1214</v>
      </c>
      <c r="E30" s="6">
        <v>7843</v>
      </c>
      <c r="F30" s="6">
        <v>1912</v>
      </c>
      <c r="G30" s="6">
        <v>5747</v>
      </c>
      <c r="H30" s="6">
        <v>16716</v>
      </c>
      <c r="I30" s="6">
        <f t="shared" si="2"/>
        <v>18228.25</v>
      </c>
      <c r="J30" s="6">
        <f t="shared" si="0"/>
        <v>18471.125</v>
      </c>
      <c r="K30" s="6">
        <f t="shared" si="1"/>
        <v>0.90498007024477389</v>
      </c>
      <c r="L30" s="6"/>
      <c r="M30" s="6"/>
    </row>
    <row r="31" spans="2:13" x14ac:dyDescent="0.25">
      <c r="B31" s="6">
        <v>2003</v>
      </c>
      <c r="C31" s="6">
        <v>1</v>
      </c>
      <c r="D31" s="6">
        <v>1091</v>
      </c>
      <c r="E31" s="6">
        <v>6833</v>
      </c>
      <c r="F31" s="6">
        <v>1718</v>
      </c>
      <c r="G31" s="6">
        <v>5052</v>
      </c>
      <c r="H31" s="6">
        <v>14693</v>
      </c>
      <c r="I31" s="6">
        <f t="shared" si="2"/>
        <v>18345.75</v>
      </c>
      <c r="J31" s="6">
        <f t="shared" si="0"/>
        <v>18738.875</v>
      </c>
      <c r="K31" s="6">
        <f t="shared" si="1"/>
        <v>0.78409189452408434</v>
      </c>
      <c r="L31" s="6"/>
      <c r="M31" s="6"/>
    </row>
    <row r="32" spans="2:13" x14ac:dyDescent="0.25">
      <c r="B32" s="6">
        <v>2003</v>
      </c>
      <c r="C32" s="6">
        <v>2</v>
      </c>
      <c r="D32" s="6">
        <v>1242</v>
      </c>
      <c r="E32" s="6">
        <v>10998</v>
      </c>
      <c r="F32" s="6">
        <v>2308</v>
      </c>
      <c r="G32" s="6">
        <v>5205</v>
      </c>
      <c r="H32" s="6">
        <v>19754</v>
      </c>
      <c r="I32" s="6">
        <f t="shared" si="2"/>
        <v>18596.5</v>
      </c>
      <c r="J32" s="6">
        <f t="shared" si="0"/>
        <v>19034.625</v>
      </c>
      <c r="K32" s="6">
        <f t="shared" si="1"/>
        <v>1.0377929693913066</v>
      </c>
      <c r="L32" s="6"/>
      <c r="M32" s="6"/>
    </row>
    <row r="33" spans="2:13" x14ac:dyDescent="0.25">
      <c r="B33" s="6">
        <v>2003</v>
      </c>
      <c r="C33" s="6">
        <v>3</v>
      </c>
      <c r="D33" s="6">
        <v>1442</v>
      </c>
      <c r="E33" s="6">
        <v>13324</v>
      </c>
      <c r="F33" s="6">
        <v>3086</v>
      </c>
      <c r="G33" s="6">
        <v>6510</v>
      </c>
      <c r="H33" s="6">
        <v>24362</v>
      </c>
      <c r="I33" s="6">
        <f t="shared" si="2"/>
        <v>18881.25</v>
      </c>
      <c r="J33" s="6">
        <f t="shared" si="0"/>
        <v>19361.75</v>
      </c>
      <c r="K33" s="6">
        <f t="shared" si="1"/>
        <v>1.2582540317894819</v>
      </c>
      <c r="L33" s="6"/>
      <c r="M33" s="6"/>
    </row>
    <row r="34" spans="2:13" x14ac:dyDescent="0.25">
      <c r="B34" s="6">
        <v>2003</v>
      </c>
      <c r="C34" s="6">
        <v>4</v>
      </c>
      <c r="D34" s="6">
        <v>1296</v>
      </c>
      <c r="E34" s="6">
        <v>8488</v>
      </c>
      <c r="F34" s="6">
        <v>2119</v>
      </c>
      <c r="G34" s="6">
        <v>6040</v>
      </c>
      <c r="H34" s="6">
        <v>17943</v>
      </c>
      <c r="I34" s="6">
        <f t="shared" si="2"/>
        <v>19188</v>
      </c>
      <c r="J34" s="6">
        <f t="shared" si="0"/>
        <v>19773</v>
      </c>
      <c r="K34" s="6">
        <f t="shared" si="1"/>
        <v>0.90744955241996661</v>
      </c>
      <c r="L34" s="6"/>
      <c r="M34" s="6"/>
    </row>
    <row r="35" spans="2:13" x14ac:dyDescent="0.25">
      <c r="B35" s="6">
        <v>2004</v>
      </c>
      <c r="C35" s="6">
        <v>1</v>
      </c>
      <c r="D35" s="6">
        <v>1199</v>
      </c>
      <c r="E35" s="6">
        <v>7353</v>
      </c>
      <c r="F35" s="6">
        <v>1951</v>
      </c>
      <c r="G35" s="6">
        <v>5581</v>
      </c>
      <c r="H35" s="6">
        <v>16083</v>
      </c>
      <c r="I35" s="6">
        <f t="shared" si="2"/>
        <v>19535.5</v>
      </c>
      <c r="J35" s="6">
        <f t="shared" si="0"/>
        <v>20229.375</v>
      </c>
      <c r="K35" s="6">
        <f t="shared" si="1"/>
        <v>0.79503197701362494</v>
      </c>
      <c r="L35" s="6"/>
      <c r="M35" s="6"/>
    </row>
    <row r="36" spans="2:13" x14ac:dyDescent="0.25">
      <c r="B36" s="6">
        <v>2004</v>
      </c>
      <c r="C36" s="6">
        <v>2</v>
      </c>
      <c r="D36" s="6">
        <v>1347</v>
      </c>
      <c r="E36" s="6">
        <v>11505</v>
      </c>
      <c r="F36" s="6">
        <v>2874</v>
      </c>
      <c r="G36" s="6">
        <v>5928</v>
      </c>
      <c r="H36" s="6">
        <v>21654</v>
      </c>
      <c r="I36" s="6">
        <f t="shared" si="2"/>
        <v>20010.5</v>
      </c>
      <c r="J36" s="6">
        <f t="shared" si="0"/>
        <v>20601.75</v>
      </c>
      <c r="K36" s="6">
        <f t="shared" si="1"/>
        <v>1.0510757581273436</v>
      </c>
      <c r="L36" s="6"/>
      <c r="M36" s="6"/>
    </row>
    <row r="37" spans="2:13" x14ac:dyDescent="0.25">
      <c r="B37" s="6">
        <v>2004</v>
      </c>
      <c r="C37" s="6">
        <v>3</v>
      </c>
      <c r="D37" s="6">
        <v>1507</v>
      </c>
      <c r="E37" s="6">
        <v>13864</v>
      </c>
      <c r="F37" s="6">
        <v>3712</v>
      </c>
      <c r="G37" s="6">
        <v>7030</v>
      </c>
      <c r="H37" s="6">
        <v>26113</v>
      </c>
      <c r="I37" s="6">
        <f t="shared" si="2"/>
        <v>20448.25</v>
      </c>
      <c r="J37" s="6">
        <f t="shared" si="0"/>
        <v>20984.25</v>
      </c>
      <c r="K37" s="6">
        <f t="shared" si="1"/>
        <v>1.24440949759939</v>
      </c>
      <c r="L37" s="6"/>
      <c r="M37" s="6"/>
    </row>
    <row r="38" spans="2:13" x14ac:dyDescent="0.25">
      <c r="B38" s="6">
        <v>2004</v>
      </c>
      <c r="C38" s="6">
        <v>4</v>
      </c>
      <c r="D38" s="6">
        <v>1350</v>
      </c>
      <c r="E38" s="6">
        <v>8862</v>
      </c>
      <c r="F38" s="6">
        <v>2618</v>
      </c>
      <c r="G38" s="6">
        <v>6341</v>
      </c>
      <c r="H38" s="6">
        <v>19171</v>
      </c>
      <c r="I38" s="6">
        <f t="shared" si="2"/>
        <v>20755.25</v>
      </c>
      <c r="J38" s="6">
        <f t="shared" si="0"/>
        <v>21377.875</v>
      </c>
      <c r="K38" s="6">
        <f t="shared" si="1"/>
        <v>0.89676827093431877</v>
      </c>
      <c r="L38" s="6"/>
      <c r="M38" s="6"/>
    </row>
    <row r="39" spans="2:13" x14ac:dyDescent="0.25">
      <c r="B39" s="6">
        <v>2005</v>
      </c>
      <c r="C39" s="6">
        <v>1</v>
      </c>
      <c r="D39" s="6">
        <v>1300</v>
      </c>
      <c r="E39" s="6">
        <v>8102</v>
      </c>
      <c r="F39" s="6">
        <v>2589</v>
      </c>
      <c r="G39" s="6">
        <v>5924</v>
      </c>
      <c r="H39" s="6">
        <v>17915</v>
      </c>
      <c r="I39" s="6">
        <f t="shared" si="2"/>
        <v>21213.25</v>
      </c>
      <c r="J39" s="6">
        <f t="shared" si="0"/>
        <v>21731.375</v>
      </c>
      <c r="K39" s="6">
        <f t="shared" si="1"/>
        <v>0.82438409902732801</v>
      </c>
      <c r="L39" s="6"/>
      <c r="M39" s="6"/>
    </row>
    <row r="40" spans="2:13" x14ac:dyDescent="0.25">
      <c r="B40" s="6">
        <v>2005</v>
      </c>
      <c r="C40" s="6">
        <v>2</v>
      </c>
      <c r="D40" s="6">
        <v>1472</v>
      </c>
      <c r="E40" s="6">
        <v>11918</v>
      </c>
      <c r="F40" s="6">
        <v>3490</v>
      </c>
      <c r="G40" s="6">
        <v>6091</v>
      </c>
      <c r="H40" s="6">
        <v>22971</v>
      </c>
      <c r="I40" s="6">
        <f t="shared" si="2"/>
        <v>21542.5</v>
      </c>
      <c r="J40" s="6">
        <f t="shared" si="0"/>
        <v>22039.75</v>
      </c>
      <c r="K40" s="6">
        <f t="shared" si="1"/>
        <v>1.0422532016016515</v>
      </c>
      <c r="L40" s="6"/>
      <c r="M40" s="6"/>
    </row>
    <row r="41" spans="2:13" x14ac:dyDescent="0.25">
      <c r="B41" s="6">
        <v>2005</v>
      </c>
      <c r="C41" s="6">
        <v>3</v>
      </c>
      <c r="D41" s="6">
        <v>1656</v>
      </c>
      <c r="E41" s="6">
        <v>14288</v>
      </c>
      <c r="F41" s="6">
        <v>4405</v>
      </c>
      <c r="G41" s="6">
        <v>7276</v>
      </c>
      <c r="H41" s="6">
        <v>27624</v>
      </c>
      <c r="I41" s="6">
        <f t="shared" si="2"/>
        <v>21920.25</v>
      </c>
      <c r="J41" s="6"/>
      <c r="K41" s="6"/>
      <c r="L41" s="6"/>
      <c r="M41" s="6"/>
    </row>
    <row r="42" spans="2:13" x14ac:dyDescent="0.25">
      <c r="B42" s="6">
        <v>2005</v>
      </c>
      <c r="C42" s="6">
        <v>4</v>
      </c>
      <c r="D42" s="6">
        <v>1466</v>
      </c>
      <c r="E42" s="6">
        <v>9092</v>
      </c>
      <c r="F42" s="6">
        <v>3072</v>
      </c>
      <c r="G42" s="6">
        <v>6497</v>
      </c>
      <c r="H42" s="6">
        <v>20127</v>
      </c>
      <c r="I42" s="6">
        <f t="shared" si="2"/>
        <v>22159.25</v>
      </c>
      <c r="J42" s="6"/>
      <c r="K42" s="6"/>
      <c r="L42" s="6"/>
      <c r="M42" s="6"/>
    </row>
    <row r="43" spans="2:13" x14ac:dyDescent="0.25">
      <c r="B43" s="5" t="s">
        <v>6</v>
      </c>
      <c r="C43" s="5"/>
      <c r="D43" s="5"/>
      <c r="E43" s="5"/>
      <c r="F43" s="5"/>
      <c r="G43" s="5"/>
      <c r="H43" s="5">
        <v>699767</v>
      </c>
      <c r="I43" s="5"/>
      <c r="J43" s="5"/>
      <c r="K43" s="5"/>
      <c r="L43" s="5"/>
      <c r="M4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showGridLines="0" workbookViewId="0">
      <selection activeCell="B2" sqref="B2"/>
    </sheetView>
  </sheetViews>
  <sheetFormatPr defaultRowHeight="12.75" x14ac:dyDescent="0.2"/>
  <cols>
    <col min="1" max="1" width="1" style="2" customWidth="1"/>
    <col min="2" max="2" width="5" style="2" bestFit="1" customWidth="1"/>
    <col min="3" max="3" width="7.85546875" style="2" bestFit="1" customWidth="1"/>
    <col min="4" max="4" width="7.28515625" style="2" bestFit="1" customWidth="1"/>
    <col min="5" max="5" width="19.85546875" style="2" bestFit="1" customWidth="1"/>
    <col min="6" max="6" width="22.5703125" style="2" bestFit="1" customWidth="1"/>
    <col min="7" max="7" width="13.28515625" style="2" bestFit="1" customWidth="1"/>
    <col min="8" max="8" width="6" style="2" bestFit="1" customWidth="1"/>
    <col min="9" max="9" width="14.42578125" style="4" bestFit="1" customWidth="1"/>
    <col min="10" max="10" width="15" style="2" bestFit="1" customWidth="1"/>
    <col min="11" max="11" width="9.140625" style="2"/>
    <col min="12" max="12" width="16.5703125" style="2" bestFit="1" customWidth="1"/>
    <col min="13" max="13" width="20.140625" style="2" bestFit="1" customWidth="1"/>
    <col min="14" max="16384" width="9.140625" style="2"/>
  </cols>
  <sheetData>
    <row r="1" spans="2:13" ht="5.25" customHeight="1" x14ac:dyDescent="0.2">
      <c r="D1" s="3"/>
      <c r="E1" s="3"/>
      <c r="F1" s="3"/>
      <c r="G1" s="3"/>
    </row>
    <row r="2" spans="2:13" ht="24.75" customHeight="1" x14ac:dyDescent="0.2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10</v>
      </c>
      <c r="J2" s="11" t="s">
        <v>15</v>
      </c>
      <c r="K2" s="11" t="s">
        <v>16</v>
      </c>
      <c r="L2" s="11" t="s">
        <v>17</v>
      </c>
      <c r="M2" s="11" t="s">
        <v>18</v>
      </c>
    </row>
    <row r="3" spans="2:13" x14ac:dyDescent="0.2">
      <c r="B3" s="6">
        <v>1996</v>
      </c>
      <c r="C3" s="6">
        <v>1</v>
      </c>
      <c r="D3" s="6">
        <v>708</v>
      </c>
      <c r="E3" s="6">
        <v>4084</v>
      </c>
      <c r="F3" s="6">
        <v>1233</v>
      </c>
      <c r="G3" s="6">
        <v>4198</v>
      </c>
      <c r="H3" s="6">
        <v>10222</v>
      </c>
      <c r="I3" s="7">
        <v>0.79649257450953193</v>
      </c>
      <c r="J3" s="8">
        <f t="shared" ref="J3:J42" si="0">H3/I3</f>
        <v>12833.766851240958</v>
      </c>
      <c r="K3" s="6">
        <v>1</v>
      </c>
      <c r="L3" s="8">
        <f>(228.26*K3)+12802</f>
        <v>13030.26</v>
      </c>
      <c r="M3" s="8">
        <f>L3*I3</f>
        <v>10378.505333928573</v>
      </c>
    </row>
    <row r="4" spans="2:13" x14ac:dyDescent="0.2">
      <c r="B4" s="6">
        <v>1996</v>
      </c>
      <c r="C4" s="6">
        <v>2</v>
      </c>
      <c r="D4" s="6">
        <v>845</v>
      </c>
      <c r="E4" s="6">
        <v>6329</v>
      </c>
      <c r="F4" s="6">
        <v>1684</v>
      </c>
      <c r="G4" s="6">
        <v>4691</v>
      </c>
      <c r="H4" s="6">
        <v>13549</v>
      </c>
      <c r="I4" s="7">
        <v>1.0476032480052955</v>
      </c>
      <c r="J4" s="8">
        <f t="shared" si="0"/>
        <v>12933.331417020876</v>
      </c>
      <c r="K4" s="6">
        <f>K3+1</f>
        <v>2</v>
      </c>
      <c r="L4" s="8">
        <f t="shared" ref="L4:L46" si="1">(228.26*K4)+12802</f>
        <v>13258.52</v>
      </c>
      <c r="M4" s="8">
        <f t="shared" ref="M4:M46" si="2">L4*I4</f>
        <v>13889.66861574317</v>
      </c>
    </row>
    <row r="5" spans="2:13" x14ac:dyDescent="0.2">
      <c r="B5" s="6">
        <v>1996</v>
      </c>
      <c r="C5" s="6">
        <v>3</v>
      </c>
      <c r="D5" s="6">
        <v>1053</v>
      </c>
      <c r="E5" s="6">
        <v>7617</v>
      </c>
      <c r="F5" s="6">
        <v>2075</v>
      </c>
      <c r="G5" s="6">
        <v>2887</v>
      </c>
      <c r="H5" s="6">
        <v>16632</v>
      </c>
      <c r="I5" s="7">
        <v>1.269077554078611</v>
      </c>
      <c r="J5" s="8">
        <f t="shared" si="0"/>
        <v>13105.582039921381</v>
      </c>
      <c r="K5" s="6">
        <f t="shared" ref="K5:K46" si="3">K4+1</f>
        <v>3</v>
      </c>
      <c r="L5" s="8">
        <f t="shared" si="1"/>
        <v>13486.78</v>
      </c>
      <c r="M5" s="8">
        <f t="shared" si="2"/>
        <v>17115.769774796328</v>
      </c>
    </row>
    <row r="6" spans="2:13" x14ac:dyDescent="0.2">
      <c r="B6" s="6">
        <v>1996</v>
      </c>
      <c r="C6" s="6">
        <v>4</v>
      </c>
      <c r="D6" s="6">
        <v>853</v>
      </c>
      <c r="E6" s="6">
        <v>4788</v>
      </c>
      <c r="F6" s="6">
        <v>1406</v>
      </c>
      <c r="G6" s="6">
        <v>4936</v>
      </c>
      <c r="H6" s="6">
        <v>11983</v>
      </c>
      <c r="I6" s="7">
        <v>0.88761350378283643</v>
      </c>
      <c r="J6" s="8">
        <f t="shared" si="0"/>
        <v>13500.245263203838</v>
      </c>
      <c r="K6" s="6">
        <f t="shared" si="3"/>
        <v>4</v>
      </c>
      <c r="L6" s="8">
        <f t="shared" si="1"/>
        <v>13715.04</v>
      </c>
      <c r="M6" s="8">
        <f t="shared" si="2"/>
        <v>12173.654708921753</v>
      </c>
    </row>
    <row r="7" spans="2:13" x14ac:dyDescent="0.2">
      <c r="B7" s="6">
        <v>1997</v>
      </c>
      <c r="C7" s="6">
        <v>1</v>
      </c>
      <c r="D7" s="6">
        <v>794</v>
      </c>
      <c r="E7" s="6">
        <v>4311</v>
      </c>
      <c r="F7" s="6">
        <v>1368</v>
      </c>
      <c r="G7" s="6">
        <v>4534</v>
      </c>
      <c r="H7" s="6">
        <v>11007</v>
      </c>
      <c r="I7" s="7">
        <v>0.79649257450953193</v>
      </c>
      <c r="J7" s="8">
        <f t="shared" si="0"/>
        <v>13819.33787239378</v>
      </c>
      <c r="K7" s="6">
        <f t="shared" si="3"/>
        <v>5</v>
      </c>
      <c r="L7" s="8">
        <f t="shared" si="1"/>
        <v>13943.3</v>
      </c>
      <c r="M7" s="8">
        <f t="shared" si="2"/>
        <v>11105.734914158757</v>
      </c>
    </row>
    <row r="8" spans="2:13" x14ac:dyDescent="0.2">
      <c r="B8" s="6">
        <v>1997</v>
      </c>
      <c r="C8" s="6">
        <v>2</v>
      </c>
      <c r="D8" s="6">
        <v>1010</v>
      </c>
      <c r="E8" s="6">
        <v>6824</v>
      </c>
      <c r="F8" s="6">
        <v>1843</v>
      </c>
      <c r="G8" s="6">
        <v>5195</v>
      </c>
      <c r="H8" s="6">
        <v>14871</v>
      </c>
      <c r="I8" s="7">
        <v>1.0476032480052955</v>
      </c>
      <c r="J8" s="8">
        <f t="shared" si="0"/>
        <v>14195.259539635208</v>
      </c>
      <c r="K8" s="6">
        <f t="shared" si="3"/>
        <v>6</v>
      </c>
      <c r="L8" s="8">
        <f t="shared" si="1"/>
        <v>14171.56</v>
      </c>
      <c r="M8" s="8">
        <f t="shared" si="2"/>
        <v>14846.172285301924</v>
      </c>
    </row>
    <row r="9" spans="2:13" x14ac:dyDescent="0.2">
      <c r="B9" s="6">
        <v>1997</v>
      </c>
      <c r="C9" s="6">
        <v>3</v>
      </c>
      <c r="D9" s="6">
        <v>1135</v>
      </c>
      <c r="E9" s="6">
        <v>8267</v>
      </c>
      <c r="F9" s="6">
        <v>2281</v>
      </c>
      <c r="G9" s="6">
        <v>6425</v>
      </c>
      <c r="H9" s="6">
        <v>18108</v>
      </c>
      <c r="I9" s="7">
        <v>1.269077554078611</v>
      </c>
      <c r="J9" s="8">
        <f t="shared" si="0"/>
        <v>14268.631528312673</v>
      </c>
      <c r="K9" s="6">
        <f t="shared" si="3"/>
        <v>7</v>
      </c>
      <c r="L9" s="8">
        <f t="shared" si="1"/>
        <v>14399.82</v>
      </c>
      <c r="M9" s="8">
        <f t="shared" si="2"/>
        <v>18274.488344772264</v>
      </c>
    </row>
    <row r="10" spans="2:13" x14ac:dyDescent="0.2">
      <c r="B10" s="6">
        <v>1997</v>
      </c>
      <c r="C10" s="6">
        <v>4</v>
      </c>
      <c r="D10" s="6">
        <v>946</v>
      </c>
      <c r="E10" s="6">
        <v>5200</v>
      </c>
      <c r="F10" s="6">
        <v>1517</v>
      </c>
      <c r="G10" s="6">
        <v>5314</v>
      </c>
      <c r="H10" s="6">
        <v>12977</v>
      </c>
      <c r="I10" s="7">
        <v>0.88761350378283643</v>
      </c>
      <c r="J10" s="8">
        <f t="shared" si="0"/>
        <v>14620.102042943854</v>
      </c>
      <c r="K10" s="6">
        <f t="shared" si="3"/>
        <v>8</v>
      </c>
      <c r="L10" s="8">
        <f t="shared" si="1"/>
        <v>14628.08</v>
      </c>
      <c r="M10" s="8">
        <f t="shared" si="2"/>
        <v>12984.081342415633</v>
      </c>
    </row>
    <row r="11" spans="2:13" x14ac:dyDescent="0.2">
      <c r="B11" s="6">
        <v>1998</v>
      </c>
      <c r="C11" s="6">
        <v>1</v>
      </c>
      <c r="D11" s="6">
        <v>853</v>
      </c>
      <c r="E11" s="6">
        <v>4512</v>
      </c>
      <c r="F11" s="6">
        <v>1450</v>
      </c>
      <c r="G11" s="6">
        <v>4881</v>
      </c>
      <c r="H11" s="6">
        <v>11796</v>
      </c>
      <c r="I11" s="7">
        <v>0.79649257450953193</v>
      </c>
      <c r="J11" s="8">
        <f t="shared" si="0"/>
        <v>14809.930911488784</v>
      </c>
      <c r="K11" s="6">
        <f t="shared" si="3"/>
        <v>9</v>
      </c>
      <c r="L11" s="8">
        <f t="shared" si="1"/>
        <v>14856.34</v>
      </c>
      <c r="M11" s="8">
        <f t="shared" si="2"/>
        <v>11832.96449438894</v>
      </c>
    </row>
    <row r="12" spans="2:13" x14ac:dyDescent="0.2">
      <c r="B12" s="6">
        <v>1998</v>
      </c>
      <c r="C12" s="6">
        <v>2</v>
      </c>
      <c r="D12" s="6">
        <v>1091</v>
      </c>
      <c r="E12" s="6">
        <v>7615</v>
      </c>
      <c r="F12" s="6">
        <v>1974</v>
      </c>
      <c r="G12" s="6">
        <v>5698</v>
      </c>
      <c r="H12" s="6">
        <v>16378</v>
      </c>
      <c r="I12" s="7">
        <v>1.0476032480052955</v>
      </c>
      <c r="J12" s="8">
        <f t="shared" si="0"/>
        <v>15633.781234627493</v>
      </c>
      <c r="K12" s="6">
        <f t="shared" si="3"/>
        <v>10</v>
      </c>
      <c r="L12" s="8">
        <f t="shared" si="1"/>
        <v>15084.6</v>
      </c>
      <c r="M12" s="8">
        <f t="shared" si="2"/>
        <v>15802.675954860681</v>
      </c>
    </row>
    <row r="13" spans="2:13" x14ac:dyDescent="0.2">
      <c r="B13" s="6">
        <v>1998</v>
      </c>
      <c r="C13" s="6">
        <v>3</v>
      </c>
      <c r="D13" s="6">
        <v>1269</v>
      </c>
      <c r="E13" s="6">
        <v>9262</v>
      </c>
      <c r="F13" s="6">
        <v>2409</v>
      </c>
      <c r="G13" s="6">
        <v>7026</v>
      </c>
      <c r="H13" s="6">
        <v>19966</v>
      </c>
      <c r="I13" s="7">
        <v>1.269077554078611</v>
      </c>
      <c r="J13" s="8">
        <f t="shared" si="0"/>
        <v>15732.687049607401</v>
      </c>
      <c r="K13" s="6">
        <f t="shared" si="3"/>
        <v>11</v>
      </c>
      <c r="L13" s="8">
        <f t="shared" si="1"/>
        <v>15312.86</v>
      </c>
      <c r="M13" s="8">
        <f t="shared" si="2"/>
        <v>19433.2069147482</v>
      </c>
    </row>
    <row r="14" spans="2:13" x14ac:dyDescent="0.2">
      <c r="B14" s="6">
        <v>1998</v>
      </c>
      <c r="C14" s="6">
        <v>4</v>
      </c>
      <c r="D14" s="6">
        <v>1050</v>
      </c>
      <c r="E14" s="6">
        <v>6128</v>
      </c>
      <c r="F14" s="6">
        <v>1608</v>
      </c>
      <c r="G14" s="6">
        <v>5309</v>
      </c>
      <c r="H14" s="6">
        <v>14154</v>
      </c>
      <c r="I14" s="7">
        <v>0.88761350378283643</v>
      </c>
      <c r="J14" s="8">
        <f t="shared" si="0"/>
        <v>15946.129638269809</v>
      </c>
      <c r="K14" s="6">
        <f t="shared" si="3"/>
        <v>12</v>
      </c>
      <c r="L14" s="8">
        <f t="shared" si="1"/>
        <v>15541.119999999999</v>
      </c>
      <c r="M14" s="8">
        <f t="shared" si="2"/>
        <v>13794.507975909513</v>
      </c>
    </row>
    <row r="15" spans="2:13" x14ac:dyDescent="0.2">
      <c r="B15" s="6">
        <v>1999</v>
      </c>
      <c r="C15" s="6">
        <v>1</v>
      </c>
      <c r="D15" s="6">
        <v>972</v>
      </c>
      <c r="E15" s="6">
        <v>5550</v>
      </c>
      <c r="F15" s="6">
        <v>1588</v>
      </c>
      <c r="G15" s="6">
        <v>4922</v>
      </c>
      <c r="H15" s="6">
        <v>13031</v>
      </c>
      <c r="I15" s="7">
        <v>0.79649257450953193</v>
      </c>
      <c r="J15" s="8">
        <f t="shared" si="0"/>
        <v>16360.478951136854</v>
      </c>
      <c r="K15" s="6">
        <f t="shared" si="3"/>
        <v>13</v>
      </c>
      <c r="L15" s="8">
        <f t="shared" si="1"/>
        <v>15769.380000000001</v>
      </c>
      <c r="M15" s="8">
        <f t="shared" si="2"/>
        <v>12560.194074619123</v>
      </c>
    </row>
    <row r="16" spans="2:13" x14ac:dyDescent="0.2">
      <c r="B16" s="6">
        <v>1999</v>
      </c>
      <c r="C16" s="6">
        <v>2</v>
      </c>
      <c r="D16" s="6">
        <v>1156</v>
      </c>
      <c r="E16" s="6">
        <v>8681</v>
      </c>
      <c r="F16" s="6">
        <v>2068</v>
      </c>
      <c r="G16" s="6">
        <v>5376</v>
      </c>
      <c r="H16" s="6">
        <v>17281</v>
      </c>
      <c r="I16" s="7">
        <v>1.0476032480052955</v>
      </c>
      <c r="J16" s="8">
        <f t="shared" si="0"/>
        <v>16495.748779802034</v>
      </c>
      <c r="K16" s="6">
        <f t="shared" si="3"/>
        <v>14</v>
      </c>
      <c r="L16" s="8">
        <f t="shared" si="1"/>
        <v>15997.64</v>
      </c>
      <c r="M16" s="8">
        <f t="shared" si="2"/>
        <v>16759.179624419434</v>
      </c>
    </row>
    <row r="17" spans="2:13" x14ac:dyDescent="0.2">
      <c r="B17" s="6">
        <v>1999</v>
      </c>
      <c r="C17" s="6">
        <v>3</v>
      </c>
      <c r="D17" s="6">
        <v>1298</v>
      </c>
      <c r="E17" s="6">
        <v>10606</v>
      </c>
      <c r="F17" s="6">
        <v>2638</v>
      </c>
      <c r="G17" s="6">
        <v>6576</v>
      </c>
      <c r="H17" s="6">
        <v>21118</v>
      </c>
      <c r="I17" s="7">
        <v>1.269077554078611</v>
      </c>
      <c r="J17" s="8">
        <f t="shared" si="0"/>
        <v>16640.432991766458</v>
      </c>
      <c r="K17" s="6">
        <f t="shared" si="3"/>
        <v>15</v>
      </c>
      <c r="L17" s="8">
        <f t="shared" si="1"/>
        <v>16225.9</v>
      </c>
      <c r="M17" s="8">
        <f t="shared" si="2"/>
        <v>20591.925484724135</v>
      </c>
    </row>
    <row r="18" spans="2:13" x14ac:dyDescent="0.2">
      <c r="B18" s="6">
        <v>1999</v>
      </c>
      <c r="C18" s="6">
        <v>4</v>
      </c>
      <c r="D18" s="6">
        <v>1062</v>
      </c>
      <c r="E18" s="6">
        <v>6554</v>
      </c>
      <c r="F18" s="6">
        <v>1760</v>
      </c>
      <c r="G18" s="6">
        <v>5521</v>
      </c>
      <c r="H18" s="6">
        <v>14897</v>
      </c>
      <c r="I18" s="7">
        <v>0.88761350378283643</v>
      </c>
      <c r="J18" s="8">
        <f t="shared" si="0"/>
        <v>16783.205681878291</v>
      </c>
      <c r="K18" s="6">
        <f t="shared" si="3"/>
        <v>16</v>
      </c>
      <c r="L18" s="8">
        <f t="shared" si="1"/>
        <v>16454.16</v>
      </c>
      <c r="M18" s="8">
        <f t="shared" si="2"/>
        <v>14604.934609403395</v>
      </c>
    </row>
    <row r="19" spans="2:13" x14ac:dyDescent="0.2">
      <c r="B19" s="6">
        <v>2000</v>
      </c>
      <c r="C19" s="6">
        <v>1</v>
      </c>
      <c r="D19" s="6">
        <v>969</v>
      </c>
      <c r="E19" s="6">
        <v>5811</v>
      </c>
      <c r="F19" s="6">
        <v>1656</v>
      </c>
      <c r="G19" s="6">
        <v>5088</v>
      </c>
      <c r="H19" s="6">
        <v>13525</v>
      </c>
      <c r="I19" s="7">
        <v>0.79649257450953193</v>
      </c>
      <c r="J19" s="8">
        <f t="shared" si="0"/>
        <v>16980.698166996084</v>
      </c>
      <c r="K19" s="6">
        <f t="shared" si="3"/>
        <v>17</v>
      </c>
      <c r="L19" s="8">
        <f t="shared" si="1"/>
        <v>16682.419999999998</v>
      </c>
      <c r="M19" s="8">
        <f t="shared" si="2"/>
        <v>13287.423654849305</v>
      </c>
    </row>
    <row r="20" spans="2:13" x14ac:dyDescent="0.2">
      <c r="B20" s="6">
        <v>2000</v>
      </c>
      <c r="C20" s="6">
        <v>2</v>
      </c>
      <c r="D20" s="6">
        <v>1184</v>
      </c>
      <c r="E20" s="6">
        <v>9560</v>
      </c>
      <c r="F20" s="6">
        <v>2290</v>
      </c>
      <c r="G20" s="6">
        <v>5842</v>
      </c>
      <c r="H20" s="6">
        <v>18876</v>
      </c>
      <c r="I20" s="7">
        <v>1.0476032480052955</v>
      </c>
      <c r="J20" s="8">
        <f t="shared" si="0"/>
        <v>18018.271741655182</v>
      </c>
      <c r="K20" s="6">
        <f t="shared" si="3"/>
        <v>18</v>
      </c>
      <c r="L20" s="8">
        <f t="shared" si="1"/>
        <v>16910.68</v>
      </c>
      <c r="M20" s="8">
        <f t="shared" si="2"/>
        <v>17715.683293978189</v>
      </c>
    </row>
    <row r="21" spans="2:13" x14ac:dyDescent="0.2">
      <c r="B21" s="6">
        <v>2000</v>
      </c>
      <c r="C21" s="6">
        <v>3</v>
      </c>
      <c r="D21" s="6">
        <v>1370</v>
      </c>
      <c r="E21" s="6">
        <v>11585</v>
      </c>
      <c r="F21" s="6">
        <v>2795</v>
      </c>
      <c r="G21" s="6">
        <v>6976</v>
      </c>
      <c r="H21" s="6">
        <v>22726</v>
      </c>
      <c r="I21" s="7">
        <v>1.269077554078611</v>
      </c>
      <c r="J21" s="8">
        <f t="shared" si="0"/>
        <v>17907.495036030141</v>
      </c>
      <c r="K21" s="6">
        <f t="shared" si="3"/>
        <v>19</v>
      </c>
      <c r="L21" s="8">
        <f t="shared" si="1"/>
        <v>17138.939999999999</v>
      </c>
      <c r="M21" s="8">
        <f t="shared" si="2"/>
        <v>21750.644054700067</v>
      </c>
    </row>
    <row r="22" spans="2:13" x14ac:dyDescent="0.2">
      <c r="B22" s="6">
        <v>2000</v>
      </c>
      <c r="C22" s="6">
        <v>4</v>
      </c>
      <c r="D22" s="6">
        <v>1122</v>
      </c>
      <c r="E22" s="6">
        <v>7101</v>
      </c>
      <c r="F22" s="6">
        <v>1863</v>
      </c>
      <c r="G22" s="6">
        <v>5867</v>
      </c>
      <c r="H22" s="6">
        <v>15952</v>
      </c>
      <c r="I22" s="7">
        <v>0.88761350378283643</v>
      </c>
      <c r="J22" s="8">
        <f t="shared" si="0"/>
        <v>17971.786066813624</v>
      </c>
      <c r="K22" s="6">
        <f t="shared" si="3"/>
        <v>20</v>
      </c>
      <c r="L22" s="8">
        <f t="shared" si="1"/>
        <v>17367.2</v>
      </c>
      <c r="M22" s="8">
        <f t="shared" si="2"/>
        <v>15415.361242897277</v>
      </c>
    </row>
    <row r="23" spans="2:13" x14ac:dyDescent="0.2">
      <c r="B23" s="6">
        <v>2001</v>
      </c>
      <c r="C23" s="6">
        <v>1</v>
      </c>
      <c r="D23" s="6">
        <v>954</v>
      </c>
      <c r="E23" s="6">
        <v>6134</v>
      </c>
      <c r="F23" s="6">
        <v>1702</v>
      </c>
      <c r="G23" s="6">
        <v>5254</v>
      </c>
      <c r="H23" s="6">
        <v>14044</v>
      </c>
      <c r="I23" s="7">
        <v>0.79649257450953193</v>
      </c>
      <c r="J23" s="8">
        <f t="shared" si="0"/>
        <v>17632.304994993938</v>
      </c>
      <c r="K23" s="6">
        <f t="shared" si="3"/>
        <v>21</v>
      </c>
      <c r="L23" s="8">
        <f t="shared" si="1"/>
        <v>17595.46</v>
      </c>
      <c r="M23" s="8">
        <f t="shared" si="2"/>
        <v>14014.653235079488</v>
      </c>
    </row>
    <row r="24" spans="2:13" x14ac:dyDescent="0.2">
      <c r="B24" s="6">
        <v>2001</v>
      </c>
      <c r="C24" s="6">
        <v>2</v>
      </c>
      <c r="D24" s="6">
        <v>1111</v>
      </c>
      <c r="E24" s="6">
        <v>9369</v>
      </c>
      <c r="F24" s="6">
        <v>2182</v>
      </c>
      <c r="G24" s="6">
        <v>5207</v>
      </c>
      <c r="H24" s="6">
        <v>17870</v>
      </c>
      <c r="I24" s="7">
        <v>1.0476032480052955</v>
      </c>
      <c r="J24" s="8">
        <f t="shared" si="0"/>
        <v>17057.984531859402</v>
      </c>
      <c r="K24" s="6">
        <f t="shared" si="3"/>
        <v>22</v>
      </c>
      <c r="L24" s="8">
        <f t="shared" si="1"/>
        <v>17823.72</v>
      </c>
      <c r="M24" s="8">
        <f t="shared" si="2"/>
        <v>18672.186963536948</v>
      </c>
    </row>
    <row r="25" spans="2:13" x14ac:dyDescent="0.2">
      <c r="B25" s="6">
        <v>2001</v>
      </c>
      <c r="C25" s="6">
        <v>3</v>
      </c>
      <c r="D25" s="6">
        <v>1365</v>
      </c>
      <c r="E25" s="6">
        <v>11974</v>
      </c>
      <c r="F25" s="6">
        <v>2858</v>
      </c>
      <c r="G25" s="6">
        <v>6616</v>
      </c>
      <c r="H25" s="6">
        <v>22812</v>
      </c>
      <c r="I25" s="7">
        <v>1.269077554078611</v>
      </c>
      <c r="J25" s="8">
        <f t="shared" si="0"/>
        <v>17975.260792128822</v>
      </c>
      <c r="K25" s="6">
        <f t="shared" si="3"/>
        <v>23</v>
      </c>
      <c r="L25" s="8">
        <f t="shared" si="1"/>
        <v>18051.98</v>
      </c>
      <c r="M25" s="8">
        <f t="shared" si="2"/>
        <v>22909.362624676003</v>
      </c>
    </row>
    <row r="26" spans="2:13" x14ac:dyDescent="0.2">
      <c r="B26" s="6">
        <v>2001</v>
      </c>
      <c r="C26" s="6">
        <v>4</v>
      </c>
      <c r="D26" s="6">
        <v>1160</v>
      </c>
      <c r="E26" s="6">
        <v>6785</v>
      </c>
      <c r="F26" s="6">
        <v>1672</v>
      </c>
      <c r="G26" s="6">
        <v>5051</v>
      </c>
      <c r="H26" s="6">
        <v>14669</v>
      </c>
      <c r="I26" s="7">
        <v>0.88761350378283643</v>
      </c>
      <c r="J26" s="8">
        <f t="shared" si="0"/>
        <v>16526.337124754828</v>
      </c>
      <c r="K26" s="6">
        <f t="shared" si="3"/>
        <v>24</v>
      </c>
      <c r="L26" s="8">
        <f t="shared" si="1"/>
        <v>18280.239999999998</v>
      </c>
      <c r="M26" s="8">
        <f t="shared" si="2"/>
        <v>16225.787876391156</v>
      </c>
    </row>
    <row r="27" spans="2:13" x14ac:dyDescent="0.2">
      <c r="B27" s="6">
        <v>2002</v>
      </c>
      <c r="C27" s="6">
        <v>1</v>
      </c>
      <c r="D27" s="6">
        <v>1093</v>
      </c>
      <c r="E27" s="6">
        <v>6376</v>
      </c>
      <c r="F27" s="6">
        <v>1669</v>
      </c>
      <c r="G27" s="6">
        <v>5085</v>
      </c>
      <c r="H27" s="6">
        <v>14223</v>
      </c>
      <c r="I27" s="7">
        <v>0.79649257450953193</v>
      </c>
      <c r="J27" s="8">
        <f t="shared" si="0"/>
        <v>17857.040297906489</v>
      </c>
      <c r="K27" s="6">
        <f t="shared" si="3"/>
        <v>25</v>
      </c>
      <c r="L27" s="8">
        <f t="shared" si="1"/>
        <v>18508.5</v>
      </c>
      <c r="M27" s="8">
        <f t="shared" si="2"/>
        <v>14741.882815309671</v>
      </c>
    </row>
    <row r="28" spans="2:13" x14ac:dyDescent="0.2">
      <c r="B28" s="6">
        <v>2002</v>
      </c>
      <c r="C28" s="6">
        <v>2</v>
      </c>
      <c r="D28" s="6">
        <v>1190</v>
      </c>
      <c r="E28" s="6">
        <v>10036</v>
      </c>
      <c r="F28" s="6">
        <v>2221</v>
      </c>
      <c r="G28" s="6">
        <v>5304</v>
      </c>
      <c r="H28" s="6">
        <v>18751</v>
      </c>
      <c r="I28" s="7">
        <v>1.0476032480052955</v>
      </c>
      <c r="J28" s="8">
        <f t="shared" si="0"/>
        <v>17898.951760318727</v>
      </c>
      <c r="K28" s="6">
        <f t="shared" si="3"/>
        <v>26</v>
      </c>
      <c r="L28" s="8">
        <f t="shared" si="1"/>
        <v>18736.760000000002</v>
      </c>
      <c r="M28" s="8">
        <f t="shared" si="2"/>
        <v>19628.690633095703</v>
      </c>
    </row>
    <row r="29" spans="2:13" x14ac:dyDescent="0.2">
      <c r="B29" s="6">
        <v>2002</v>
      </c>
      <c r="C29" s="6">
        <v>3</v>
      </c>
      <c r="D29" s="6">
        <v>1405</v>
      </c>
      <c r="E29" s="6">
        <v>12464</v>
      </c>
      <c r="F29" s="6">
        <v>2879</v>
      </c>
      <c r="G29" s="6">
        <v>6475</v>
      </c>
      <c r="H29" s="6">
        <v>23223</v>
      </c>
      <c r="I29" s="7">
        <v>1.269077554078611</v>
      </c>
      <c r="J29" s="8">
        <f t="shared" si="0"/>
        <v>18299.118068367861</v>
      </c>
      <c r="K29" s="6">
        <f t="shared" si="3"/>
        <v>27</v>
      </c>
      <c r="L29" s="8">
        <f t="shared" si="1"/>
        <v>18965.02</v>
      </c>
      <c r="M29" s="8">
        <f t="shared" si="2"/>
        <v>24068.081194651939</v>
      </c>
    </row>
    <row r="30" spans="2:13" x14ac:dyDescent="0.2">
      <c r="B30" s="6">
        <v>2002</v>
      </c>
      <c r="C30" s="6">
        <v>4</v>
      </c>
      <c r="D30" s="6">
        <v>1214</v>
      </c>
      <c r="E30" s="6">
        <v>7843</v>
      </c>
      <c r="F30" s="6">
        <v>1912</v>
      </c>
      <c r="G30" s="6">
        <v>5747</v>
      </c>
      <c r="H30" s="6">
        <v>16716</v>
      </c>
      <c r="I30" s="7">
        <v>0.88761350378283643</v>
      </c>
      <c r="J30" s="8">
        <f t="shared" si="0"/>
        <v>18832.52105647295</v>
      </c>
      <c r="K30" s="6">
        <f t="shared" si="3"/>
        <v>28</v>
      </c>
      <c r="L30" s="8">
        <f t="shared" si="1"/>
        <v>19193.28</v>
      </c>
      <c r="M30" s="8">
        <f t="shared" si="2"/>
        <v>17036.214509885038</v>
      </c>
    </row>
    <row r="31" spans="2:13" x14ac:dyDescent="0.2">
      <c r="B31" s="6">
        <v>2003</v>
      </c>
      <c r="C31" s="6">
        <v>1</v>
      </c>
      <c r="D31" s="6">
        <v>1091</v>
      </c>
      <c r="E31" s="6">
        <v>6833</v>
      </c>
      <c r="F31" s="6">
        <v>1718</v>
      </c>
      <c r="G31" s="6">
        <v>5052</v>
      </c>
      <c r="H31" s="6">
        <v>14693</v>
      </c>
      <c r="I31" s="7">
        <v>0.79649257450953193</v>
      </c>
      <c r="J31" s="8">
        <f t="shared" si="0"/>
        <v>18447.127406112639</v>
      </c>
      <c r="K31" s="6">
        <f t="shared" si="3"/>
        <v>29</v>
      </c>
      <c r="L31" s="8">
        <f t="shared" si="1"/>
        <v>19421.54</v>
      </c>
      <c r="M31" s="8">
        <f t="shared" si="2"/>
        <v>15469.112395539856</v>
      </c>
    </row>
    <row r="32" spans="2:13" x14ac:dyDescent="0.2">
      <c r="B32" s="6">
        <v>2003</v>
      </c>
      <c r="C32" s="6">
        <v>2</v>
      </c>
      <c r="D32" s="6">
        <v>1242</v>
      </c>
      <c r="E32" s="6">
        <v>10998</v>
      </c>
      <c r="F32" s="6">
        <v>2308</v>
      </c>
      <c r="G32" s="6">
        <v>5205</v>
      </c>
      <c r="H32" s="6">
        <v>19754</v>
      </c>
      <c r="I32" s="7">
        <v>1.0476032480052955</v>
      </c>
      <c r="J32" s="8">
        <f t="shared" si="0"/>
        <v>18856.375290562431</v>
      </c>
      <c r="K32" s="6">
        <f t="shared" si="3"/>
        <v>30</v>
      </c>
      <c r="L32" s="8">
        <f t="shared" si="1"/>
        <v>19649.8</v>
      </c>
      <c r="M32" s="8">
        <f t="shared" si="2"/>
        <v>20585.194302654454</v>
      </c>
    </row>
    <row r="33" spans="2:13" x14ac:dyDescent="0.2">
      <c r="B33" s="6">
        <v>2003</v>
      </c>
      <c r="C33" s="6">
        <v>3</v>
      </c>
      <c r="D33" s="6">
        <v>1442</v>
      </c>
      <c r="E33" s="6">
        <v>13324</v>
      </c>
      <c r="F33" s="6">
        <v>3086</v>
      </c>
      <c r="G33" s="6">
        <v>6510</v>
      </c>
      <c r="H33" s="6">
        <v>24362</v>
      </c>
      <c r="I33" s="7">
        <v>1.269077554078611</v>
      </c>
      <c r="J33" s="8">
        <f t="shared" si="0"/>
        <v>19196.620349721303</v>
      </c>
      <c r="K33" s="6">
        <f t="shared" si="3"/>
        <v>31</v>
      </c>
      <c r="L33" s="8">
        <f t="shared" si="1"/>
        <v>19878.059999999998</v>
      </c>
      <c r="M33" s="8">
        <f t="shared" si="2"/>
        <v>25226.799764627871</v>
      </c>
    </row>
    <row r="34" spans="2:13" x14ac:dyDescent="0.2">
      <c r="B34" s="6">
        <v>2003</v>
      </c>
      <c r="C34" s="6">
        <v>4</v>
      </c>
      <c r="D34" s="6">
        <v>1296</v>
      </c>
      <c r="E34" s="6">
        <v>8488</v>
      </c>
      <c r="F34" s="6">
        <v>2119</v>
      </c>
      <c r="G34" s="6">
        <v>6040</v>
      </c>
      <c r="H34" s="6">
        <v>17943</v>
      </c>
      <c r="I34" s="7">
        <v>0.88761350378283643</v>
      </c>
      <c r="J34" s="8">
        <f t="shared" si="0"/>
        <v>20214.879475729489</v>
      </c>
      <c r="K34" s="6">
        <f t="shared" si="3"/>
        <v>32</v>
      </c>
      <c r="L34" s="8">
        <f t="shared" si="1"/>
        <v>20106.32</v>
      </c>
      <c r="M34" s="8">
        <f t="shared" si="2"/>
        <v>17846.641143378918</v>
      </c>
    </row>
    <row r="35" spans="2:13" x14ac:dyDescent="0.2">
      <c r="B35" s="6">
        <v>2004</v>
      </c>
      <c r="C35" s="6">
        <v>1</v>
      </c>
      <c r="D35" s="6">
        <v>1199</v>
      </c>
      <c r="E35" s="6">
        <v>7353</v>
      </c>
      <c r="F35" s="6">
        <v>1951</v>
      </c>
      <c r="G35" s="6">
        <v>5581</v>
      </c>
      <c r="H35" s="6">
        <v>16083</v>
      </c>
      <c r="I35" s="7">
        <v>0.79649257450953193</v>
      </c>
      <c r="J35" s="8">
        <f t="shared" si="0"/>
        <v>20192.278641020184</v>
      </c>
      <c r="K35" s="6">
        <f t="shared" si="3"/>
        <v>33</v>
      </c>
      <c r="L35" s="8">
        <f t="shared" si="1"/>
        <v>20334.580000000002</v>
      </c>
      <c r="M35" s="8">
        <f t="shared" si="2"/>
        <v>16196.341975770039</v>
      </c>
    </row>
    <row r="36" spans="2:13" x14ac:dyDescent="0.2">
      <c r="B36" s="6">
        <v>2004</v>
      </c>
      <c r="C36" s="6">
        <v>2</v>
      </c>
      <c r="D36" s="6">
        <v>1347</v>
      </c>
      <c r="E36" s="6">
        <v>11505</v>
      </c>
      <c r="F36" s="6">
        <v>2874</v>
      </c>
      <c r="G36" s="6">
        <v>5928</v>
      </c>
      <c r="H36" s="6">
        <v>21654</v>
      </c>
      <c r="I36" s="7">
        <v>1.0476032480052955</v>
      </c>
      <c r="J36" s="8">
        <f t="shared" si="0"/>
        <v>20670.039006876526</v>
      </c>
      <c r="K36" s="6">
        <f t="shared" si="3"/>
        <v>34</v>
      </c>
      <c r="L36" s="8">
        <f t="shared" si="1"/>
        <v>20562.84</v>
      </c>
      <c r="M36" s="8">
        <f t="shared" si="2"/>
        <v>21541.697972213209</v>
      </c>
    </row>
    <row r="37" spans="2:13" x14ac:dyDescent="0.2">
      <c r="B37" s="6">
        <v>2004</v>
      </c>
      <c r="C37" s="6">
        <v>3</v>
      </c>
      <c r="D37" s="6">
        <v>1507</v>
      </c>
      <c r="E37" s="6">
        <v>13864</v>
      </c>
      <c r="F37" s="6">
        <v>3712</v>
      </c>
      <c r="G37" s="6">
        <v>7030</v>
      </c>
      <c r="H37" s="6">
        <v>26113</v>
      </c>
      <c r="I37" s="7">
        <v>1.269077554078611</v>
      </c>
      <c r="J37" s="8">
        <f t="shared" si="0"/>
        <v>20576.362662846743</v>
      </c>
      <c r="K37" s="6">
        <f t="shared" si="3"/>
        <v>35</v>
      </c>
      <c r="L37" s="8">
        <f t="shared" si="1"/>
        <v>20791.099999999999</v>
      </c>
      <c r="M37" s="8">
        <f t="shared" si="2"/>
        <v>26385.518334603807</v>
      </c>
    </row>
    <row r="38" spans="2:13" x14ac:dyDescent="0.2">
      <c r="B38" s="6">
        <v>2004</v>
      </c>
      <c r="C38" s="6">
        <v>4</v>
      </c>
      <c r="D38" s="6">
        <v>1350</v>
      </c>
      <c r="E38" s="6">
        <v>8862</v>
      </c>
      <c r="F38" s="6">
        <v>2618</v>
      </c>
      <c r="G38" s="6">
        <v>6341</v>
      </c>
      <c r="H38" s="6">
        <v>19171</v>
      </c>
      <c r="I38" s="7">
        <v>0.88761350378283643</v>
      </c>
      <c r="J38" s="8">
        <f t="shared" si="0"/>
        <v>21598.364511464642</v>
      </c>
      <c r="K38" s="6">
        <f t="shared" si="3"/>
        <v>36</v>
      </c>
      <c r="L38" s="8">
        <f t="shared" si="1"/>
        <v>21019.360000000001</v>
      </c>
      <c r="M38" s="8">
        <f t="shared" si="2"/>
        <v>18657.067776872802</v>
      </c>
    </row>
    <row r="39" spans="2:13" x14ac:dyDescent="0.2">
      <c r="B39" s="6">
        <v>2005</v>
      </c>
      <c r="C39" s="6">
        <v>1</v>
      </c>
      <c r="D39" s="6">
        <v>1300</v>
      </c>
      <c r="E39" s="6">
        <v>8102</v>
      </c>
      <c r="F39" s="6">
        <v>2589</v>
      </c>
      <c r="G39" s="6">
        <v>5924</v>
      </c>
      <c r="H39" s="6">
        <v>17915</v>
      </c>
      <c r="I39" s="7">
        <v>0.79649257450953193</v>
      </c>
      <c r="J39" s="8">
        <f t="shared" si="0"/>
        <v>22492.362858538621</v>
      </c>
      <c r="K39" s="6">
        <f t="shared" si="3"/>
        <v>37</v>
      </c>
      <c r="L39" s="8">
        <f t="shared" si="1"/>
        <v>21247.62</v>
      </c>
      <c r="M39" s="8">
        <f t="shared" si="2"/>
        <v>16923.571556000221</v>
      </c>
    </row>
    <row r="40" spans="2:13" x14ac:dyDescent="0.2">
      <c r="B40" s="6">
        <v>2005</v>
      </c>
      <c r="C40" s="6">
        <v>2</v>
      </c>
      <c r="D40" s="6">
        <v>1472</v>
      </c>
      <c r="E40" s="6">
        <v>11918</v>
      </c>
      <c r="F40" s="6">
        <v>3490</v>
      </c>
      <c r="G40" s="6">
        <v>6091</v>
      </c>
      <c r="H40" s="6">
        <v>22971</v>
      </c>
      <c r="I40" s="7">
        <v>1.0476032480052955</v>
      </c>
      <c r="J40" s="8">
        <f t="shared" si="0"/>
        <v>21927.194330237402</v>
      </c>
      <c r="K40" s="6">
        <f t="shared" si="3"/>
        <v>38</v>
      </c>
      <c r="L40" s="8">
        <f t="shared" si="1"/>
        <v>21475.879999999997</v>
      </c>
      <c r="M40" s="8">
        <f t="shared" si="2"/>
        <v>22498.201641771961</v>
      </c>
    </row>
    <row r="41" spans="2:13" x14ac:dyDescent="0.2">
      <c r="B41" s="6">
        <v>2005</v>
      </c>
      <c r="C41" s="6">
        <v>3</v>
      </c>
      <c r="D41" s="6">
        <v>1656</v>
      </c>
      <c r="E41" s="6">
        <v>14288</v>
      </c>
      <c r="F41" s="6">
        <v>4405</v>
      </c>
      <c r="G41" s="6">
        <v>7276</v>
      </c>
      <c r="H41" s="6">
        <v>27624</v>
      </c>
      <c r="I41" s="7">
        <v>1.269077554078611</v>
      </c>
      <c r="J41" s="8">
        <f t="shared" si="0"/>
        <v>21766.99123802238</v>
      </c>
      <c r="K41" s="6">
        <f t="shared" si="3"/>
        <v>39</v>
      </c>
      <c r="L41" s="8">
        <f t="shared" si="1"/>
        <v>21704.14</v>
      </c>
      <c r="M41" s="8">
        <f t="shared" si="2"/>
        <v>27544.236904579742</v>
      </c>
    </row>
    <row r="42" spans="2:13" x14ac:dyDescent="0.2">
      <c r="B42" s="6">
        <v>2005</v>
      </c>
      <c r="C42" s="6">
        <v>4</v>
      </c>
      <c r="D42" s="6">
        <v>1466</v>
      </c>
      <c r="E42" s="6">
        <v>9092</v>
      </c>
      <c r="F42" s="6">
        <v>3072</v>
      </c>
      <c r="G42" s="6">
        <v>6497</v>
      </c>
      <c r="H42" s="6">
        <v>20127</v>
      </c>
      <c r="I42" s="7">
        <v>0.88761350378283643</v>
      </c>
      <c r="J42" s="8">
        <f t="shared" si="0"/>
        <v>22675.409865017413</v>
      </c>
      <c r="K42" s="6">
        <f t="shared" si="3"/>
        <v>40</v>
      </c>
      <c r="L42" s="8">
        <f t="shared" si="1"/>
        <v>21932.400000000001</v>
      </c>
      <c r="M42" s="8">
        <f t="shared" si="2"/>
        <v>19467.494410366682</v>
      </c>
    </row>
    <row r="43" spans="2:13" x14ac:dyDescent="0.2">
      <c r="B43" s="9">
        <v>2006</v>
      </c>
      <c r="C43" s="9">
        <v>1</v>
      </c>
      <c r="D43" s="9"/>
      <c r="E43" s="9"/>
      <c r="F43" s="9"/>
      <c r="G43" s="9"/>
      <c r="H43" s="9"/>
      <c r="I43" s="10">
        <v>0.79649257450953193</v>
      </c>
      <c r="J43" s="9"/>
      <c r="K43" s="9">
        <f t="shared" si="3"/>
        <v>41</v>
      </c>
      <c r="L43" s="9">
        <f t="shared" si="1"/>
        <v>22160.66</v>
      </c>
      <c r="M43" s="9">
        <f t="shared" si="2"/>
        <v>17650.801136230402</v>
      </c>
    </row>
    <row r="44" spans="2:13" x14ac:dyDescent="0.2">
      <c r="B44" s="9">
        <v>2006</v>
      </c>
      <c r="C44" s="9">
        <v>2</v>
      </c>
      <c r="D44" s="9"/>
      <c r="E44" s="9"/>
      <c r="F44" s="9"/>
      <c r="G44" s="9"/>
      <c r="H44" s="9"/>
      <c r="I44" s="10">
        <v>1.0476032480052955</v>
      </c>
      <c r="J44" s="9"/>
      <c r="K44" s="9">
        <f t="shared" si="3"/>
        <v>42</v>
      </c>
      <c r="L44" s="9">
        <f t="shared" si="1"/>
        <v>22388.92</v>
      </c>
      <c r="M44" s="9">
        <f t="shared" si="2"/>
        <v>23454.705311330719</v>
      </c>
    </row>
    <row r="45" spans="2:13" x14ac:dyDescent="0.2">
      <c r="B45" s="9">
        <v>2006</v>
      </c>
      <c r="C45" s="9">
        <v>3</v>
      </c>
      <c r="D45" s="9"/>
      <c r="E45" s="9"/>
      <c r="F45" s="9"/>
      <c r="G45" s="9"/>
      <c r="H45" s="9"/>
      <c r="I45" s="10">
        <v>1.269077554078611</v>
      </c>
      <c r="J45" s="9"/>
      <c r="K45" s="9">
        <f t="shared" si="3"/>
        <v>43</v>
      </c>
      <c r="L45" s="9">
        <f t="shared" si="1"/>
        <v>22617.18</v>
      </c>
      <c r="M45" s="9">
        <f t="shared" si="2"/>
        <v>28702.955474555678</v>
      </c>
    </row>
    <row r="46" spans="2:13" x14ac:dyDescent="0.2">
      <c r="B46" s="9">
        <v>2006</v>
      </c>
      <c r="C46" s="9">
        <v>4</v>
      </c>
      <c r="D46" s="9"/>
      <c r="E46" s="9"/>
      <c r="F46" s="9"/>
      <c r="G46" s="9"/>
      <c r="H46" s="9"/>
      <c r="I46" s="10">
        <v>0.88761350378283643</v>
      </c>
      <c r="J46" s="9"/>
      <c r="K46" s="9">
        <f t="shared" si="3"/>
        <v>44</v>
      </c>
      <c r="L46" s="9">
        <f t="shared" si="1"/>
        <v>22845.439999999999</v>
      </c>
      <c r="M46" s="9">
        <f t="shared" si="2"/>
        <v>20277.921043860562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Seasonal index</vt:lpstr>
      <vt:lpstr>Deseasonalised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2018-04-05T08:52:02Z</dcterms:created>
  <dcterms:modified xsi:type="dcterms:W3CDTF">2018-04-30T07:19:05Z</dcterms:modified>
</cp:coreProperties>
</file>