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LL\Desktop\Final Case Study\Logistic Case study using R\"/>
    </mc:Choice>
  </mc:AlternateContent>
  <bookViews>
    <workbookView xWindow="0" yWindow="0" windowWidth="20490" windowHeight="7155" activeTab="2"/>
  </bookViews>
  <sheets>
    <sheet name="Descriptive Analysis" sheetId="2" r:id="rId1"/>
    <sheet name="Final Model" sheetId="3" r:id="rId2"/>
    <sheet name="Dev  &amp; Val Sample" sheetId="1" r:id="rId3"/>
    <sheet name="Key Factors" sheetId="4" r:id="rId4"/>
  </sheets>
  <definedNames>
    <definedName name="_xlnm._FilterDatabase" localSheetId="0" hidden="1">'Descriptive Analysis'!$A$3:$X$80</definedName>
    <definedName name="_xlnm._FilterDatabase" localSheetId="2" hidden="1">'Dev  &amp; Val Sample'!$B$3:$M$13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4" i="1" l="1"/>
  <c r="H20" i="1" l="1"/>
  <c r="H21" i="1"/>
  <c r="H22" i="1"/>
  <c r="H23" i="1"/>
  <c r="H24" i="1"/>
  <c r="H25" i="1"/>
  <c r="H26" i="1"/>
  <c r="H27" i="1"/>
  <c r="H28" i="1"/>
  <c r="H29" i="1"/>
  <c r="G30" i="1"/>
  <c r="F30" i="1"/>
  <c r="E30" i="1"/>
  <c r="I20" i="1" s="1"/>
  <c r="J20" i="1" s="1"/>
  <c r="H4" i="1"/>
  <c r="H5" i="1"/>
  <c r="H6" i="1"/>
  <c r="H7" i="1"/>
  <c r="H8" i="1"/>
  <c r="H9" i="1"/>
  <c r="H10" i="1"/>
  <c r="H11" i="1"/>
  <c r="H12" i="1"/>
  <c r="H13" i="1"/>
  <c r="E14" i="1"/>
  <c r="I6" i="1" s="1"/>
  <c r="K28" i="1" l="1"/>
  <c r="K24" i="1"/>
  <c r="K20" i="1"/>
  <c r="L20" i="1" s="1"/>
  <c r="M20" i="1" s="1"/>
  <c r="K27" i="1"/>
  <c r="K23" i="1"/>
  <c r="K26" i="1"/>
  <c r="K22" i="1"/>
  <c r="K29" i="1"/>
  <c r="K25" i="1"/>
  <c r="K21" i="1"/>
  <c r="I27" i="1"/>
  <c r="I23" i="1"/>
  <c r="Q20" i="1"/>
  <c r="I26" i="1"/>
  <c r="I22" i="1"/>
  <c r="J22" i="1" s="1"/>
  <c r="I29" i="1"/>
  <c r="I25" i="1"/>
  <c r="I21" i="1"/>
  <c r="J21" i="1" s="1"/>
  <c r="I28" i="1"/>
  <c r="I24" i="1"/>
  <c r="F14" i="1"/>
  <c r="K6" i="1" s="1"/>
  <c r="I9" i="1"/>
  <c r="I4" i="1"/>
  <c r="J4" i="1" s="1"/>
  <c r="Q4" i="1" s="1"/>
  <c r="I13" i="1"/>
  <c r="I8" i="1"/>
  <c r="I11" i="1"/>
  <c r="I5" i="1"/>
  <c r="I12" i="1"/>
  <c r="I7" i="1"/>
  <c r="I10" i="1"/>
  <c r="J23" i="1" l="1"/>
  <c r="L21" i="1"/>
  <c r="L22" i="1" s="1"/>
  <c r="J5" i="1"/>
  <c r="J6" i="1" s="1"/>
  <c r="Q6" i="1" s="1"/>
  <c r="Q21" i="1"/>
  <c r="Q22" i="1"/>
  <c r="K9" i="1"/>
  <c r="K7" i="1"/>
  <c r="K12" i="1"/>
  <c r="K11" i="1"/>
  <c r="K5" i="1"/>
  <c r="K10" i="1"/>
  <c r="K4" i="1"/>
  <c r="L4" i="1" s="1"/>
  <c r="M4" i="1" s="1"/>
  <c r="K8" i="1"/>
  <c r="K13" i="1"/>
  <c r="L23" i="1" l="1"/>
  <c r="L24" i="1" s="1"/>
  <c r="L25" i="1" s="1"/>
  <c r="L26" i="1" s="1"/>
  <c r="L27" i="1" s="1"/>
  <c r="L28" i="1" s="1"/>
  <c r="L29" i="1" s="1"/>
  <c r="M22" i="1"/>
  <c r="M21" i="1"/>
  <c r="J24" i="1"/>
  <c r="Q23" i="1"/>
  <c r="M23" i="1"/>
  <c r="Q5" i="1"/>
  <c r="L5" i="1"/>
  <c r="L6" i="1" s="1"/>
  <c r="M6" i="1" s="1"/>
  <c r="J7" i="1"/>
  <c r="J25" i="1" l="1"/>
  <c r="Q24" i="1"/>
  <c r="M24" i="1"/>
  <c r="M30" i="1" s="1"/>
  <c r="M5" i="1"/>
  <c r="J8" i="1"/>
  <c r="Q7" i="1"/>
  <c r="L7" i="1"/>
  <c r="L8" i="1" s="1"/>
  <c r="L9" i="1" s="1"/>
  <c r="L10" i="1" s="1"/>
  <c r="L11" i="1" s="1"/>
  <c r="L12" i="1" s="1"/>
  <c r="L13" i="1" s="1"/>
  <c r="M7" i="1"/>
  <c r="J26" i="1" l="1"/>
  <c r="Q25" i="1"/>
  <c r="M25" i="1"/>
  <c r="J9" i="1"/>
  <c r="Q8" i="1"/>
  <c r="M8" i="1"/>
  <c r="M14" i="1" s="1"/>
  <c r="J27" i="1" l="1"/>
  <c r="Q26" i="1"/>
  <c r="M26" i="1"/>
  <c r="J10" i="1"/>
  <c r="Q9" i="1"/>
  <c r="M9" i="1"/>
  <c r="J28" i="1" l="1"/>
  <c r="Q27" i="1"/>
  <c r="M27" i="1"/>
  <c r="J11" i="1"/>
  <c r="Q10" i="1"/>
  <c r="M10" i="1"/>
  <c r="J29" i="1" l="1"/>
  <c r="Q28" i="1"/>
  <c r="M28" i="1"/>
  <c r="J12" i="1"/>
  <c r="Q11" i="1"/>
  <c r="M11" i="1"/>
  <c r="M29" i="1" l="1"/>
  <c r="Q29" i="1"/>
  <c r="J13" i="1"/>
  <c r="Q12" i="1"/>
  <c r="M12" i="1"/>
  <c r="Q13" i="1" l="1"/>
  <c r="M13" i="1"/>
</calcChain>
</file>

<file path=xl/sharedStrings.xml><?xml version="1.0" encoding="utf-8"?>
<sst xmlns="http://schemas.openxmlformats.org/spreadsheetml/2006/main" count="320" uniqueCount="197">
  <si>
    <t>Development Model</t>
  </si>
  <si>
    <t>Total</t>
  </si>
  <si>
    <t>Decile</t>
  </si>
  <si>
    <t>MIN SCORE</t>
  </si>
  <si>
    <t>MAX SCORE</t>
  </si>
  <si>
    <t>Bad#</t>
  </si>
  <si>
    <t>Good#</t>
  </si>
  <si>
    <t>BAD RATE</t>
  </si>
  <si>
    <t>BAD PERCENT</t>
  </si>
  <si>
    <t>CUMU. BAD PERCENT</t>
  </si>
  <si>
    <t>GOOD PERCENT</t>
  </si>
  <si>
    <t>CUMU. GOOD PERCENT</t>
  </si>
  <si>
    <t>KS</t>
  </si>
  <si>
    <t>Validation Development</t>
  </si>
  <si>
    <t>Random Model</t>
  </si>
  <si>
    <t>Lift</t>
  </si>
  <si>
    <t>Baseline</t>
  </si>
  <si>
    <t>Var_Type</t>
  </si>
  <si>
    <t>n</t>
  </si>
  <si>
    <t>nmiss</t>
  </si>
  <si>
    <t>mean</t>
  </si>
  <si>
    <t>std</t>
  </si>
  <si>
    <t>var</t>
  </si>
  <si>
    <t>min</t>
  </si>
  <si>
    <t>p1.1%</t>
  </si>
  <si>
    <t>p5.5%</t>
  </si>
  <si>
    <t>p10.10%</t>
  </si>
  <si>
    <t>q1.25%</t>
  </si>
  <si>
    <t>q2.50%</t>
  </si>
  <si>
    <t>q3.75%</t>
  </si>
  <si>
    <t>p90.90%</t>
  </si>
  <si>
    <t>p95.95%</t>
  </si>
  <si>
    <t>p99.99%</t>
  </si>
  <si>
    <t>max</t>
  </si>
  <si>
    <t>ot_m1</t>
  </si>
  <si>
    <t>ot_m2.99%</t>
  </si>
  <si>
    <t>ot_m2.75%</t>
  </si>
  <si>
    <t>IQR</t>
  </si>
  <si>
    <t>UC1</t>
  </si>
  <si>
    <t>LC1</t>
  </si>
  <si>
    <t>REVENUE</t>
  </si>
  <si>
    <t>numeric</t>
  </si>
  <si>
    <t>MOU</t>
  </si>
  <si>
    <t>RECCHRGE</t>
  </si>
  <si>
    <t>DIRECTAS</t>
  </si>
  <si>
    <t>OVERAGE</t>
  </si>
  <si>
    <t>ROAM</t>
  </si>
  <si>
    <t>CHANGEM</t>
  </si>
  <si>
    <t>CHANGER</t>
  </si>
  <si>
    <t>DROPVCE</t>
  </si>
  <si>
    <t>BLCKVCE</t>
  </si>
  <si>
    <t>UNANSVCE</t>
  </si>
  <si>
    <t>CUSTCARE</t>
  </si>
  <si>
    <t>THREEWAY</t>
  </si>
  <si>
    <t>MOUREC</t>
  </si>
  <si>
    <t>OUTCALLS</t>
  </si>
  <si>
    <t>INCALLS</t>
  </si>
  <si>
    <t>PEAKVCE</t>
  </si>
  <si>
    <t>OPEAKVCE</t>
  </si>
  <si>
    <t>DROPBLK</t>
  </si>
  <si>
    <t>CALLFWDV</t>
  </si>
  <si>
    <t>CALLWAIT</t>
  </si>
  <si>
    <t>CHURN</t>
  </si>
  <si>
    <t>MONTHS</t>
  </si>
  <si>
    <t>UNIQSUBS</t>
  </si>
  <si>
    <t>ACTVSUBS</t>
  </si>
  <si>
    <t>PHONES</t>
  </si>
  <si>
    <t>MODELS</t>
  </si>
  <si>
    <t>EQPDAYS</t>
  </si>
  <si>
    <t>CUSTOMER</t>
  </si>
  <si>
    <t>AGE1</t>
  </si>
  <si>
    <t>AGE2</t>
  </si>
  <si>
    <t>CHILDREN</t>
  </si>
  <si>
    <t>CREDITA</t>
  </si>
  <si>
    <t>CREDITAA</t>
  </si>
  <si>
    <t>CREDITB</t>
  </si>
  <si>
    <t>CREDITC</t>
  </si>
  <si>
    <t>CREDITDE</t>
  </si>
  <si>
    <t>CREDITGY</t>
  </si>
  <si>
    <t>CREDITZ</t>
  </si>
  <si>
    <t>PRIZMRUR</t>
  </si>
  <si>
    <t>PRIZMUB</t>
  </si>
  <si>
    <t>PRIZMTWN</t>
  </si>
  <si>
    <t>REFURB</t>
  </si>
  <si>
    <t>WEBCAP</t>
  </si>
  <si>
    <t>TRUCK</t>
  </si>
  <si>
    <t>RV</t>
  </si>
  <si>
    <t>OCCPROF</t>
  </si>
  <si>
    <t>OCCCLER</t>
  </si>
  <si>
    <t>OCCCRFT</t>
  </si>
  <si>
    <t>OCCSTUD</t>
  </si>
  <si>
    <t>OCCHMKR</t>
  </si>
  <si>
    <t>OCCRET</t>
  </si>
  <si>
    <t>OCCSELF</t>
  </si>
  <si>
    <t>OWNRENT</t>
  </si>
  <si>
    <t>MARRYUN</t>
  </si>
  <si>
    <t>MARRYYES</t>
  </si>
  <si>
    <t>MARRYNO</t>
  </si>
  <si>
    <t>MAILORD</t>
  </si>
  <si>
    <t>MAILRES</t>
  </si>
  <si>
    <t>MAILFLAG</t>
  </si>
  <si>
    <t>TRAVEL</t>
  </si>
  <si>
    <t>PCOWN</t>
  </si>
  <si>
    <t>CREDITCD</t>
  </si>
  <si>
    <t>RETCALLS</t>
  </si>
  <si>
    <t>RETACCPT</t>
  </si>
  <si>
    <t>NEWCELLY</t>
  </si>
  <si>
    <t>NEWCELLN</t>
  </si>
  <si>
    <t>REFER</t>
  </si>
  <si>
    <t>INCMISS</t>
  </si>
  <si>
    <t>INCOME</t>
  </si>
  <si>
    <t>MCYCLE</t>
  </si>
  <si>
    <t>CREDITAD</t>
  </si>
  <si>
    <t>SETPRCM</t>
  </si>
  <si>
    <t>SETPRC</t>
  </si>
  <si>
    <t>RETCALL</t>
  </si>
  <si>
    <t>CALIBRAT</t>
  </si>
  <si>
    <t>CHURNDEP</t>
  </si>
  <si>
    <t>&gt; summary(final_model)</t>
  </si>
  <si>
    <t>Call:</t>
  </si>
  <si>
    <t xml:space="preserve">Deviance Residuals: </t>
  </si>
  <si>
    <t xml:space="preserve">     Min        1Q    Median        3Q       Max  </t>
  </si>
  <si>
    <t>Coefficients:</t>
  </si>
  <si>
    <t xml:space="preserve">              Estimate Std. Error z value Pr(&gt;|z|)    </t>
  </si>
  <si>
    <t>---</t>
  </si>
  <si>
    <t>Signif. codes:  0 ‘***’ 0.001 ‘**’ 0.01 ‘*’ 0.05 ‘.’ 0.1 ‘ ’ 1</t>
  </si>
  <si>
    <t>(Dispersion parameter for binomial family taken to be 1)</t>
  </si>
  <si>
    <t xml:space="preserve">    Null deviance: 55452  on 39999  degrees of freedom</t>
  </si>
  <si>
    <t>Number of Fisher Scoring iterations: 4</t>
  </si>
  <si>
    <t xml:space="preserve">glm(formula = CHURN ~ INCOME + INCMISS + NEWCELLY + MAILRES + </t>
  </si>
  <si>
    <t xml:space="preserve">    MARRYNO + WEBCAP + REFURB + CREDITDE + CREDITC + CREDITB + </t>
  </si>
  <si>
    <t xml:space="preserve">    CREDITAA + REVENUE1 + MOU1 + RECCHRGE1 + OVERAGE1 + ROAM1 + </t>
  </si>
  <si>
    <t xml:space="preserve">    DROPVCE1 + BLCKVCE1 + THREEWAY1 + INCALLS1 + PEAKVCE1 + CALLWAIT1 + </t>
  </si>
  <si>
    <t xml:space="preserve">    MONTHS1 + UNIQSUBS1 + ACTVSUBS1 + EQPDAYS1 + AGE11 + SETPRC1, </t>
  </si>
  <si>
    <t xml:space="preserve">    family = binomial(logit), data = Develp)</t>
  </si>
  <si>
    <t xml:space="preserve">-1.88524  -1.14434   0.02329   1.13689   1.97677  </t>
  </si>
  <si>
    <t>(Intercept) -1.1178105  0.1695548  -6.593 4.32e-11 ***</t>
  </si>
  <si>
    <t xml:space="preserve">INCOME      -0.0178391  0.0057329  -3.112 0.001860 ** </t>
  </si>
  <si>
    <t xml:space="preserve">INCMISS     -0.1623461  0.0511619  -3.173 0.001508 ** </t>
  </si>
  <si>
    <t xml:space="preserve">NEWCELLY    -0.0691684  0.0261628  -2.644 0.008199 ** </t>
  </si>
  <si>
    <t>MAILRES     -0.1306037  0.0252026  -5.182 2.19e-07 ***</t>
  </si>
  <si>
    <t xml:space="preserve">MARRYNO     -0.0736203  0.0262622  -2.803 0.005059 ** </t>
  </si>
  <si>
    <t>WEBCAP      -0.2151790  0.0362348  -5.938 2.88e-09 ***</t>
  </si>
  <si>
    <t>REFURB       0.2463816  0.0311040   7.921 2.35e-15 ***</t>
  </si>
  <si>
    <t>CREDITDE    -0.2656513  0.0395686  -6.714 1.90e-11 ***</t>
  </si>
  <si>
    <t xml:space="preserve">CREDITC     -0.0824447  0.0405264  -2.034 0.041917 *  </t>
  </si>
  <si>
    <t xml:space="preserve">CREDITB      0.1011745  0.0339279   2.982 0.002863 ** </t>
  </si>
  <si>
    <t xml:space="preserve">CREDITAA     0.0793997  0.0297376   2.670 0.007585 ** </t>
  </si>
  <si>
    <t>REVENUE1     0.2068808  0.0497104   4.162 3.16e-05 ***</t>
  </si>
  <si>
    <t>MOU1        -0.1724037  0.0156488 -11.017  &lt; 2e-16 ***</t>
  </si>
  <si>
    <t>RECCHRGE1   -0.1454936  0.0385544  -3.774 0.000161 ***</t>
  </si>
  <si>
    <t>OVERAGE1     0.0353835  0.0041192   8.590  &lt; 2e-16 ***</t>
  </si>
  <si>
    <t>ROAM1        0.0012938  0.0002901   4.460 8.19e-06 ***</t>
  </si>
  <si>
    <t>DROPVCE1     0.1137644  0.0120949   9.406  &lt; 2e-16 ***</t>
  </si>
  <si>
    <t>BLCKVCE1     0.0463338  0.0104336   4.441 8.96e-06 ***</t>
  </si>
  <si>
    <t xml:space="preserve">THREEWAY1   -0.0835565  0.0300496  -2.781 0.005426 ** </t>
  </si>
  <si>
    <t>INCALLS1    -0.0414329  0.0083270  -4.976 6.50e-07 ***</t>
  </si>
  <si>
    <t>PEAKVCE1    -0.0324424  0.0048130  -6.741 1.58e-11 ***</t>
  </si>
  <si>
    <t xml:space="preserve">CALLWAIT1    0.0420361  0.0171505   2.451 0.014245 *  </t>
  </si>
  <si>
    <t>MONTHS1     -0.0537700  0.0135637  -3.964 7.36e-05 ***</t>
  </si>
  <si>
    <t>UNIQSUBS1    0.3732835  0.0435032   8.581  &lt; 2e-16 ***</t>
  </si>
  <si>
    <t>ACTVSUBS1   -0.2928235  0.0568290  -5.153 2.57e-07 ***</t>
  </si>
  <si>
    <t>EQPDAYS1     0.4027523  0.0192171  20.958  &lt; 2e-16 ***</t>
  </si>
  <si>
    <t>AGE11       -0.0310171  0.0058126  -5.336 9.49e-08 ***</t>
  </si>
  <si>
    <t>SETPRC1      0.0267074  0.0031309   8.530  &lt; 2e-16 ***</t>
  </si>
  <si>
    <t>Residual deviance: 53780  on 39971  degrees of freedom</t>
  </si>
  <si>
    <t>AIC: 53838</t>
  </si>
  <si>
    <t>Variables</t>
  </si>
  <si>
    <t>Labels</t>
  </si>
  <si>
    <t>Income</t>
  </si>
  <si>
    <t>Income Data is Missing</t>
  </si>
  <si>
    <t>Known to be a new cell phone user</t>
  </si>
  <si>
    <t>Respond to mail offers</t>
  </si>
  <si>
    <t>Not Married</t>
  </si>
  <si>
    <t>Hanset is web capable</t>
  </si>
  <si>
    <t>Handset is refurbnished</t>
  </si>
  <si>
    <t>Low credit rating -de</t>
  </si>
  <si>
    <t>Medium credit rating -c</t>
  </si>
  <si>
    <t>Good credit rating -b</t>
  </si>
  <si>
    <t>High credit rating -aa</t>
  </si>
  <si>
    <t>Mean Monthly Revenue</t>
  </si>
  <si>
    <t>Mean Monthly month of use</t>
  </si>
  <si>
    <t>Mean total recurring charge</t>
  </si>
  <si>
    <t>Mean average minutes of use</t>
  </si>
  <si>
    <t>Mean number of roaming call</t>
  </si>
  <si>
    <t>Mean number of dropped voice call</t>
  </si>
  <si>
    <t>Mean number of blocked voice call</t>
  </si>
  <si>
    <t>Mean number of threeway call</t>
  </si>
  <si>
    <t>Mean number of invoice bound call</t>
  </si>
  <si>
    <t>Mean number of in and out peak voice call</t>
  </si>
  <si>
    <t>Mean number of call waiting calls</t>
  </si>
  <si>
    <t>Months in service</t>
  </si>
  <si>
    <t>Number of Unique Subs</t>
  </si>
  <si>
    <t>Number of Active Subs</t>
  </si>
  <si>
    <t>Number of days of the current eqipment</t>
  </si>
  <si>
    <t>Age of First HH Member</t>
  </si>
  <si>
    <t>Handset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</si>
</sst>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Lucida Console"/>
      <family val="3"/>
    </font>
    <font>
      <sz val="10"/>
      <color rgb="FF0000FF"/>
      <name val="Lucida Console"/>
      <family val="3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3">
    <xf numFmtId="0" fontId="0" fillId="0" borderId="0" xfId="0"/>
    <xf numFmtId="0" fontId="2" fillId="2" borderId="1" xfId="0" applyFont="1" applyFill="1" applyBorder="1" applyAlignment="1">
      <alignment vertical="center"/>
    </xf>
    <xf numFmtId="9" fontId="0" fillId="0" borderId="1" xfId="1" applyFont="1" applyBorder="1"/>
    <xf numFmtId="40" fontId="0" fillId="3" borderId="1" xfId="1" applyNumberFormat="1" applyFont="1" applyFill="1" applyBorder="1"/>
    <xf numFmtId="0" fontId="0" fillId="0" borderId="1" xfId="0" applyBorder="1"/>
    <xf numFmtId="40" fontId="0" fillId="0" borderId="1" xfId="1" applyNumberFormat="1" applyFont="1" applyBorder="1"/>
    <xf numFmtId="0" fontId="4" fillId="0" borderId="0" xfId="0" applyFont="1"/>
    <xf numFmtId="0" fontId="5" fillId="2" borderId="2" xfId="0" applyFont="1" applyFill="1" applyBorder="1"/>
    <xf numFmtId="0" fontId="4" fillId="3" borderId="2" xfId="0" applyFont="1" applyFill="1" applyBorder="1"/>
    <xf numFmtId="0" fontId="5" fillId="4" borderId="2" xfId="0" applyFont="1" applyFill="1" applyBorder="1"/>
    <xf numFmtId="0" fontId="4" fillId="4" borderId="2" xfId="0" applyFont="1" applyFill="1" applyBorder="1"/>
    <xf numFmtId="0" fontId="5" fillId="4" borderId="0" xfId="0" applyFont="1" applyFill="1"/>
    <xf numFmtId="0" fontId="7" fillId="6" borderId="0" xfId="0" applyFont="1" applyFill="1" applyAlignment="1">
      <alignment horizontal="left" vertical="center" wrapText="1"/>
    </xf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0" fillId="6" borderId="0" xfId="0" applyFill="1" applyAlignment="1">
      <alignment vertical="center"/>
    </xf>
    <xf numFmtId="0" fontId="6" fillId="6" borderId="0" xfId="0" applyFont="1" applyFill="1" applyAlignment="1">
      <alignment vertical="center"/>
    </xf>
    <xf numFmtId="0" fontId="7" fillId="0" borderId="0" xfId="0" applyFont="1" applyAlignment="1">
      <alignment vertical="center"/>
    </xf>
    <xf numFmtId="0" fontId="3" fillId="2" borderId="1" xfId="0" applyFont="1" applyFill="1" applyBorder="1" applyAlignment="1">
      <alignment horizontal="center" vertical="center" wrapText="1"/>
    </xf>
    <xf numFmtId="40" fontId="0" fillId="0" borderId="1" xfId="0" applyNumberFormat="1" applyBorder="1"/>
    <xf numFmtId="10" fontId="0" fillId="0" borderId="1" xfId="1" applyNumberFormat="1" applyFont="1" applyBorder="1"/>
    <xf numFmtId="10" fontId="0" fillId="0" borderId="1" xfId="0" applyNumberFormat="1" applyBorder="1"/>
    <xf numFmtId="10" fontId="0" fillId="4" borderId="1" xfId="1" applyNumberFormat="1" applyFont="1" applyFill="1" applyBorder="1"/>
    <xf numFmtId="0" fontId="2" fillId="2" borderId="1" xfId="0" applyFont="1" applyFill="1" applyBorder="1"/>
    <xf numFmtId="0" fontId="0" fillId="2" borderId="1" xfId="0" applyFill="1" applyBorder="1"/>
    <xf numFmtId="0" fontId="0" fillId="3" borderId="1" xfId="0" applyFill="1" applyBorder="1"/>
    <xf numFmtId="10" fontId="0" fillId="3" borderId="1" xfId="0" applyNumberFormat="1" applyFill="1" applyBorder="1"/>
    <xf numFmtId="0" fontId="6" fillId="0" borderId="1" xfId="0" applyFont="1" applyBorder="1" applyAlignment="1">
      <alignment vertical="center"/>
    </xf>
    <xf numFmtId="0" fontId="5" fillId="5" borderId="1" xfId="0" applyFont="1" applyFill="1" applyBorder="1" applyAlignment="1">
      <alignment horizontal="center"/>
    </xf>
    <xf numFmtId="0" fontId="4" fillId="0" borderId="1" xfId="0" applyFont="1" applyBorder="1"/>
    <xf numFmtId="0" fontId="2" fillId="5" borderId="3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Gain Chart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ran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Pt>
            <c:idx val="9"/>
            <c:marker>
              <c:symbol val="none"/>
            </c:marker>
            <c:bubble3D val="0"/>
            <c:spPr>
              <a:ln w="28575" cap="rnd">
                <a:solidFill>
                  <a:schemeClr val="accent3"/>
                </a:solidFill>
                <a:prstDash val="dash"/>
                <a:round/>
              </a:ln>
              <a:effectLst/>
            </c:spPr>
          </c:dPt>
          <c:val>
            <c:numRef>
              <c:f>'Dev  &amp; Val Sample'!$P$4:$P$13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val>
          <c:smooth val="0"/>
        </c:ser>
        <c:ser>
          <c:idx val="0"/>
          <c:order val="1"/>
          <c:tx>
            <c:v>Dev 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'Dev  &amp; Val Sample'!$J$4:$J$13</c:f>
              <c:numCache>
                <c:formatCode>0.00%</c:formatCode>
                <c:ptCount val="10"/>
                <c:pt idx="0">
                  <c:v>0.13070000000000001</c:v>
                </c:pt>
                <c:pt idx="1">
                  <c:v>0.25240000000000001</c:v>
                </c:pt>
                <c:pt idx="2">
                  <c:v>0.36675000000000002</c:v>
                </c:pt>
                <c:pt idx="3">
                  <c:v>0.47920000000000001</c:v>
                </c:pt>
                <c:pt idx="4">
                  <c:v>0.58494999999999997</c:v>
                </c:pt>
                <c:pt idx="5">
                  <c:v>0.68419999999999992</c:v>
                </c:pt>
                <c:pt idx="6">
                  <c:v>0.77579999999999993</c:v>
                </c:pt>
                <c:pt idx="7">
                  <c:v>0.8617999999999999</c:v>
                </c:pt>
                <c:pt idx="8">
                  <c:v>0.93769999999999987</c:v>
                </c:pt>
                <c:pt idx="9">
                  <c:v>0.99999999999999989</c:v>
                </c:pt>
              </c:numCache>
            </c:numRef>
          </c:val>
          <c:smooth val="0"/>
        </c:ser>
        <c:ser>
          <c:idx val="1"/>
          <c:order val="2"/>
          <c:tx>
            <c:v>Val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'Dev  &amp; Val Sample'!$J$20:$J$29</c:f>
              <c:numCache>
                <c:formatCode>0.00%</c:formatCode>
                <c:ptCount val="10"/>
                <c:pt idx="0">
                  <c:v>0.18390804597701149</c:v>
                </c:pt>
                <c:pt idx="1">
                  <c:v>0.3382594417077176</c:v>
                </c:pt>
                <c:pt idx="2">
                  <c:v>0.46633825944170776</c:v>
                </c:pt>
                <c:pt idx="3">
                  <c:v>0.57799671592775048</c:v>
                </c:pt>
                <c:pt idx="4">
                  <c:v>0.66995073891625623</c:v>
                </c:pt>
                <c:pt idx="5">
                  <c:v>0.75205254515599351</c:v>
                </c:pt>
                <c:pt idx="6">
                  <c:v>0.82922824302134657</c:v>
                </c:pt>
                <c:pt idx="7">
                  <c:v>0.90311986863711013</c:v>
                </c:pt>
                <c:pt idx="8">
                  <c:v>0.96715927750410524</c:v>
                </c:pt>
                <c:pt idx="9">
                  <c:v>1.0000000000000002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6827320"/>
        <c:axId val="576825752"/>
      </c:lineChart>
      <c:catAx>
        <c:axId val="5768273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825752"/>
        <c:crosses val="autoZero"/>
        <c:auto val="1"/>
        <c:lblAlgn val="ctr"/>
        <c:lblOffset val="100"/>
        <c:noMultiLvlLbl val="0"/>
      </c:catAx>
      <c:valAx>
        <c:axId val="576825752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827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Bad Rate 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Dev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'Dev  &amp; Val Sample'!$H$4:$H$13</c:f>
              <c:numCache>
                <c:formatCode>0.00%</c:formatCode>
                <c:ptCount val="10"/>
                <c:pt idx="0">
                  <c:v>0.65349999999999997</c:v>
                </c:pt>
                <c:pt idx="1">
                  <c:v>0.60850000000000004</c:v>
                </c:pt>
                <c:pt idx="2">
                  <c:v>0.57174999999999998</c:v>
                </c:pt>
                <c:pt idx="3">
                  <c:v>0.56225000000000003</c:v>
                </c:pt>
                <c:pt idx="4">
                  <c:v>0.52875000000000005</c:v>
                </c:pt>
                <c:pt idx="5">
                  <c:v>0.49625000000000002</c:v>
                </c:pt>
                <c:pt idx="6">
                  <c:v>0.45800000000000002</c:v>
                </c:pt>
                <c:pt idx="7">
                  <c:v>0.43</c:v>
                </c:pt>
                <c:pt idx="8">
                  <c:v>0.3795</c:v>
                </c:pt>
                <c:pt idx="9">
                  <c:v>0.3115</c:v>
                </c:pt>
              </c:numCache>
            </c:numRef>
          </c:val>
        </c:ser>
        <c:ser>
          <c:idx val="1"/>
          <c:order val="1"/>
          <c:tx>
            <c:v>Val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'Dev  &amp; Val Sample'!$H$20:$H$29</c:f>
              <c:numCache>
                <c:formatCode>0.00%</c:formatCode>
                <c:ptCount val="10"/>
                <c:pt idx="0">
                  <c:v>3.6070853462157812E-2</c:v>
                </c:pt>
                <c:pt idx="1">
                  <c:v>3.0273752012882446E-2</c:v>
                </c:pt>
                <c:pt idx="2">
                  <c:v>2.5128865979381444E-2</c:v>
                </c:pt>
                <c:pt idx="3">
                  <c:v>2.1900161030595812E-2</c:v>
                </c:pt>
                <c:pt idx="4">
                  <c:v>1.8035426731078906E-2</c:v>
                </c:pt>
                <c:pt idx="5">
                  <c:v>1.6108247422680411E-2</c:v>
                </c:pt>
                <c:pt idx="6">
                  <c:v>1.5136876006441223E-2</c:v>
                </c:pt>
                <c:pt idx="7">
                  <c:v>1.4497422680412372E-2</c:v>
                </c:pt>
                <c:pt idx="8">
                  <c:v>1.2560386473429951E-2</c:v>
                </c:pt>
                <c:pt idx="9">
                  <c:v>6.4412238325281803E-3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6824576"/>
        <c:axId val="576826144"/>
      </c:barChart>
      <c:catAx>
        <c:axId val="5768245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826144"/>
        <c:crosses val="autoZero"/>
        <c:auto val="1"/>
        <c:lblAlgn val="ctr"/>
        <c:lblOffset val="100"/>
        <c:noMultiLvlLbl val="0"/>
      </c:catAx>
      <c:valAx>
        <c:axId val="576826144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824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Lift Chart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Dev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'Dev  &amp; Val Sample'!$Q$4:$Q$13</c:f>
              <c:numCache>
                <c:formatCode>#,##0.00_);[Red]\(#,##0.00\)</c:formatCode>
                <c:ptCount val="10"/>
                <c:pt idx="0">
                  <c:v>1.3069999999999999</c:v>
                </c:pt>
                <c:pt idx="1">
                  <c:v>1.262</c:v>
                </c:pt>
                <c:pt idx="2">
                  <c:v>1.2225000000000001</c:v>
                </c:pt>
                <c:pt idx="3">
                  <c:v>1.198</c:v>
                </c:pt>
                <c:pt idx="4">
                  <c:v>1.1698999999999999</c:v>
                </c:pt>
                <c:pt idx="5">
                  <c:v>1.1403333333333332</c:v>
                </c:pt>
                <c:pt idx="6">
                  <c:v>1.1082857142857143</c:v>
                </c:pt>
                <c:pt idx="7">
                  <c:v>1.0772499999999998</c:v>
                </c:pt>
                <c:pt idx="8">
                  <c:v>1.0418888888888886</c:v>
                </c:pt>
                <c:pt idx="9">
                  <c:v>0.99999999999999989</c:v>
                </c:pt>
              </c:numCache>
            </c:numRef>
          </c:val>
          <c:smooth val="0"/>
        </c:ser>
        <c:ser>
          <c:idx val="1"/>
          <c:order val="1"/>
          <c:tx>
            <c:v>Val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'Dev  &amp; Val Sample'!$Q$20:$Q$29</c:f>
              <c:numCache>
                <c:formatCode>#,##0.00_);[Red]\(#,##0.00\)</c:formatCode>
                <c:ptCount val="10"/>
                <c:pt idx="0">
                  <c:v>1.8390804597701149</c:v>
                </c:pt>
                <c:pt idx="1">
                  <c:v>1.691297208538588</c:v>
                </c:pt>
                <c:pt idx="2">
                  <c:v>1.5544608648056926</c:v>
                </c:pt>
                <c:pt idx="3">
                  <c:v>1.444991789819376</c:v>
                </c:pt>
                <c:pt idx="4">
                  <c:v>1.3399014778325125</c:v>
                </c:pt>
                <c:pt idx="5">
                  <c:v>1.2534209085933226</c:v>
                </c:pt>
                <c:pt idx="6">
                  <c:v>1.1846117757447809</c:v>
                </c:pt>
                <c:pt idx="7">
                  <c:v>1.1288998357963875</c:v>
                </c:pt>
                <c:pt idx="8">
                  <c:v>1.0746214194490058</c:v>
                </c:pt>
                <c:pt idx="9">
                  <c:v>1.0000000000000002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6824968"/>
        <c:axId val="576823792"/>
      </c:lineChart>
      <c:catAx>
        <c:axId val="5768249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823792"/>
        <c:crosses val="autoZero"/>
        <c:auto val="1"/>
        <c:lblAlgn val="ctr"/>
        <c:lblOffset val="100"/>
        <c:noMultiLvlLbl val="0"/>
      </c:catAx>
      <c:valAx>
        <c:axId val="576823792"/>
        <c:scaling>
          <c:orientation val="minMax"/>
        </c:scaling>
        <c:delete val="0"/>
        <c:axPos val="l"/>
        <c:numFmt formatCode="#,##0.00_);[Red]\(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824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171450</xdr:colOff>
      <xdr:row>31</xdr:row>
      <xdr:rowOff>90487</xdr:rowOff>
    </xdr:from>
    <xdr:to>
      <xdr:col>7</xdr:col>
      <xdr:colOff>57150</xdr:colOff>
      <xdr:row>45</xdr:row>
      <xdr:rowOff>166687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257175</xdr:colOff>
      <xdr:row>31</xdr:row>
      <xdr:rowOff>100012</xdr:rowOff>
    </xdr:from>
    <xdr:to>
      <xdr:col>13</xdr:col>
      <xdr:colOff>533400</xdr:colOff>
      <xdr:row>45</xdr:row>
      <xdr:rowOff>176212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142875</xdr:colOff>
      <xdr:row>31</xdr:row>
      <xdr:rowOff>90487</xdr:rowOff>
    </xdr:from>
    <xdr:to>
      <xdr:col>21</xdr:col>
      <xdr:colOff>180975</xdr:colOff>
      <xdr:row>45</xdr:row>
      <xdr:rowOff>166687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0"/>
  <sheetViews>
    <sheetView showGridLines="0" workbookViewId="0"/>
  </sheetViews>
  <sheetFormatPr defaultRowHeight="12.75" x14ac:dyDescent="0.2"/>
  <cols>
    <col min="1" max="1" width="12.140625" style="6" bestFit="1" customWidth="1"/>
    <col min="2" max="2" width="9.140625" style="6"/>
    <col min="3" max="6" width="9.28515625" style="6" bestFit="1" customWidth="1"/>
    <col min="7" max="7" width="12" style="6" bestFit="1" customWidth="1"/>
    <col min="8" max="24" width="9.28515625" style="6" bestFit="1" customWidth="1"/>
    <col min="25" max="16384" width="9.140625" style="6"/>
  </cols>
  <sheetData>
    <row r="1" spans="1:24" x14ac:dyDescent="0.2">
      <c r="A1" s="11"/>
    </row>
    <row r="3" spans="1:24" x14ac:dyDescent="0.2">
      <c r="B3" s="7" t="s">
        <v>17</v>
      </c>
      <c r="C3" s="7" t="s">
        <v>18</v>
      </c>
      <c r="D3" s="7" t="s">
        <v>19</v>
      </c>
      <c r="E3" s="7" t="s">
        <v>20</v>
      </c>
      <c r="F3" s="7" t="s">
        <v>21</v>
      </c>
      <c r="G3" s="7" t="s">
        <v>22</v>
      </c>
      <c r="H3" s="7" t="s">
        <v>23</v>
      </c>
      <c r="I3" s="7" t="s">
        <v>24</v>
      </c>
      <c r="J3" s="7" t="s">
        <v>25</v>
      </c>
      <c r="K3" s="7" t="s">
        <v>26</v>
      </c>
      <c r="L3" s="7" t="s">
        <v>27</v>
      </c>
      <c r="M3" s="7" t="s">
        <v>28</v>
      </c>
      <c r="N3" s="7" t="s">
        <v>29</v>
      </c>
      <c r="O3" s="7" t="s">
        <v>30</v>
      </c>
      <c r="P3" s="7" t="s">
        <v>31</v>
      </c>
      <c r="Q3" s="7" t="s">
        <v>32</v>
      </c>
      <c r="R3" s="7" t="s">
        <v>33</v>
      </c>
      <c r="S3" s="7" t="s">
        <v>34</v>
      </c>
      <c r="T3" s="7" t="s">
        <v>35</v>
      </c>
      <c r="U3" s="7" t="s">
        <v>36</v>
      </c>
      <c r="V3" s="7" t="s">
        <v>37</v>
      </c>
      <c r="W3" s="7" t="s">
        <v>38</v>
      </c>
      <c r="X3" s="7" t="s">
        <v>39</v>
      </c>
    </row>
    <row r="4" spans="1:24" x14ac:dyDescent="0.2">
      <c r="A4" s="9" t="s">
        <v>40</v>
      </c>
      <c r="B4" s="10" t="s">
        <v>41</v>
      </c>
      <c r="C4" s="10">
        <v>71047</v>
      </c>
      <c r="D4" s="8">
        <v>216</v>
      </c>
      <c r="E4" s="10">
        <v>58.853961401081399</v>
      </c>
      <c r="F4" s="10">
        <v>44.243613145165597</v>
      </c>
      <c r="G4" s="10">
        <v>1957.4973041390699</v>
      </c>
      <c r="H4" s="10">
        <v>-6.17</v>
      </c>
      <c r="I4" s="10">
        <v>10</v>
      </c>
      <c r="J4" s="10">
        <v>15.515000000000001</v>
      </c>
      <c r="K4" s="10">
        <v>26.16</v>
      </c>
      <c r="L4" s="10">
        <v>33.64</v>
      </c>
      <c r="M4" s="10">
        <v>48.53</v>
      </c>
      <c r="N4" s="10">
        <v>71.03</v>
      </c>
      <c r="O4" s="10">
        <v>103.95</v>
      </c>
      <c r="P4" s="10">
        <v>135.38999999999999</v>
      </c>
      <c r="Q4" s="10">
        <v>225.512</v>
      </c>
      <c r="R4" s="10">
        <v>1223.3800000000001</v>
      </c>
      <c r="S4" s="10" t="b">
        <v>1</v>
      </c>
      <c r="T4" s="10" t="b">
        <v>1</v>
      </c>
      <c r="U4" s="10" t="b">
        <v>1</v>
      </c>
      <c r="V4" s="10">
        <v>37.39</v>
      </c>
      <c r="W4" s="10">
        <v>191.58480083657801</v>
      </c>
      <c r="X4" s="10">
        <v>-73.876878034415398</v>
      </c>
    </row>
    <row r="5" spans="1:24" x14ac:dyDescent="0.2">
      <c r="A5" s="9" t="s">
        <v>42</v>
      </c>
      <c r="B5" s="10" t="s">
        <v>41</v>
      </c>
      <c r="C5" s="10">
        <v>71047</v>
      </c>
      <c r="D5" s="8">
        <v>216</v>
      </c>
      <c r="E5" s="10">
        <v>525.72839237057201</v>
      </c>
      <c r="F5" s="10">
        <v>530.13425927814205</v>
      </c>
      <c r="G5" s="10">
        <v>281042.33286038501</v>
      </c>
      <c r="H5" s="10">
        <v>0</v>
      </c>
      <c r="I5" s="10">
        <v>0</v>
      </c>
      <c r="J5" s="10">
        <v>20.414999999999999</v>
      </c>
      <c r="K5" s="10">
        <v>52.75</v>
      </c>
      <c r="L5" s="10">
        <v>158.25</v>
      </c>
      <c r="M5" s="10">
        <v>366</v>
      </c>
      <c r="N5" s="10">
        <v>721.75</v>
      </c>
      <c r="O5" s="10">
        <v>1202</v>
      </c>
      <c r="P5" s="10">
        <v>1580.25</v>
      </c>
      <c r="Q5" s="10">
        <v>2450.125</v>
      </c>
      <c r="R5" s="10">
        <v>7667.75</v>
      </c>
      <c r="S5" s="10" t="b">
        <v>1</v>
      </c>
      <c r="T5" s="10" t="b">
        <v>1</v>
      </c>
      <c r="U5" s="10" t="b">
        <v>1</v>
      </c>
      <c r="V5" s="10">
        <v>563.5</v>
      </c>
      <c r="W5" s="10">
        <v>2116.1311702050002</v>
      </c>
      <c r="X5" s="10">
        <v>-1064.6743854638501</v>
      </c>
    </row>
    <row r="6" spans="1:24" x14ac:dyDescent="0.2">
      <c r="A6" s="9" t="s">
        <v>43</v>
      </c>
      <c r="B6" s="10" t="s">
        <v>41</v>
      </c>
      <c r="C6" s="10">
        <v>71047</v>
      </c>
      <c r="D6" s="8">
        <v>216</v>
      </c>
      <c r="E6" s="10">
        <v>46.876491649136703</v>
      </c>
      <c r="F6" s="10">
        <v>23.915103012157299</v>
      </c>
      <c r="G6" s="10">
        <v>571.93215208209494</v>
      </c>
      <c r="H6" s="10">
        <v>-11.29</v>
      </c>
      <c r="I6" s="10">
        <v>9.19</v>
      </c>
      <c r="J6" s="10">
        <v>10</v>
      </c>
      <c r="K6" s="10">
        <v>19.989999999999998</v>
      </c>
      <c r="L6" s="10">
        <v>30</v>
      </c>
      <c r="M6" s="10">
        <v>44.99</v>
      </c>
      <c r="N6" s="10">
        <v>59.99</v>
      </c>
      <c r="O6" s="10">
        <v>75</v>
      </c>
      <c r="P6" s="10">
        <v>85</v>
      </c>
      <c r="Q6" s="10">
        <v>119.99</v>
      </c>
      <c r="R6" s="10">
        <v>399.99</v>
      </c>
      <c r="S6" s="10" t="b">
        <v>1</v>
      </c>
      <c r="T6" s="10" t="b">
        <v>1</v>
      </c>
      <c r="U6" s="10" t="b">
        <v>1</v>
      </c>
      <c r="V6" s="10">
        <v>29.99</v>
      </c>
      <c r="W6" s="10">
        <v>118.621800685609</v>
      </c>
      <c r="X6" s="10">
        <v>-24.868817387335199</v>
      </c>
    </row>
    <row r="7" spans="1:24" x14ac:dyDescent="0.2">
      <c r="A7" s="9" t="s">
        <v>44</v>
      </c>
      <c r="B7" s="10" t="s">
        <v>41</v>
      </c>
      <c r="C7" s="10">
        <v>71047</v>
      </c>
      <c r="D7" s="8">
        <v>216</v>
      </c>
      <c r="E7" s="10">
        <v>0.89480114639070496</v>
      </c>
      <c r="F7" s="10">
        <v>2.1978147784940401</v>
      </c>
      <c r="G7" s="10">
        <v>4.8303898005668104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0.25</v>
      </c>
      <c r="N7" s="10">
        <v>0.99</v>
      </c>
      <c r="O7" s="10">
        <v>2.48</v>
      </c>
      <c r="P7" s="10">
        <v>4.21</v>
      </c>
      <c r="Q7" s="10">
        <v>9.65</v>
      </c>
      <c r="R7" s="10">
        <v>159.38999999999999</v>
      </c>
      <c r="S7" s="10" t="b">
        <v>1</v>
      </c>
      <c r="T7" s="10" t="b">
        <v>1</v>
      </c>
      <c r="U7" s="10" t="b">
        <v>1</v>
      </c>
      <c r="V7" s="10">
        <v>0.99</v>
      </c>
      <c r="W7" s="10">
        <v>7.4882454818728297</v>
      </c>
      <c r="X7" s="10">
        <v>-5.6986431890914204</v>
      </c>
    </row>
    <row r="8" spans="1:24" x14ac:dyDescent="0.2">
      <c r="A8" s="9" t="s">
        <v>45</v>
      </c>
      <c r="B8" s="10" t="s">
        <v>41</v>
      </c>
      <c r="C8" s="10">
        <v>71047</v>
      </c>
      <c r="D8" s="8">
        <v>216</v>
      </c>
      <c r="E8" s="10">
        <v>40.0953598000875</v>
      </c>
      <c r="F8" s="10">
        <v>96.347103239984307</v>
      </c>
      <c r="G8" s="10">
        <v>9282.7643027361992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2.5</v>
      </c>
      <c r="N8" s="10">
        <v>40.75</v>
      </c>
      <c r="O8" s="10">
        <v>115.75</v>
      </c>
      <c r="P8" s="10">
        <v>190.375</v>
      </c>
      <c r="Q8" s="10">
        <v>427.67499999999899</v>
      </c>
      <c r="R8" s="10">
        <v>4320.75</v>
      </c>
      <c r="S8" s="10" t="b">
        <v>1</v>
      </c>
      <c r="T8" s="10" t="b">
        <v>1</v>
      </c>
      <c r="U8" s="10" t="b">
        <v>1</v>
      </c>
      <c r="V8" s="10">
        <v>40.75</v>
      </c>
      <c r="W8" s="10">
        <v>329.13666952004098</v>
      </c>
      <c r="X8" s="10">
        <v>-248.945949919866</v>
      </c>
    </row>
    <row r="9" spans="1:24" x14ac:dyDescent="0.2">
      <c r="A9" s="9" t="s">
        <v>46</v>
      </c>
      <c r="B9" s="10" t="s">
        <v>41</v>
      </c>
      <c r="C9" s="10">
        <v>71047</v>
      </c>
      <c r="D9" s="8">
        <v>216</v>
      </c>
      <c r="E9" s="10">
        <v>1.22152616792083</v>
      </c>
      <c r="F9" s="10">
        <v>9.0811961631134892</v>
      </c>
      <c r="G9" s="10">
        <v>82.468123752947207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0.26</v>
      </c>
      <c r="O9" s="10">
        <v>2.13</v>
      </c>
      <c r="P9" s="10">
        <v>5.09</v>
      </c>
      <c r="Q9" s="10">
        <v>21.556999999999999</v>
      </c>
      <c r="R9" s="10">
        <v>1112.45</v>
      </c>
      <c r="S9" s="10" t="b">
        <v>1</v>
      </c>
      <c r="T9" s="10" t="b">
        <v>1</v>
      </c>
      <c r="U9" s="10" t="b">
        <v>1</v>
      </c>
      <c r="V9" s="10">
        <v>0.26</v>
      </c>
      <c r="W9" s="10">
        <v>28.465114657261299</v>
      </c>
      <c r="X9" s="10">
        <v>-26.0220623214197</v>
      </c>
    </row>
    <row r="10" spans="1:24" x14ac:dyDescent="0.2">
      <c r="A10" s="9" t="s">
        <v>47</v>
      </c>
      <c r="B10" s="10" t="s">
        <v>41</v>
      </c>
      <c r="C10" s="10">
        <v>71047</v>
      </c>
      <c r="D10" s="8">
        <v>502</v>
      </c>
      <c r="E10" s="10">
        <v>-10.8464614076122</v>
      </c>
      <c r="F10" s="10">
        <v>255.31431547429401</v>
      </c>
      <c r="G10" s="10">
        <v>65185.399686107397</v>
      </c>
      <c r="H10" s="10">
        <v>-3875</v>
      </c>
      <c r="I10" s="10">
        <v>-831.89</v>
      </c>
      <c r="J10" s="10">
        <v>-376.25</v>
      </c>
      <c r="K10" s="10">
        <v>-229.25</v>
      </c>
      <c r="L10" s="10">
        <v>-83</v>
      </c>
      <c r="M10" s="10">
        <v>-5</v>
      </c>
      <c r="N10" s="10">
        <v>65.75</v>
      </c>
      <c r="O10" s="10">
        <v>208.5</v>
      </c>
      <c r="P10" s="10">
        <v>345.25</v>
      </c>
      <c r="Q10" s="10">
        <v>739.66999999999803</v>
      </c>
      <c r="R10" s="10">
        <v>5192.25</v>
      </c>
      <c r="S10" s="10" t="b">
        <v>1</v>
      </c>
      <c r="T10" s="10" t="b">
        <v>1</v>
      </c>
      <c r="U10" s="10" t="b">
        <v>1</v>
      </c>
      <c r="V10" s="10">
        <v>148.75</v>
      </c>
      <c r="W10" s="10">
        <v>755.09648501526999</v>
      </c>
      <c r="X10" s="10">
        <v>-776.78940783049495</v>
      </c>
    </row>
    <row r="11" spans="1:24" x14ac:dyDescent="0.2">
      <c r="A11" s="9" t="s">
        <v>48</v>
      </c>
      <c r="B11" s="10" t="s">
        <v>41</v>
      </c>
      <c r="C11" s="10">
        <v>71047</v>
      </c>
      <c r="D11" s="8">
        <v>502</v>
      </c>
      <c r="E11" s="10">
        <v>-1.20592557941739</v>
      </c>
      <c r="F11" s="10">
        <v>38.770695362077298</v>
      </c>
      <c r="G11" s="10">
        <v>1503.1668188589999</v>
      </c>
      <c r="H11" s="10">
        <v>-1107.74</v>
      </c>
      <c r="I11" s="10">
        <v>-104.536</v>
      </c>
      <c r="J11" s="10">
        <v>-47.5</v>
      </c>
      <c r="K11" s="10">
        <v>-27.776</v>
      </c>
      <c r="L11" s="10">
        <v>-7.11</v>
      </c>
      <c r="M11" s="10">
        <v>-0.28999999999999998</v>
      </c>
      <c r="N11" s="10">
        <v>1.6</v>
      </c>
      <c r="O11" s="10">
        <v>21.81</v>
      </c>
      <c r="P11" s="10">
        <v>46.218000000000004</v>
      </c>
      <c r="Q11" s="10">
        <v>118.345599999999</v>
      </c>
      <c r="R11" s="10">
        <v>2483.48</v>
      </c>
      <c r="S11" s="10" t="b">
        <v>1</v>
      </c>
      <c r="T11" s="10" t="b">
        <v>1</v>
      </c>
      <c r="U11" s="10" t="b">
        <v>1</v>
      </c>
      <c r="V11" s="10">
        <v>8.7100000000000009</v>
      </c>
      <c r="W11" s="10">
        <v>115.10616050681401</v>
      </c>
      <c r="X11" s="10">
        <v>-117.518011665649</v>
      </c>
    </row>
    <row r="12" spans="1:24" x14ac:dyDescent="0.2">
      <c r="A12" s="9" t="s">
        <v>49</v>
      </c>
      <c r="B12" s="10" t="s">
        <v>41</v>
      </c>
      <c r="C12" s="10">
        <v>71047</v>
      </c>
      <c r="D12" s="10">
        <v>0</v>
      </c>
      <c r="E12" s="10">
        <v>6.0099275127732303</v>
      </c>
      <c r="F12" s="10">
        <v>9.00617450832301</v>
      </c>
      <c r="G12" s="10">
        <v>81.111179274367203</v>
      </c>
      <c r="H12" s="10">
        <v>0</v>
      </c>
      <c r="I12" s="10">
        <v>0</v>
      </c>
      <c r="J12" s="10">
        <v>0</v>
      </c>
      <c r="K12" s="10">
        <v>0</v>
      </c>
      <c r="L12" s="10">
        <v>0.67</v>
      </c>
      <c r="M12" s="10">
        <v>3</v>
      </c>
      <c r="N12" s="10">
        <v>7.67</v>
      </c>
      <c r="O12" s="10">
        <v>15</v>
      </c>
      <c r="P12" s="10">
        <v>22</v>
      </c>
      <c r="Q12" s="10">
        <v>42</v>
      </c>
      <c r="R12" s="10">
        <v>221.67</v>
      </c>
      <c r="S12" s="10" t="b">
        <v>1</v>
      </c>
      <c r="T12" s="10" t="b">
        <v>1</v>
      </c>
      <c r="U12" s="10" t="b">
        <v>1</v>
      </c>
      <c r="V12" s="10">
        <v>7</v>
      </c>
      <c r="W12" s="10">
        <v>33.0284510377423</v>
      </c>
      <c r="X12" s="10">
        <v>-21.008596012195799</v>
      </c>
    </row>
    <row r="13" spans="1:24" x14ac:dyDescent="0.2">
      <c r="A13" s="9" t="s">
        <v>50</v>
      </c>
      <c r="B13" s="10" t="s">
        <v>41</v>
      </c>
      <c r="C13" s="10">
        <v>71047</v>
      </c>
      <c r="D13" s="10">
        <v>0</v>
      </c>
      <c r="E13" s="10">
        <v>4.0676956099483403</v>
      </c>
      <c r="F13" s="10">
        <v>10.6708225174203</v>
      </c>
      <c r="G13" s="10">
        <v>113.86645319828401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1</v>
      </c>
      <c r="N13" s="10">
        <v>3.67</v>
      </c>
      <c r="O13" s="10">
        <v>10</v>
      </c>
      <c r="P13" s="10">
        <v>17.329999999999998</v>
      </c>
      <c r="Q13" s="10">
        <v>47</v>
      </c>
      <c r="R13" s="10">
        <v>384.33</v>
      </c>
      <c r="S13" s="10" t="b">
        <v>1</v>
      </c>
      <c r="T13" s="10" t="b">
        <v>1</v>
      </c>
      <c r="U13" s="10" t="b">
        <v>1</v>
      </c>
      <c r="V13" s="10">
        <v>3.67</v>
      </c>
      <c r="W13" s="10">
        <v>36.080163162209203</v>
      </c>
      <c r="X13" s="10">
        <v>-27.944771942312499</v>
      </c>
    </row>
    <row r="14" spans="1:24" x14ac:dyDescent="0.2">
      <c r="A14" s="9" t="s">
        <v>51</v>
      </c>
      <c r="B14" s="10" t="s">
        <v>41</v>
      </c>
      <c r="C14" s="10">
        <v>71047</v>
      </c>
      <c r="D14" s="10">
        <v>0</v>
      </c>
      <c r="E14" s="10">
        <v>28.355892578152499</v>
      </c>
      <c r="F14" s="10">
        <v>38.904234373610002</v>
      </c>
      <c r="G14" s="10">
        <v>1513.5394521967801</v>
      </c>
      <c r="H14" s="10">
        <v>0</v>
      </c>
      <c r="I14" s="10">
        <v>0</v>
      </c>
      <c r="J14" s="10">
        <v>0</v>
      </c>
      <c r="K14" s="10">
        <v>0.33</v>
      </c>
      <c r="L14" s="10">
        <v>5.33</v>
      </c>
      <c r="M14" s="10">
        <v>16.329999999999998</v>
      </c>
      <c r="N14" s="10">
        <v>36.67</v>
      </c>
      <c r="O14" s="10">
        <v>68.33</v>
      </c>
      <c r="P14" s="10">
        <v>97.67</v>
      </c>
      <c r="Q14" s="10">
        <v>179.33</v>
      </c>
      <c r="R14" s="10">
        <v>848.67</v>
      </c>
      <c r="S14" s="10" t="b">
        <v>1</v>
      </c>
      <c r="T14" s="10" t="b">
        <v>1</v>
      </c>
      <c r="U14" s="10" t="b">
        <v>1</v>
      </c>
      <c r="V14" s="10">
        <v>31.34</v>
      </c>
      <c r="W14" s="10">
        <v>145.06859569898199</v>
      </c>
      <c r="X14" s="10">
        <v>-88.356810542677394</v>
      </c>
    </row>
    <row r="15" spans="1:24" x14ac:dyDescent="0.2">
      <c r="A15" s="9" t="s">
        <v>52</v>
      </c>
      <c r="B15" s="10" t="s">
        <v>41</v>
      </c>
      <c r="C15" s="10">
        <v>71047</v>
      </c>
      <c r="D15" s="10">
        <v>0</v>
      </c>
      <c r="E15" s="10">
        <v>1.86581361633848</v>
      </c>
      <c r="F15" s="10">
        <v>5.1607990218281898</v>
      </c>
      <c r="G15" s="10">
        <v>26.633846543702798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  <c r="N15" s="10">
        <v>1.67</v>
      </c>
      <c r="O15" s="10">
        <v>5.33</v>
      </c>
      <c r="P15" s="10">
        <v>9.33</v>
      </c>
      <c r="Q15" s="10">
        <v>21</v>
      </c>
      <c r="R15" s="10">
        <v>365.67</v>
      </c>
      <c r="S15" s="10" t="b">
        <v>1</v>
      </c>
      <c r="T15" s="10" t="b">
        <v>1</v>
      </c>
      <c r="U15" s="10" t="b">
        <v>1</v>
      </c>
      <c r="V15" s="10">
        <v>1.67</v>
      </c>
      <c r="W15" s="10">
        <v>17.348210681823002</v>
      </c>
      <c r="X15" s="10">
        <v>-13.6165834491461</v>
      </c>
    </row>
    <row r="16" spans="1:24" x14ac:dyDescent="0.2">
      <c r="A16" s="9" t="s">
        <v>53</v>
      </c>
      <c r="B16" s="10" t="s">
        <v>41</v>
      </c>
      <c r="C16" s="10">
        <v>71047</v>
      </c>
      <c r="D16" s="10">
        <v>0</v>
      </c>
      <c r="E16" s="10">
        <v>0.29993863217306899</v>
      </c>
      <c r="F16" s="10">
        <v>1.1616020835740299</v>
      </c>
      <c r="G16" s="10">
        <v>1.3493194005635301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  <c r="N16" s="10">
        <v>0.33</v>
      </c>
      <c r="O16" s="10">
        <v>0.67</v>
      </c>
      <c r="P16" s="10">
        <v>1.33</v>
      </c>
      <c r="Q16" s="10">
        <v>4</v>
      </c>
      <c r="R16" s="10">
        <v>66</v>
      </c>
      <c r="S16" s="10" t="b">
        <v>1</v>
      </c>
      <c r="T16" s="10" t="b">
        <v>1</v>
      </c>
      <c r="U16" s="10" t="b">
        <v>1</v>
      </c>
      <c r="V16" s="10">
        <v>0.33</v>
      </c>
      <c r="W16" s="10">
        <v>3.78474488289516</v>
      </c>
      <c r="X16" s="10">
        <v>-3.1848676185490201</v>
      </c>
    </row>
    <row r="17" spans="1:24" x14ac:dyDescent="0.2">
      <c r="A17" s="9" t="s">
        <v>54</v>
      </c>
      <c r="B17" s="10" t="s">
        <v>41</v>
      </c>
      <c r="C17" s="10">
        <v>71047</v>
      </c>
      <c r="D17" s="10">
        <v>0</v>
      </c>
      <c r="E17" s="10">
        <v>114.935319436429</v>
      </c>
      <c r="F17" s="10">
        <v>166.30571756088199</v>
      </c>
      <c r="G17" s="10">
        <v>27657.591693439801</v>
      </c>
      <c r="H17" s="10">
        <v>0</v>
      </c>
      <c r="I17" s="10">
        <v>0</v>
      </c>
      <c r="J17" s="10">
        <v>0</v>
      </c>
      <c r="K17" s="10">
        <v>0</v>
      </c>
      <c r="L17" s="10">
        <v>8.43</v>
      </c>
      <c r="M17" s="10">
        <v>52.5</v>
      </c>
      <c r="N17" s="10">
        <v>154.13499999999999</v>
      </c>
      <c r="O17" s="10">
        <v>310.262</v>
      </c>
      <c r="P17" s="10">
        <v>440.93799999999999</v>
      </c>
      <c r="Q17" s="10">
        <v>772.654799999999</v>
      </c>
      <c r="R17" s="10">
        <v>3287.25</v>
      </c>
      <c r="S17" s="10" t="b">
        <v>1</v>
      </c>
      <c r="T17" s="10" t="b">
        <v>1</v>
      </c>
      <c r="U17" s="10" t="b">
        <v>1</v>
      </c>
      <c r="V17" s="10">
        <v>145.70500000000001</v>
      </c>
      <c r="W17" s="10">
        <v>613.85247211907495</v>
      </c>
      <c r="X17" s="10">
        <v>-383.98183324621601</v>
      </c>
    </row>
    <row r="18" spans="1:24" x14ac:dyDescent="0.2">
      <c r="A18" s="9" t="s">
        <v>55</v>
      </c>
      <c r="B18" s="10" t="s">
        <v>41</v>
      </c>
      <c r="C18" s="10">
        <v>71047</v>
      </c>
      <c r="D18" s="10">
        <v>0</v>
      </c>
      <c r="E18" s="10">
        <v>25.396500907849699</v>
      </c>
      <c r="F18" s="10">
        <v>35.147524885122202</v>
      </c>
      <c r="G18" s="10">
        <v>1235.3485055502899</v>
      </c>
      <c r="H18" s="10">
        <v>0</v>
      </c>
      <c r="I18" s="10">
        <v>0</v>
      </c>
      <c r="J18" s="10">
        <v>0</v>
      </c>
      <c r="K18" s="10">
        <v>0</v>
      </c>
      <c r="L18" s="10">
        <v>3.33</v>
      </c>
      <c r="M18" s="10">
        <v>13.67</v>
      </c>
      <c r="N18" s="10">
        <v>34</v>
      </c>
      <c r="O18" s="10">
        <v>64.33</v>
      </c>
      <c r="P18" s="10">
        <v>90.33</v>
      </c>
      <c r="Q18" s="10">
        <v>164.33</v>
      </c>
      <c r="R18" s="10">
        <v>644.33000000000004</v>
      </c>
      <c r="S18" s="10" t="b">
        <v>1</v>
      </c>
      <c r="T18" s="10" t="b">
        <v>1</v>
      </c>
      <c r="U18" s="10" t="b">
        <v>1</v>
      </c>
      <c r="V18" s="10">
        <v>30.67</v>
      </c>
      <c r="W18" s="10">
        <v>130.839075563216</v>
      </c>
      <c r="X18" s="10">
        <v>-80.046073747516999</v>
      </c>
    </row>
    <row r="19" spans="1:24" x14ac:dyDescent="0.2">
      <c r="A19" s="9" t="s">
        <v>56</v>
      </c>
      <c r="B19" s="10" t="s">
        <v>41</v>
      </c>
      <c r="C19" s="10">
        <v>71047</v>
      </c>
      <c r="D19" s="10">
        <v>0</v>
      </c>
      <c r="E19" s="10">
        <v>8.17671738426675</v>
      </c>
      <c r="F19" s="10">
        <v>16.519106582363499</v>
      </c>
      <c r="G19" s="10">
        <v>272.880882279486</v>
      </c>
      <c r="H19" s="10">
        <v>0</v>
      </c>
      <c r="I19" s="10">
        <v>0</v>
      </c>
      <c r="J19" s="10">
        <v>0</v>
      </c>
      <c r="K19" s="10">
        <v>0</v>
      </c>
      <c r="L19" s="10">
        <v>0</v>
      </c>
      <c r="M19" s="10">
        <v>2</v>
      </c>
      <c r="N19" s="10">
        <v>9.33</v>
      </c>
      <c r="O19" s="10">
        <v>22.67</v>
      </c>
      <c r="P19" s="10">
        <v>35.67</v>
      </c>
      <c r="Q19" s="10">
        <v>77</v>
      </c>
      <c r="R19" s="10">
        <v>519.33000000000004</v>
      </c>
      <c r="S19" s="10" t="b">
        <v>1</v>
      </c>
      <c r="T19" s="10" t="b">
        <v>1</v>
      </c>
      <c r="U19" s="10" t="b">
        <v>1</v>
      </c>
      <c r="V19" s="10">
        <v>9.33</v>
      </c>
      <c r="W19" s="10">
        <v>57.734037131357297</v>
      </c>
      <c r="X19" s="10">
        <v>-41.380602362823801</v>
      </c>
    </row>
    <row r="20" spans="1:24" x14ac:dyDescent="0.2">
      <c r="A20" s="9" t="s">
        <v>57</v>
      </c>
      <c r="B20" s="10" t="s">
        <v>41</v>
      </c>
      <c r="C20" s="10">
        <v>71047</v>
      </c>
      <c r="D20" s="10">
        <v>0</v>
      </c>
      <c r="E20" s="10">
        <v>90.5809481047757</v>
      </c>
      <c r="F20" s="10">
        <v>104.914876359514</v>
      </c>
      <c r="G20" s="10">
        <v>11007.1312815322</v>
      </c>
      <c r="H20" s="10">
        <v>0</v>
      </c>
      <c r="I20" s="10">
        <v>0</v>
      </c>
      <c r="J20" s="10">
        <v>0</v>
      </c>
      <c r="K20" s="10">
        <v>2.33</v>
      </c>
      <c r="L20" s="10">
        <v>23</v>
      </c>
      <c r="M20" s="10">
        <v>62</v>
      </c>
      <c r="N20" s="10">
        <v>121.16500000000001</v>
      </c>
      <c r="O20" s="10">
        <v>204.33</v>
      </c>
      <c r="P20" s="10">
        <v>279.67</v>
      </c>
      <c r="Q20" s="10">
        <v>500</v>
      </c>
      <c r="R20" s="10">
        <v>2090.67</v>
      </c>
      <c r="S20" s="10" t="b">
        <v>1</v>
      </c>
      <c r="T20" s="10" t="b">
        <v>1</v>
      </c>
      <c r="U20" s="10" t="b">
        <v>1</v>
      </c>
      <c r="V20" s="10">
        <v>98.165000000000006</v>
      </c>
      <c r="W20" s="10">
        <v>405.32557718331901</v>
      </c>
      <c r="X20" s="10">
        <v>-224.16368097376699</v>
      </c>
    </row>
    <row r="21" spans="1:24" x14ac:dyDescent="0.2">
      <c r="A21" s="9" t="s">
        <v>58</v>
      </c>
      <c r="B21" s="10" t="s">
        <v>41</v>
      </c>
      <c r="C21" s="10">
        <v>71047</v>
      </c>
      <c r="D21" s="10">
        <v>0</v>
      </c>
      <c r="E21" s="10">
        <v>67.818408096049097</v>
      </c>
      <c r="F21" s="10">
        <v>93.328993219193805</v>
      </c>
      <c r="G21" s="10">
        <v>8710.3009753083297</v>
      </c>
      <c r="H21" s="10">
        <v>0</v>
      </c>
      <c r="I21" s="10">
        <v>0</v>
      </c>
      <c r="J21" s="10">
        <v>0</v>
      </c>
      <c r="K21" s="10">
        <v>0.67</v>
      </c>
      <c r="L21" s="10">
        <v>11</v>
      </c>
      <c r="M21" s="10">
        <v>35.67</v>
      </c>
      <c r="N21" s="10">
        <v>88.67</v>
      </c>
      <c r="O21" s="10">
        <v>170.80199999999999</v>
      </c>
      <c r="P21" s="10">
        <v>242</v>
      </c>
      <c r="Q21" s="10">
        <v>437</v>
      </c>
      <c r="R21" s="10">
        <v>1572.67</v>
      </c>
      <c r="S21" s="10" t="b">
        <v>1</v>
      </c>
      <c r="T21" s="10" t="b">
        <v>1</v>
      </c>
      <c r="U21" s="10" t="b">
        <v>1</v>
      </c>
      <c r="V21" s="10">
        <v>77.67</v>
      </c>
      <c r="W21" s="10">
        <v>347.80538775363101</v>
      </c>
      <c r="X21" s="10">
        <v>-212.16857156153199</v>
      </c>
    </row>
    <row r="22" spans="1:24" x14ac:dyDescent="0.2">
      <c r="A22" s="9" t="s">
        <v>59</v>
      </c>
      <c r="B22" s="10" t="s">
        <v>41</v>
      </c>
      <c r="C22" s="10">
        <v>71047</v>
      </c>
      <c r="D22" s="10">
        <v>0</v>
      </c>
      <c r="E22" s="10">
        <v>10.149699353948799</v>
      </c>
      <c r="F22" s="10">
        <v>15.4606137549239</v>
      </c>
      <c r="G22" s="10">
        <v>239.03057767894299</v>
      </c>
      <c r="H22" s="10">
        <v>0</v>
      </c>
      <c r="I22" s="10">
        <v>0</v>
      </c>
      <c r="J22" s="10">
        <v>0</v>
      </c>
      <c r="K22" s="10">
        <v>0</v>
      </c>
      <c r="L22" s="10">
        <v>1.67</v>
      </c>
      <c r="M22" s="10">
        <v>5.33</v>
      </c>
      <c r="N22" s="10">
        <v>12.67</v>
      </c>
      <c r="O22" s="10">
        <v>24.33</v>
      </c>
      <c r="P22" s="10">
        <v>35.33</v>
      </c>
      <c r="Q22" s="10">
        <v>71.33</v>
      </c>
      <c r="R22" s="10">
        <v>489.67</v>
      </c>
      <c r="S22" s="10" t="b">
        <v>1</v>
      </c>
      <c r="T22" s="10" t="b">
        <v>1</v>
      </c>
      <c r="U22" s="10" t="b">
        <v>1</v>
      </c>
      <c r="V22" s="10">
        <v>11</v>
      </c>
      <c r="W22" s="10">
        <v>56.531540618720598</v>
      </c>
      <c r="X22" s="10">
        <v>-36.232141910823003</v>
      </c>
    </row>
    <row r="23" spans="1:24" x14ac:dyDescent="0.2">
      <c r="A23" s="9" t="s">
        <v>60</v>
      </c>
      <c r="B23" s="10" t="s">
        <v>41</v>
      </c>
      <c r="C23" s="10">
        <v>71047</v>
      </c>
      <c r="D23" s="10">
        <v>0</v>
      </c>
      <c r="E23" s="10">
        <v>1.1833574957422601E-2</v>
      </c>
      <c r="F23" s="10">
        <v>0.56219308035395699</v>
      </c>
      <c r="G23" s="10">
        <v>0.31606105959787001</v>
      </c>
      <c r="H23" s="10">
        <v>0</v>
      </c>
      <c r="I23" s="10">
        <v>0</v>
      </c>
      <c r="J23" s="10">
        <v>0</v>
      </c>
      <c r="K23" s="10">
        <v>0</v>
      </c>
      <c r="L23" s="10">
        <v>0</v>
      </c>
      <c r="M23" s="10">
        <v>0</v>
      </c>
      <c r="N23" s="10">
        <v>0</v>
      </c>
      <c r="O23" s="10">
        <v>0</v>
      </c>
      <c r="P23" s="10">
        <v>0</v>
      </c>
      <c r="Q23" s="10">
        <v>0</v>
      </c>
      <c r="R23" s="10">
        <v>81.33</v>
      </c>
      <c r="S23" s="10" t="b">
        <v>1</v>
      </c>
      <c r="T23" s="10" t="b">
        <v>1</v>
      </c>
      <c r="U23" s="10" t="b">
        <v>1</v>
      </c>
      <c r="V23" s="10">
        <v>0</v>
      </c>
      <c r="W23" s="10">
        <v>1.69841281601929</v>
      </c>
      <c r="X23" s="10">
        <v>-1.67474566610445</v>
      </c>
    </row>
    <row r="24" spans="1:24" x14ac:dyDescent="0.2">
      <c r="A24" s="9" t="s">
        <v>61</v>
      </c>
      <c r="B24" s="10" t="s">
        <v>41</v>
      </c>
      <c r="C24" s="10">
        <v>71047</v>
      </c>
      <c r="D24" s="10">
        <v>0</v>
      </c>
      <c r="E24" s="10">
        <v>1.85287668726336</v>
      </c>
      <c r="F24" s="10">
        <v>5.5562591776877204</v>
      </c>
      <c r="G24" s="10">
        <v>30.8720160496391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0.33</v>
      </c>
      <c r="N24" s="10">
        <v>1.33</v>
      </c>
      <c r="O24" s="10">
        <v>4.67</v>
      </c>
      <c r="P24" s="10">
        <v>8.67</v>
      </c>
      <c r="Q24" s="10">
        <v>23.33</v>
      </c>
      <c r="R24" s="10">
        <v>212.67</v>
      </c>
      <c r="S24" s="10" t="b">
        <v>1</v>
      </c>
      <c r="T24" s="10" t="b">
        <v>1</v>
      </c>
      <c r="U24" s="10" t="b">
        <v>1</v>
      </c>
      <c r="V24" s="10">
        <v>1.33</v>
      </c>
      <c r="W24" s="10">
        <v>18.5216542203265</v>
      </c>
      <c r="X24" s="10">
        <v>-14.815900845799799</v>
      </c>
    </row>
    <row r="25" spans="1:24" x14ac:dyDescent="0.2">
      <c r="A25" s="9" t="s">
        <v>62</v>
      </c>
      <c r="B25" s="10" t="s">
        <v>41</v>
      </c>
      <c r="C25" s="10">
        <v>71047</v>
      </c>
      <c r="D25" s="10">
        <v>0</v>
      </c>
      <c r="E25" s="10">
        <v>0.29007558376849102</v>
      </c>
      <c r="F25" s="10">
        <v>0.45380021820064098</v>
      </c>
      <c r="G25" s="10">
        <v>0.20593463803894901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1</v>
      </c>
      <c r="O25" s="10">
        <v>1</v>
      </c>
      <c r="P25" s="10">
        <v>1</v>
      </c>
      <c r="Q25" s="10">
        <v>1</v>
      </c>
      <c r="R25" s="10">
        <v>1</v>
      </c>
      <c r="S25" s="10" t="b">
        <v>0</v>
      </c>
      <c r="T25" s="10" t="b">
        <v>0</v>
      </c>
      <c r="U25" s="10" t="b">
        <v>0</v>
      </c>
      <c r="V25" s="10">
        <v>1</v>
      </c>
      <c r="W25" s="10">
        <v>1.65147623837041</v>
      </c>
      <c r="X25" s="10">
        <v>-1.0713250708334301</v>
      </c>
    </row>
    <row r="26" spans="1:24" x14ac:dyDescent="0.2">
      <c r="A26" s="9" t="s">
        <v>63</v>
      </c>
      <c r="B26" s="10" t="s">
        <v>41</v>
      </c>
      <c r="C26" s="10">
        <v>71047</v>
      </c>
      <c r="D26" s="10">
        <v>0</v>
      </c>
      <c r="E26" s="10">
        <v>18.7508269173927</v>
      </c>
      <c r="F26" s="10">
        <v>9.78756846617215</v>
      </c>
      <c r="G26" s="10">
        <v>95.796496480007406</v>
      </c>
      <c r="H26" s="10">
        <v>6</v>
      </c>
      <c r="I26" s="10">
        <v>6</v>
      </c>
      <c r="J26" s="10">
        <v>7</v>
      </c>
      <c r="K26" s="10">
        <v>8</v>
      </c>
      <c r="L26" s="10">
        <v>11</v>
      </c>
      <c r="M26" s="10">
        <v>16</v>
      </c>
      <c r="N26" s="10">
        <v>24</v>
      </c>
      <c r="O26" s="10">
        <v>33</v>
      </c>
      <c r="P26" s="10">
        <v>37</v>
      </c>
      <c r="Q26" s="10">
        <v>49</v>
      </c>
      <c r="R26" s="10">
        <v>61</v>
      </c>
      <c r="S26" s="10" t="b">
        <v>1</v>
      </c>
      <c r="T26" s="10" t="b">
        <v>1</v>
      </c>
      <c r="U26" s="10" t="b">
        <v>1</v>
      </c>
      <c r="V26" s="10">
        <v>13</v>
      </c>
      <c r="W26" s="10">
        <v>48.113532315909197</v>
      </c>
      <c r="X26" s="10">
        <v>-10.6118784811237</v>
      </c>
    </row>
    <row r="27" spans="1:24" x14ac:dyDescent="0.2">
      <c r="A27" s="9" t="s">
        <v>64</v>
      </c>
      <c r="B27" s="10" t="s">
        <v>41</v>
      </c>
      <c r="C27" s="10">
        <v>71047</v>
      </c>
      <c r="D27" s="10">
        <v>0</v>
      </c>
      <c r="E27" s="10">
        <v>1.5295508606978501</v>
      </c>
      <c r="F27" s="10">
        <v>1.1317740405168799</v>
      </c>
      <c r="G27" s="10">
        <v>1.2809124787879</v>
      </c>
      <c r="H27" s="10">
        <v>1</v>
      </c>
      <c r="I27" s="10">
        <v>1</v>
      </c>
      <c r="J27" s="10">
        <v>1</v>
      </c>
      <c r="K27" s="10">
        <v>1</v>
      </c>
      <c r="L27" s="10">
        <v>1</v>
      </c>
      <c r="M27" s="10">
        <v>1</v>
      </c>
      <c r="N27" s="10">
        <v>2</v>
      </c>
      <c r="O27" s="10">
        <v>3</v>
      </c>
      <c r="P27" s="10">
        <v>3</v>
      </c>
      <c r="Q27" s="10">
        <v>5</v>
      </c>
      <c r="R27" s="10">
        <v>196</v>
      </c>
      <c r="S27" s="10" t="b">
        <v>1</v>
      </c>
      <c r="T27" s="10" t="b">
        <v>1</v>
      </c>
      <c r="U27" s="10" t="b">
        <v>1</v>
      </c>
      <c r="V27" s="10">
        <v>1</v>
      </c>
      <c r="W27" s="10">
        <v>4.9248729822484796</v>
      </c>
      <c r="X27" s="10">
        <v>-1.8657712608527799</v>
      </c>
    </row>
    <row r="28" spans="1:24" x14ac:dyDescent="0.2">
      <c r="A28" s="9" t="s">
        <v>65</v>
      </c>
      <c r="B28" s="10" t="s">
        <v>41</v>
      </c>
      <c r="C28" s="10">
        <v>71047</v>
      </c>
      <c r="D28" s="10">
        <v>0</v>
      </c>
      <c r="E28" s="10">
        <v>1.3516545385449099</v>
      </c>
      <c r="F28" s="10">
        <v>0.66004931969150504</v>
      </c>
      <c r="G28" s="10">
        <v>0.435665104425218</v>
      </c>
      <c r="H28" s="10">
        <v>0</v>
      </c>
      <c r="I28" s="10">
        <v>1</v>
      </c>
      <c r="J28" s="10">
        <v>1</v>
      </c>
      <c r="K28" s="10">
        <v>1</v>
      </c>
      <c r="L28" s="10">
        <v>1</v>
      </c>
      <c r="M28" s="10">
        <v>1</v>
      </c>
      <c r="N28" s="10">
        <v>2</v>
      </c>
      <c r="O28" s="10">
        <v>2</v>
      </c>
      <c r="P28" s="10">
        <v>2</v>
      </c>
      <c r="Q28" s="10">
        <v>4</v>
      </c>
      <c r="R28" s="10">
        <v>53</v>
      </c>
      <c r="S28" s="10" t="b">
        <v>1</v>
      </c>
      <c r="T28" s="10" t="b">
        <v>1</v>
      </c>
      <c r="U28" s="10" t="b">
        <v>1</v>
      </c>
      <c r="V28" s="10">
        <v>1</v>
      </c>
      <c r="W28" s="10">
        <v>3.33180249761942</v>
      </c>
      <c r="X28" s="10">
        <v>-0.62849342052960699</v>
      </c>
    </row>
    <row r="29" spans="1:24" x14ac:dyDescent="0.2">
      <c r="A29" s="9" t="s">
        <v>66</v>
      </c>
      <c r="B29" s="10" t="s">
        <v>41</v>
      </c>
      <c r="C29" s="10">
        <v>71047</v>
      </c>
      <c r="D29" s="10">
        <v>1</v>
      </c>
      <c r="E29" s="10">
        <v>1.8086169523970399</v>
      </c>
      <c r="F29" s="10">
        <v>1.3361202501452101</v>
      </c>
      <c r="G29" s="10">
        <v>1.7852173228480901</v>
      </c>
      <c r="H29" s="10">
        <v>1</v>
      </c>
      <c r="I29" s="10">
        <v>1</v>
      </c>
      <c r="J29" s="10">
        <v>1</v>
      </c>
      <c r="K29" s="10">
        <v>1</v>
      </c>
      <c r="L29" s="10">
        <v>1</v>
      </c>
      <c r="M29" s="10">
        <v>1</v>
      </c>
      <c r="N29" s="10">
        <v>2</v>
      </c>
      <c r="O29" s="10">
        <v>3</v>
      </c>
      <c r="P29" s="10">
        <v>4</v>
      </c>
      <c r="Q29" s="10">
        <v>7</v>
      </c>
      <c r="R29" s="10">
        <v>28</v>
      </c>
      <c r="S29" s="10" t="b">
        <v>1</v>
      </c>
      <c r="T29" s="10" t="b">
        <v>1</v>
      </c>
      <c r="U29" s="10" t="b">
        <v>1</v>
      </c>
      <c r="V29" s="10">
        <v>1</v>
      </c>
      <c r="W29" s="10">
        <v>5.8169777028326601</v>
      </c>
      <c r="X29" s="10">
        <v>-2.1997437980385799</v>
      </c>
    </row>
    <row r="30" spans="1:24" x14ac:dyDescent="0.2">
      <c r="A30" s="9" t="s">
        <v>67</v>
      </c>
      <c r="B30" s="10" t="s">
        <v>41</v>
      </c>
      <c r="C30" s="10">
        <v>71047</v>
      </c>
      <c r="D30" s="10">
        <v>1</v>
      </c>
      <c r="E30" s="10">
        <v>1.5617909523407401</v>
      </c>
      <c r="F30" s="10">
        <v>0.90828048279005202</v>
      </c>
      <c r="G30" s="10">
        <v>0.82497343541733004</v>
      </c>
      <c r="H30" s="10">
        <v>1</v>
      </c>
      <c r="I30" s="10">
        <v>1</v>
      </c>
      <c r="J30" s="10">
        <v>1</v>
      </c>
      <c r="K30" s="10">
        <v>1</v>
      </c>
      <c r="L30" s="10">
        <v>1</v>
      </c>
      <c r="M30" s="10">
        <v>1</v>
      </c>
      <c r="N30" s="10">
        <v>2</v>
      </c>
      <c r="O30" s="10">
        <v>3</v>
      </c>
      <c r="P30" s="10">
        <v>3</v>
      </c>
      <c r="Q30" s="10">
        <v>5</v>
      </c>
      <c r="R30" s="10">
        <v>16</v>
      </c>
      <c r="S30" s="10" t="b">
        <v>1</v>
      </c>
      <c r="T30" s="10" t="b">
        <v>1</v>
      </c>
      <c r="U30" s="10" t="b">
        <v>1</v>
      </c>
      <c r="V30" s="10">
        <v>1</v>
      </c>
      <c r="W30" s="10">
        <v>4.2866324007108902</v>
      </c>
      <c r="X30" s="10">
        <v>-1.1630504960294199</v>
      </c>
    </row>
    <row r="31" spans="1:24" x14ac:dyDescent="0.2">
      <c r="A31" s="9" t="s">
        <v>68</v>
      </c>
      <c r="B31" s="10" t="s">
        <v>41</v>
      </c>
      <c r="C31" s="10">
        <v>71047</v>
      </c>
      <c r="D31" s="10">
        <v>1</v>
      </c>
      <c r="E31" s="10">
        <v>380.26563071812598</v>
      </c>
      <c r="F31" s="10">
        <v>254.29469231867</v>
      </c>
      <c r="G31" s="10">
        <v>64665.790541446797</v>
      </c>
      <c r="H31" s="10">
        <v>-5</v>
      </c>
      <c r="I31" s="10">
        <v>7</v>
      </c>
      <c r="J31" s="10">
        <v>42</v>
      </c>
      <c r="K31" s="10">
        <v>87</v>
      </c>
      <c r="L31" s="10">
        <v>204</v>
      </c>
      <c r="M31" s="10">
        <v>330</v>
      </c>
      <c r="N31" s="10">
        <v>515</v>
      </c>
      <c r="O31" s="10">
        <v>732</v>
      </c>
      <c r="P31" s="10">
        <v>865.75</v>
      </c>
      <c r="Q31" s="10">
        <v>1150</v>
      </c>
      <c r="R31" s="10">
        <v>1823</v>
      </c>
      <c r="S31" s="10" t="b">
        <v>1</v>
      </c>
      <c r="T31" s="10" t="b">
        <v>1</v>
      </c>
      <c r="U31" s="10" t="b">
        <v>1</v>
      </c>
      <c r="V31" s="10">
        <v>311</v>
      </c>
      <c r="W31" s="10">
        <v>1143.14970767413</v>
      </c>
      <c r="X31" s="10">
        <v>-382.61844623788198</v>
      </c>
    </row>
    <row r="32" spans="1:24" x14ac:dyDescent="0.2">
      <c r="A32" s="9" t="s">
        <v>69</v>
      </c>
      <c r="B32" s="10" t="s">
        <v>41</v>
      </c>
      <c r="C32" s="10">
        <v>71047</v>
      </c>
      <c r="D32" s="10">
        <v>0</v>
      </c>
      <c r="E32" s="10">
        <v>1050487.4784297701</v>
      </c>
      <c r="F32" s="10">
        <v>29199.114811377702</v>
      </c>
      <c r="G32" s="10">
        <v>852588305.76801896</v>
      </c>
      <c r="H32" s="10">
        <v>1000001</v>
      </c>
      <c r="I32" s="10">
        <v>1001007.46</v>
      </c>
      <c r="J32" s="10">
        <v>1004986.9</v>
      </c>
      <c r="K32" s="10">
        <v>1009998.6</v>
      </c>
      <c r="L32" s="10">
        <v>1025144.5</v>
      </c>
      <c r="M32" s="10">
        <v>1050370</v>
      </c>
      <c r="N32" s="10">
        <v>1076230</v>
      </c>
      <c r="O32" s="10">
        <v>1090884.3999999999</v>
      </c>
      <c r="P32" s="10">
        <v>1095335.7</v>
      </c>
      <c r="Q32" s="10">
        <v>1098984.54</v>
      </c>
      <c r="R32" s="10">
        <v>1099999</v>
      </c>
      <c r="S32" s="10" t="b">
        <v>0</v>
      </c>
      <c r="T32" s="10" t="b">
        <v>1</v>
      </c>
      <c r="U32" s="10" t="b">
        <v>0</v>
      </c>
      <c r="V32" s="10">
        <v>51085.5</v>
      </c>
      <c r="W32" s="10">
        <v>1138084.8228639001</v>
      </c>
      <c r="X32" s="10">
        <v>962890.133995638</v>
      </c>
    </row>
    <row r="33" spans="1:24" x14ac:dyDescent="0.2">
      <c r="A33" s="9" t="s">
        <v>70</v>
      </c>
      <c r="B33" s="10" t="s">
        <v>41</v>
      </c>
      <c r="C33" s="10">
        <v>71047</v>
      </c>
      <c r="D33" s="10">
        <v>1244</v>
      </c>
      <c r="E33" s="10">
        <v>31.3751128175007</v>
      </c>
      <c r="F33" s="10">
        <v>22.082194982242001</v>
      </c>
      <c r="G33" s="10">
        <v>487.62333523375497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36</v>
      </c>
      <c r="N33" s="10">
        <v>48</v>
      </c>
      <c r="O33" s="10">
        <v>56</v>
      </c>
      <c r="P33" s="10">
        <v>62</v>
      </c>
      <c r="Q33" s="10">
        <v>74</v>
      </c>
      <c r="R33" s="10">
        <v>99</v>
      </c>
      <c r="S33" s="10" t="b">
        <v>1</v>
      </c>
      <c r="T33" s="10" t="b">
        <v>1</v>
      </c>
      <c r="U33" s="10" t="b">
        <v>0</v>
      </c>
      <c r="V33" s="10">
        <v>48</v>
      </c>
      <c r="W33" s="10">
        <v>97.621697764226795</v>
      </c>
      <c r="X33" s="10">
        <v>-34.871472129225403</v>
      </c>
    </row>
    <row r="34" spans="1:24" x14ac:dyDescent="0.2">
      <c r="A34" s="9" t="s">
        <v>71</v>
      </c>
      <c r="B34" s="10" t="s">
        <v>41</v>
      </c>
      <c r="C34" s="10">
        <v>71047</v>
      </c>
      <c r="D34" s="10">
        <v>1244</v>
      </c>
      <c r="E34" s="10">
        <v>21.157715284443402</v>
      </c>
      <c r="F34" s="10">
        <v>23.917585517785199</v>
      </c>
      <c r="G34" s="10">
        <v>572.05089700056703</v>
      </c>
      <c r="H34" s="10">
        <v>0</v>
      </c>
      <c r="I34" s="10">
        <v>0</v>
      </c>
      <c r="J34" s="10">
        <v>0</v>
      </c>
      <c r="K34" s="10">
        <v>0</v>
      </c>
      <c r="L34" s="10">
        <v>0</v>
      </c>
      <c r="M34" s="10">
        <v>0</v>
      </c>
      <c r="N34" s="10">
        <v>42</v>
      </c>
      <c r="O34" s="10">
        <v>54</v>
      </c>
      <c r="P34" s="10">
        <v>62</v>
      </c>
      <c r="Q34" s="10">
        <v>76</v>
      </c>
      <c r="R34" s="10">
        <v>99</v>
      </c>
      <c r="S34" s="10" t="b">
        <v>1</v>
      </c>
      <c r="T34" s="10" t="b">
        <v>1</v>
      </c>
      <c r="U34" s="10" t="b">
        <v>0</v>
      </c>
      <c r="V34" s="10">
        <v>42</v>
      </c>
      <c r="W34" s="10">
        <v>92.910471837798895</v>
      </c>
      <c r="X34" s="10">
        <v>-50.595041268912098</v>
      </c>
    </row>
    <row r="35" spans="1:24" x14ac:dyDescent="0.2">
      <c r="A35" s="9" t="s">
        <v>72</v>
      </c>
      <c r="B35" s="10" t="s">
        <v>41</v>
      </c>
      <c r="C35" s="10">
        <v>71047</v>
      </c>
      <c r="D35" s="10">
        <v>0</v>
      </c>
      <c r="E35" s="10">
        <v>0.242388841189635</v>
      </c>
      <c r="F35" s="10">
        <v>0.42853130062015299</v>
      </c>
      <c r="G35" s="10">
        <v>0.18363907561119999</v>
      </c>
      <c r="H35" s="10">
        <v>0</v>
      </c>
      <c r="I35" s="10">
        <v>0</v>
      </c>
      <c r="J35" s="10">
        <v>0</v>
      </c>
      <c r="K35" s="10">
        <v>0</v>
      </c>
      <c r="L35" s="10">
        <v>0</v>
      </c>
      <c r="M35" s="10">
        <v>0</v>
      </c>
      <c r="N35" s="10">
        <v>0</v>
      </c>
      <c r="O35" s="10">
        <v>1</v>
      </c>
      <c r="P35" s="10">
        <v>1</v>
      </c>
      <c r="Q35" s="10">
        <v>1</v>
      </c>
      <c r="R35" s="10">
        <v>1</v>
      </c>
      <c r="S35" s="10" t="b">
        <v>0</v>
      </c>
      <c r="T35" s="10" t="b">
        <v>0</v>
      </c>
      <c r="U35" s="10" t="b">
        <v>1</v>
      </c>
      <c r="V35" s="10">
        <v>0</v>
      </c>
      <c r="W35" s="10">
        <v>1.5279827430500901</v>
      </c>
      <c r="X35" s="10">
        <v>-1.0432050606708201</v>
      </c>
    </row>
    <row r="36" spans="1:24" x14ac:dyDescent="0.2">
      <c r="A36" s="9" t="s">
        <v>73</v>
      </c>
      <c r="B36" s="10" t="s">
        <v>41</v>
      </c>
      <c r="C36" s="10">
        <v>71047</v>
      </c>
      <c r="D36" s="10">
        <v>0</v>
      </c>
      <c r="E36" s="10">
        <v>0.16766365926780899</v>
      </c>
      <c r="F36" s="10">
        <v>0.37356996785754398</v>
      </c>
      <c r="G36" s="10">
        <v>0.13955452088508699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1</v>
      </c>
      <c r="P36" s="10">
        <v>1</v>
      </c>
      <c r="Q36" s="10">
        <v>1</v>
      </c>
      <c r="R36" s="10">
        <v>1</v>
      </c>
      <c r="S36" s="10" t="b">
        <v>0</v>
      </c>
      <c r="T36" s="10" t="b">
        <v>0</v>
      </c>
      <c r="U36" s="10" t="b">
        <v>1</v>
      </c>
      <c r="V36" s="10">
        <v>0</v>
      </c>
      <c r="W36" s="10">
        <v>1.28837356284044</v>
      </c>
      <c r="X36" s="10">
        <v>-0.95304624430482399</v>
      </c>
    </row>
    <row r="37" spans="1:24" x14ac:dyDescent="0.2">
      <c r="A37" s="9" t="s">
        <v>74</v>
      </c>
      <c r="B37" s="10" t="s">
        <v>41</v>
      </c>
      <c r="C37" s="10">
        <v>71047</v>
      </c>
      <c r="D37" s="10">
        <v>0</v>
      </c>
      <c r="E37" s="10">
        <v>0.370881247624812</v>
      </c>
      <c r="F37" s="10">
        <v>0.48304413046019901</v>
      </c>
      <c r="G37" s="10">
        <v>0.23333163197204901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1</v>
      </c>
      <c r="O37" s="10">
        <v>1</v>
      </c>
      <c r="P37" s="10">
        <v>1</v>
      </c>
      <c r="Q37" s="10">
        <v>1</v>
      </c>
      <c r="R37" s="10">
        <v>1</v>
      </c>
      <c r="S37" s="10" t="b">
        <v>0</v>
      </c>
      <c r="T37" s="10" t="b">
        <v>0</v>
      </c>
      <c r="U37" s="10" t="b">
        <v>0</v>
      </c>
      <c r="V37" s="10">
        <v>1</v>
      </c>
      <c r="W37" s="10">
        <v>1.82001363900541</v>
      </c>
      <c r="X37" s="10">
        <v>-1.07825114375578</v>
      </c>
    </row>
    <row r="38" spans="1:24" x14ac:dyDescent="0.2">
      <c r="A38" s="9" t="s">
        <v>75</v>
      </c>
      <c r="B38" s="10" t="s">
        <v>41</v>
      </c>
      <c r="C38" s="10">
        <v>71047</v>
      </c>
      <c r="D38" s="10">
        <v>0</v>
      </c>
      <c r="E38" s="10">
        <v>0.164524891972919</v>
      </c>
      <c r="F38" s="10">
        <v>0.37075380867508501</v>
      </c>
      <c r="G38" s="10">
        <v>0.13745838664708099</v>
      </c>
      <c r="H38" s="10">
        <v>0</v>
      </c>
      <c r="I38" s="10">
        <v>0</v>
      </c>
      <c r="J38" s="10">
        <v>0</v>
      </c>
      <c r="K38" s="10">
        <v>0</v>
      </c>
      <c r="L38" s="10">
        <v>0</v>
      </c>
      <c r="M38" s="10">
        <v>0</v>
      </c>
      <c r="N38" s="10">
        <v>0</v>
      </c>
      <c r="O38" s="10">
        <v>1</v>
      </c>
      <c r="P38" s="10">
        <v>1</v>
      </c>
      <c r="Q38" s="10">
        <v>1</v>
      </c>
      <c r="R38" s="10">
        <v>1</v>
      </c>
      <c r="S38" s="10" t="b">
        <v>0</v>
      </c>
      <c r="T38" s="10" t="b">
        <v>0</v>
      </c>
      <c r="U38" s="10" t="b">
        <v>1</v>
      </c>
      <c r="V38" s="10">
        <v>0</v>
      </c>
      <c r="W38" s="10">
        <v>1.27678631799817</v>
      </c>
      <c r="X38" s="10">
        <v>-0.94773653405233504</v>
      </c>
    </row>
    <row r="39" spans="1:24" x14ac:dyDescent="0.2">
      <c r="A39" s="9" t="s">
        <v>76</v>
      </c>
      <c r="B39" s="10" t="s">
        <v>41</v>
      </c>
      <c r="C39" s="10">
        <v>71047</v>
      </c>
      <c r="D39" s="10">
        <v>0</v>
      </c>
      <c r="E39" s="10">
        <v>0.10443790730080101</v>
      </c>
      <c r="F39" s="10">
        <v>0.305829931987253</v>
      </c>
      <c r="G39" s="10">
        <v>9.3531947299327997E-2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1</v>
      </c>
      <c r="P39" s="10">
        <v>1</v>
      </c>
      <c r="Q39" s="10">
        <v>1</v>
      </c>
      <c r="R39" s="10">
        <v>1</v>
      </c>
      <c r="S39" s="10" t="b">
        <v>0</v>
      </c>
      <c r="T39" s="10" t="b">
        <v>0</v>
      </c>
      <c r="U39" s="10" t="b">
        <v>1</v>
      </c>
      <c r="V39" s="10">
        <v>0</v>
      </c>
      <c r="W39" s="10">
        <v>1.02192770326256</v>
      </c>
      <c r="X39" s="10">
        <v>-0.81305188866095901</v>
      </c>
    </row>
    <row r="40" spans="1:24" x14ac:dyDescent="0.2">
      <c r="A40" s="9" t="s">
        <v>77</v>
      </c>
      <c r="B40" s="10" t="s">
        <v>41</v>
      </c>
      <c r="C40" s="10">
        <v>71047</v>
      </c>
      <c r="D40" s="10">
        <v>0</v>
      </c>
      <c r="E40" s="10">
        <v>0.128478331245514</v>
      </c>
      <c r="F40" s="10">
        <v>0.33462400644644502</v>
      </c>
      <c r="G40" s="10">
        <v>0.11197322569027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1</v>
      </c>
      <c r="P40" s="10">
        <v>1</v>
      </c>
      <c r="Q40" s="10">
        <v>1</v>
      </c>
      <c r="R40" s="10">
        <v>1</v>
      </c>
      <c r="S40" s="10" t="b">
        <v>0</v>
      </c>
      <c r="T40" s="10" t="b">
        <v>0</v>
      </c>
      <c r="U40" s="10" t="b">
        <v>1</v>
      </c>
      <c r="V40" s="10">
        <v>0</v>
      </c>
      <c r="W40" s="10">
        <v>1.13235035058485</v>
      </c>
      <c r="X40" s="10">
        <v>-0.87539368809382201</v>
      </c>
    </row>
    <row r="41" spans="1:24" x14ac:dyDescent="0.2">
      <c r="A41" s="9" t="s">
        <v>78</v>
      </c>
      <c r="B41" s="10" t="s">
        <v>41</v>
      </c>
      <c r="C41" s="10">
        <v>71047</v>
      </c>
      <c r="D41" s="10">
        <v>0</v>
      </c>
      <c r="E41" s="10">
        <v>2.2646980168057801E-2</v>
      </c>
      <c r="F41" s="10">
        <v>0.14877636238088299</v>
      </c>
      <c r="G41" s="10">
        <v>2.21344060032879E-2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1</v>
      </c>
      <c r="R41" s="10">
        <v>1</v>
      </c>
      <c r="S41" s="10" t="b">
        <v>1</v>
      </c>
      <c r="T41" s="10" t="b">
        <v>0</v>
      </c>
      <c r="U41" s="10" t="b">
        <v>1</v>
      </c>
      <c r="V41" s="10">
        <v>0</v>
      </c>
      <c r="W41" s="10">
        <v>0.46897606731070801</v>
      </c>
      <c r="X41" s="10">
        <v>-0.42368210697459202</v>
      </c>
    </row>
    <row r="42" spans="1:24" x14ac:dyDescent="0.2">
      <c r="A42" s="9" t="s">
        <v>79</v>
      </c>
      <c r="B42" s="10" t="s">
        <v>41</v>
      </c>
      <c r="C42" s="10">
        <v>71047</v>
      </c>
      <c r="D42" s="10">
        <v>0</v>
      </c>
      <c r="E42" s="10">
        <v>4.13669824200881E-2</v>
      </c>
      <c r="F42" s="10">
        <v>0.19913892978440001</v>
      </c>
      <c r="G42" s="10">
        <v>3.9656313355676001E-2</v>
      </c>
      <c r="H42" s="10">
        <v>0</v>
      </c>
      <c r="I42" s="10">
        <v>0</v>
      </c>
      <c r="J42" s="10">
        <v>0</v>
      </c>
      <c r="K42" s="10">
        <v>0</v>
      </c>
      <c r="L42" s="10">
        <v>0</v>
      </c>
      <c r="M42" s="10">
        <v>0</v>
      </c>
      <c r="N42" s="10">
        <v>0</v>
      </c>
      <c r="O42" s="10">
        <v>0</v>
      </c>
      <c r="P42" s="10">
        <v>0</v>
      </c>
      <c r="Q42" s="10">
        <v>1</v>
      </c>
      <c r="R42" s="10">
        <v>1</v>
      </c>
      <c r="S42" s="10" t="b">
        <v>1</v>
      </c>
      <c r="T42" s="10" t="b">
        <v>0</v>
      </c>
      <c r="U42" s="10" t="b">
        <v>1</v>
      </c>
      <c r="V42" s="10">
        <v>0</v>
      </c>
      <c r="W42" s="10">
        <v>0.63878377177328705</v>
      </c>
      <c r="X42" s="10">
        <v>-0.55604980693311101</v>
      </c>
    </row>
    <row r="43" spans="1:24" x14ac:dyDescent="0.2">
      <c r="A43" s="9" t="s">
        <v>80</v>
      </c>
      <c r="B43" s="10" t="s">
        <v>41</v>
      </c>
      <c r="C43" s="10">
        <v>71047</v>
      </c>
      <c r="D43" s="10">
        <v>0</v>
      </c>
      <c r="E43" s="10">
        <v>4.7743043337508999E-2</v>
      </c>
      <c r="F43" s="10">
        <v>0.21322355655231201</v>
      </c>
      <c r="G43" s="10">
        <v>4.5464285068816897E-2</v>
      </c>
      <c r="H43" s="10">
        <v>0</v>
      </c>
      <c r="I43" s="10">
        <v>0</v>
      </c>
      <c r="J43" s="10">
        <v>0</v>
      </c>
      <c r="K43" s="10">
        <v>0</v>
      </c>
      <c r="L43" s="10">
        <v>0</v>
      </c>
      <c r="M43" s="10">
        <v>0</v>
      </c>
      <c r="N43" s="10">
        <v>0</v>
      </c>
      <c r="O43" s="10">
        <v>0</v>
      </c>
      <c r="P43" s="10">
        <v>0</v>
      </c>
      <c r="Q43" s="10">
        <v>1</v>
      </c>
      <c r="R43" s="10">
        <v>1</v>
      </c>
      <c r="S43" s="10" t="b">
        <v>1</v>
      </c>
      <c r="T43" s="10" t="b">
        <v>0</v>
      </c>
      <c r="U43" s="10" t="b">
        <v>1</v>
      </c>
      <c r="V43" s="10">
        <v>0</v>
      </c>
      <c r="W43" s="10">
        <v>0.68741371299444498</v>
      </c>
      <c r="X43" s="10">
        <v>-0.59192762631942697</v>
      </c>
    </row>
    <row r="44" spans="1:24" x14ac:dyDescent="0.2">
      <c r="A44" s="9" t="s">
        <v>81</v>
      </c>
      <c r="B44" s="10" t="s">
        <v>41</v>
      </c>
      <c r="C44" s="10">
        <v>71047</v>
      </c>
      <c r="D44" s="10">
        <v>0</v>
      </c>
      <c r="E44" s="10">
        <v>0.321111376975805</v>
      </c>
      <c r="F44" s="10">
        <v>0.46690676689356803</v>
      </c>
      <c r="G44" s="10">
        <v>0.21800192897100401</v>
      </c>
      <c r="H44" s="10">
        <v>0</v>
      </c>
      <c r="I44" s="10">
        <v>0</v>
      </c>
      <c r="J44" s="10">
        <v>0</v>
      </c>
      <c r="K44" s="10">
        <v>0</v>
      </c>
      <c r="L44" s="10">
        <v>0</v>
      </c>
      <c r="M44" s="10">
        <v>0</v>
      </c>
      <c r="N44" s="10">
        <v>1</v>
      </c>
      <c r="O44" s="10">
        <v>1</v>
      </c>
      <c r="P44" s="10">
        <v>1</v>
      </c>
      <c r="Q44" s="10">
        <v>1</v>
      </c>
      <c r="R44" s="10">
        <v>1</v>
      </c>
      <c r="S44" s="10" t="b">
        <v>0</v>
      </c>
      <c r="T44" s="10" t="b">
        <v>0</v>
      </c>
      <c r="U44" s="10" t="b">
        <v>0</v>
      </c>
      <c r="V44" s="10">
        <v>1</v>
      </c>
      <c r="W44" s="10">
        <v>1.7218316776565099</v>
      </c>
      <c r="X44" s="10">
        <v>-1.0796089237049</v>
      </c>
    </row>
    <row r="45" spans="1:24" x14ac:dyDescent="0.2">
      <c r="A45" s="9" t="s">
        <v>82</v>
      </c>
      <c r="B45" s="10" t="s">
        <v>41</v>
      </c>
      <c r="C45" s="10">
        <v>71047</v>
      </c>
      <c r="D45" s="10">
        <v>0</v>
      </c>
      <c r="E45" s="10">
        <v>0.148422874998241</v>
      </c>
      <c r="F45" s="10">
        <v>0.35552117266539401</v>
      </c>
      <c r="G45" s="10">
        <v>0.126395304213377</v>
      </c>
      <c r="H45" s="10">
        <v>0</v>
      </c>
      <c r="I45" s="10">
        <v>0</v>
      </c>
      <c r="J45" s="10">
        <v>0</v>
      </c>
      <c r="K45" s="10">
        <v>0</v>
      </c>
      <c r="L45" s="10">
        <v>0</v>
      </c>
      <c r="M45" s="10">
        <v>0</v>
      </c>
      <c r="N45" s="10">
        <v>0</v>
      </c>
      <c r="O45" s="10">
        <v>1</v>
      </c>
      <c r="P45" s="10">
        <v>1</v>
      </c>
      <c r="Q45" s="10">
        <v>1</v>
      </c>
      <c r="R45" s="10">
        <v>1</v>
      </c>
      <c r="S45" s="10" t="b">
        <v>0</v>
      </c>
      <c r="T45" s="10" t="b">
        <v>0</v>
      </c>
      <c r="U45" s="10" t="b">
        <v>1</v>
      </c>
      <c r="V45" s="10">
        <v>0</v>
      </c>
      <c r="W45" s="10">
        <v>1.21498639299442</v>
      </c>
      <c r="X45" s="10">
        <v>-0.91814064299793996</v>
      </c>
    </row>
    <row r="46" spans="1:24" x14ac:dyDescent="0.2">
      <c r="A46" s="9" t="s">
        <v>83</v>
      </c>
      <c r="B46" s="10" t="s">
        <v>41</v>
      </c>
      <c r="C46" s="10">
        <v>71047</v>
      </c>
      <c r="D46" s="10">
        <v>0</v>
      </c>
      <c r="E46" s="10">
        <v>0.13961180626908901</v>
      </c>
      <c r="F46" s="10">
        <v>0.34658626712533702</v>
      </c>
      <c r="G46" s="10">
        <v>0.12012204055987501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1</v>
      </c>
      <c r="P46" s="10">
        <v>1</v>
      </c>
      <c r="Q46" s="10">
        <v>1</v>
      </c>
      <c r="R46" s="10">
        <v>1</v>
      </c>
      <c r="S46" s="10" t="b">
        <v>0</v>
      </c>
      <c r="T46" s="10" t="b">
        <v>0</v>
      </c>
      <c r="U46" s="10" t="b">
        <v>1</v>
      </c>
      <c r="V46" s="10">
        <v>0</v>
      </c>
      <c r="W46" s="10">
        <v>1.1793706076451</v>
      </c>
      <c r="X46" s="10">
        <v>-0.90014699510692098</v>
      </c>
    </row>
    <row r="47" spans="1:24" x14ac:dyDescent="0.2">
      <c r="A47" s="9" t="s">
        <v>84</v>
      </c>
      <c r="B47" s="10" t="s">
        <v>41</v>
      </c>
      <c r="C47" s="10">
        <v>71047</v>
      </c>
      <c r="D47" s="10">
        <v>0</v>
      </c>
      <c r="E47" s="10">
        <v>0.90281081537573704</v>
      </c>
      <c r="F47" s="10">
        <v>0.29621728855584301</v>
      </c>
      <c r="G47" s="10">
        <v>8.7744682039375396E-2</v>
      </c>
      <c r="H47" s="10">
        <v>0</v>
      </c>
      <c r="I47" s="10">
        <v>0</v>
      </c>
      <c r="J47" s="10">
        <v>0</v>
      </c>
      <c r="K47" s="10">
        <v>1</v>
      </c>
      <c r="L47" s="10">
        <v>1</v>
      </c>
      <c r="M47" s="10">
        <v>1</v>
      </c>
      <c r="N47" s="10">
        <v>1</v>
      </c>
      <c r="O47" s="10">
        <v>1</v>
      </c>
      <c r="P47" s="10">
        <v>1</v>
      </c>
      <c r="Q47" s="10">
        <v>1</v>
      </c>
      <c r="R47" s="10">
        <v>1</v>
      </c>
      <c r="S47" s="10" t="b">
        <v>1</v>
      </c>
      <c r="T47" s="10" t="b">
        <v>0</v>
      </c>
      <c r="U47" s="10" t="b">
        <v>1</v>
      </c>
      <c r="V47" s="10">
        <v>0</v>
      </c>
      <c r="W47" s="10">
        <v>1.7914626810432699</v>
      </c>
      <c r="X47" s="10">
        <v>1.4158949708209001E-2</v>
      </c>
    </row>
    <row r="48" spans="1:24" x14ac:dyDescent="0.2">
      <c r="A48" s="9" t="s">
        <v>85</v>
      </c>
      <c r="B48" s="10" t="s">
        <v>41</v>
      </c>
      <c r="C48" s="10">
        <v>71047</v>
      </c>
      <c r="D48" s="10">
        <v>0</v>
      </c>
      <c r="E48" s="10">
        <v>0.187214097709967</v>
      </c>
      <c r="F48" s="10">
        <v>0.39008604321316098</v>
      </c>
      <c r="G48" s="10">
        <v>0.15216712110969999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1</v>
      </c>
      <c r="P48" s="10">
        <v>1</v>
      </c>
      <c r="Q48" s="10">
        <v>1</v>
      </c>
      <c r="R48" s="10">
        <v>1</v>
      </c>
      <c r="S48" s="10" t="b">
        <v>0</v>
      </c>
      <c r="T48" s="10" t="b">
        <v>0</v>
      </c>
      <c r="U48" s="10" t="b">
        <v>1</v>
      </c>
      <c r="V48" s="10">
        <v>0</v>
      </c>
      <c r="W48" s="10">
        <v>1.3574722273494499</v>
      </c>
      <c r="X48" s="10">
        <v>-0.98304403192951495</v>
      </c>
    </row>
    <row r="49" spans="1:24" x14ac:dyDescent="0.2">
      <c r="A49" s="9" t="s">
        <v>86</v>
      </c>
      <c r="B49" s="10" t="s">
        <v>41</v>
      </c>
      <c r="C49" s="10">
        <v>71047</v>
      </c>
      <c r="D49" s="10">
        <v>0</v>
      </c>
      <c r="E49" s="10">
        <v>8.1199769166889493E-2</v>
      </c>
      <c r="F49" s="10">
        <v>0.27314358269539202</v>
      </c>
      <c r="G49" s="10">
        <v>7.46074167676746E-2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1</v>
      </c>
      <c r="Q49" s="10">
        <v>1</v>
      </c>
      <c r="R49" s="10">
        <v>1</v>
      </c>
      <c r="S49" s="10" t="b">
        <v>1</v>
      </c>
      <c r="T49" s="10" t="b">
        <v>0</v>
      </c>
      <c r="U49" s="10" t="b">
        <v>1</v>
      </c>
      <c r="V49" s="10">
        <v>0</v>
      </c>
      <c r="W49" s="10">
        <v>0.90063051725306698</v>
      </c>
      <c r="X49" s="10">
        <v>-0.73823097891928802</v>
      </c>
    </row>
    <row r="50" spans="1:24" x14ac:dyDescent="0.2">
      <c r="A50" s="9" t="s">
        <v>87</v>
      </c>
      <c r="B50" s="10" t="s">
        <v>41</v>
      </c>
      <c r="C50" s="10">
        <v>71047</v>
      </c>
      <c r="D50" s="10">
        <v>0</v>
      </c>
      <c r="E50" s="10">
        <v>0.17389896828859799</v>
      </c>
      <c r="F50" s="10">
        <v>0.37902524871103899</v>
      </c>
      <c r="G50" s="10">
        <v>0.14366013916046499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1</v>
      </c>
      <c r="P50" s="10">
        <v>1</v>
      </c>
      <c r="Q50" s="10">
        <v>1</v>
      </c>
      <c r="R50" s="10">
        <v>1</v>
      </c>
      <c r="S50" s="10" t="b">
        <v>0</v>
      </c>
      <c r="T50" s="10" t="b">
        <v>0</v>
      </c>
      <c r="U50" s="10" t="b">
        <v>1</v>
      </c>
      <c r="V50" s="10">
        <v>0</v>
      </c>
      <c r="W50" s="10">
        <v>1.3109747144217101</v>
      </c>
      <c r="X50" s="10">
        <v>-0.96317677784451805</v>
      </c>
    </row>
    <row r="51" spans="1:24" x14ac:dyDescent="0.2">
      <c r="A51" s="9" t="s">
        <v>88</v>
      </c>
      <c r="B51" s="10" t="s">
        <v>41</v>
      </c>
      <c r="C51" s="10">
        <v>71047</v>
      </c>
      <c r="D51" s="10">
        <v>0</v>
      </c>
      <c r="E51" s="10">
        <v>2.0057145270032498E-2</v>
      </c>
      <c r="F51" s="10">
        <v>0.140196764739319</v>
      </c>
      <c r="G51" s="10">
        <v>1.9655132843371899E-2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1</v>
      </c>
      <c r="R51" s="10">
        <v>1</v>
      </c>
      <c r="S51" s="10" t="b">
        <v>1</v>
      </c>
      <c r="T51" s="10" t="b">
        <v>0</v>
      </c>
      <c r="U51" s="10" t="b">
        <v>1</v>
      </c>
      <c r="V51" s="10">
        <v>0</v>
      </c>
      <c r="W51" s="10">
        <v>0.44064743948798901</v>
      </c>
      <c r="X51" s="10">
        <v>-0.40053314894792402</v>
      </c>
    </row>
    <row r="52" spans="1:24" x14ac:dyDescent="0.2">
      <c r="A52" s="9" t="s">
        <v>89</v>
      </c>
      <c r="B52" s="10" t="s">
        <v>41</v>
      </c>
      <c r="C52" s="10">
        <v>71047</v>
      </c>
      <c r="D52" s="10">
        <v>0</v>
      </c>
      <c r="E52" s="10">
        <v>2.9642349430658601E-2</v>
      </c>
      <c r="F52" s="10">
        <v>0.16959978010259</v>
      </c>
      <c r="G52" s="10">
        <v>2.8764085410847001E-2</v>
      </c>
      <c r="H52" s="10">
        <v>0</v>
      </c>
      <c r="I52" s="10">
        <v>0</v>
      </c>
      <c r="J52" s="10">
        <v>0</v>
      </c>
      <c r="K52" s="10">
        <v>0</v>
      </c>
      <c r="L52" s="10">
        <v>0</v>
      </c>
      <c r="M52" s="10">
        <v>0</v>
      </c>
      <c r="N52" s="10">
        <v>0</v>
      </c>
      <c r="O52" s="10">
        <v>0</v>
      </c>
      <c r="P52" s="10">
        <v>0</v>
      </c>
      <c r="Q52" s="10">
        <v>1</v>
      </c>
      <c r="R52" s="10">
        <v>1</v>
      </c>
      <c r="S52" s="10" t="b">
        <v>1</v>
      </c>
      <c r="T52" s="10" t="b">
        <v>0</v>
      </c>
      <c r="U52" s="10" t="b">
        <v>1</v>
      </c>
      <c r="V52" s="10">
        <v>0</v>
      </c>
      <c r="W52" s="10">
        <v>0.53844168973842899</v>
      </c>
      <c r="X52" s="10">
        <v>-0.479156990877112</v>
      </c>
    </row>
    <row r="53" spans="1:24" x14ac:dyDescent="0.2">
      <c r="A53" s="9" t="s">
        <v>90</v>
      </c>
      <c r="B53" s="10" t="s">
        <v>41</v>
      </c>
      <c r="C53" s="10">
        <v>71047</v>
      </c>
      <c r="D53" s="10">
        <v>0</v>
      </c>
      <c r="E53" s="10">
        <v>7.5724520387912197E-3</v>
      </c>
      <c r="F53" s="10">
        <v>8.66903442547034E-2</v>
      </c>
      <c r="G53" s="10">
        <v>7.5152157869989899E-3</v>
      </c>
      <c r="H53" s="10">
        <v>0</v>
      </c>
      <c r="I53" s="10">
        <v>0</v>
      </c>
      <c r="J53" s="10">
        <v>0</v>
      </c>
      <c r="K53" s="10">
        <v>0</v>
      </c>
      <c r="L53" s="10">
        <v>0</v>
      </c>
      <c r="M53" s="10">
        <v>0</v>
      </c>
      <c r="N53" s="10">
        <v>0</v>
      </c>
      <c r="O53" s="10">
        <v>0</v>
      </c>
      <c r="P53" s="10">
        <v>0</v>
      </c>
      <c r="Q53" s="10">
        <v>0</v>
      </c>
      <c r="R53" s="10">
        <v>1</v>
      </c>
      <c r="S53" s="10" t="b">
        <v>1</v>
      </c>
      <c r="T53" s="10" t="b">
        <v>1</v>
      </c>
      <c r="U53" s="10" t="b">
        <v>1</v>
      </c>
      <c r="V53" s="10">
        <v>0</v>
      </c>
      <c r="W53" s="10">
        <v>0.26764348480290101</v>
      </c>
      <c r="X53" s="10">
        <v>-0.252498580725319</v>
      </c>
    </row>
    <row r="54" spans="1:24" x14ac:dyDescent="0.2">
      <c r="A54" s="9" t="s">
        <v>91</v>
      </c>
      <c r="B54" s="10" t="s">
        <v>41</v>
      </c>
      <c r="C54" s="10">
        <v>71047</v>
      </c>
      <c r="D54" s="10">
        <v>0</v>
      </c>
      <c r="E54" s="10">
        <v>3.1528424845524801E-3</v>
      </c>
      <c r="F54" s="10">
        <v>5.6061986286479702E-2</v>
      </c>
      <c r="G54" s="10">
        <v>3.1429463063854402E-3</v>
      </c>
      <c r="H54" s="10">
        <v>0</v>
      </c>
      <c r="I54" s="10">
        <v>0</v>
      </c>
      <c r="J54" s="10">
        <v>0</v>
      </c>
      <c r="K54" s="10">
        <v>0</v>
      </c>
      <c r="L54" s="10">
        <v>0</v>
      </c>
      <c r="M54" s="10">
        <v>0</v>
      </c>
      <c r="N54" s="10">
        <v>0</v>
      </c>
      <c r="O54" s="10">
        <v>0</v>
      </c>
      <c r="P54" s="10">
        <v>0</v>
      </c>
      <c r="Q54" s="10">
        <v>0</v>
      </c>
      <c r="R54" s="10">
        <v>1</v>
      </c>
      <c r="S54" s="10" t="b">
        <v>1</v>
      </c>
      <c r="T54" s="10" t="b">
        <v>1</v>
      </c>
      <c r="U54" s="10" t="b">
        <v>1</v>
      </c>
      <c r="V54" s="10">
        <v>0</v>
      </c>
      <c r="W54" s="10">
        <v>0.17133880134399199</v>
      </c>
      <c r="X54" s="10">
        <v>-0.16503311637488699</v>
      </c>
    </row>
    <row r="55" spans="1:24" x14ac:dyDescent="0.2">
      <c r="A55" s="9" t="s">
        <v>92</v>
      </c>
      <c r="B55" s="10" t="s">
        <v>41</v>
      </c>
      <c r="C55" s="10">
        <v>71047</v>
      </c>
      <c r="D55" s="10">
        <v>0</v>
      </c>
      <c r="E55" s="10">
        <v>1.45115205427393E-2</v>
      </c>
      <c r="F55" s="10">
        <v>0.119587363903973</v>
      </c>
      <c r="G55" s="10">
        <v>1.43011376055012E-2</v>
      </c>
      <c r="H55" s="10">
        <v>0</v>
      </c>
      <c r="I55" s="10">
        <v>0</v>
      </c>
      <c r="J55" s="10">
        <v>0</v>
      </c>
      <c r="K55" s="10">
        <v>0</v>
      </c>
      <c r="L55" s="10">
        <v>0</v>
      </c>
      <c r="M55" s="10">
        <v>0</v>
      </c>
      <c r="N55" s="10">
        <v>0</v>
      </c>
      <c r="O55" s="10">
        <v>0</v>
      </c>
      <c r="P55" s="10">
        <v>0</v>
      </c>
      <c r="Q55" s="10">
        <v>1</v>
      </c>
      <c r="R55" s="10">
        <v>1</v>
      </c>
      <c r="S55" s="10" t="b">
        <v>1</v>
      </c>
      <c r="T55" s="10" t="b">
        <v>0</v>
      </c>
      <c r="U55" s="10" t="b">
        <v>1</v>
      </c>
      <c r="V55" s="10">
        <v>0</v>
      </c>
      <c r="W55" s="10">
        <v>0.37327361225465699</v>
      </c>
      <c r="X55" s="10">
        <v>-0.34425057116917801</v>
      </c>
    </row>
    <row r="56" spans="1:24" x14ac:dyDescent="0.2">
      <c r="A56" s="9" t="s">
        <v>93</v>
      </c>
      <c r="B56" s="10" t="s">
        <v>41</v>
      </c>
      <c r="C56" s="10">
        <v>71047</v>
      </c>
      <c r="D56" s="10">
        <v>0</v>
      </c>
      <c r="E56" s="10">
        <v>1.7833265303249999E-2</v>
      </c>
      <c r="F56" s="10">
        <v>0.13234608602323</v>
      </c>
      <c r="G56" s="10">
        <v>1.75154864856682E-2</v>
      </c>
      <c r="H56" s="10">
        <v>0</v>
      </c>
      <c r="I56" s="10">
        <v>0</v>
      </c>
      <c r="J56" s="10">
        <v>0</v>
      </c>
      <c r="K56" s="10">
        <v>0</v>
      </c>
      <c r="L56" s="10">
        <v>0</v>
      </c>
      <c r="M56" s="10">
        <v>0</v>
      </c>
      <c r="N56" s="10">
        <v>0</v>
      </c>
      <c r="O56" s="10">
        <v>0</v>
      </c>
      <c r="P56" s="10">
        <v>0</v>
      </c>
      <c r="Q56" s="10">
        <v>1</v>
      </c>
      <c r="R56" s="10">
        <v>1</v>
      </c>
      <c r="S56" s="10" t="b">
        <v>1</v>
      </c>
      <c r="T56" s="10" t="b">
        <v>0</v>
      </c>
      <c r="U56" s="10" t="b">
        <v>1</v>
      </c>
      <c r="V56" s="10">
        <v>0</v>
      </c>
      <c r="W56" s="10">
        <v>0.41487152337293998</v>
      </c>
      <c r="X56" s="10">
        <v>-0.37920499276643999</v>
      </c>
    </row>
    <row r="57" spans="1:24" x14ac:dyDescent="0.2">
      <c r="A57" s="9" t="s">
        <v>94</v>
      </c>
      <c r="B57" s="10" t="s">
        <v>41</v>
      </c>
      <c r="C57" s="10">
        <v>71047</v>
      </c>
      <c r="D57" s="10">
        <v>0</v>
      </c>
      <c r="E57" s="10">
        <v>0.33192112263712797</v>
      </c>
      <c r="F57" s="10">
        <v>0.47090616070987201</v>
      </c>
      <c r="G57" s="10">
        <v>0.22175261219451201</v>
      </c>
      <c r="H57" s="10">
        <v>0</v>
      </c>
      <c r="I57" s="10">
        <v>0</v>
      </c>
      <c r="J57" s="10">
        <v>0</v>
      </c>
      <c r="K57" s="10">
        <v>0</v>
      </c>
      <c r="L57" s="10">
        <v>0</v>
      </c>
      <c r="M57" s="10">
        <v>0</v>
      </c>
      <c r="N57" s="10">
        <v>1</v>
      </c>
      <c r="O57" s="10">
        <v>1</v>
      </c>
      <c r="P57" s="10">
        <v>1</v>
      </c>
      <c r="Q57" s="10">
        <v>1</v>
      </c>
      <c r="R57" s="10">
        <v>1</v>
      </c>
      <c r="S57" s="10" t="b">
        <v>0</v>
      </c>
      <c r="T57" s="10" t="b">
        <v>0</v>
      </c>
      <c r="U57" s="10" t="b">
        <v>0</v>
      </c>
      <c r="V57" s="10">
        <v>1</v>
      </c>
      <c r="W57" s="10">
        <v>1.7446396047667401</v>
      </c>
      <c r="X57" s="10">
        <v>-1.08079735949249</v>
      </c>
    </row>
    <row r="58" spans="1:24" x14ac:dyDescent="0.2">
      <c r="A58" s="9" t="s">
        <v>95</v>
      </c>
      <c r="B58" s="10" t="s">
        <v>41</v>
      </c>
      <c r="C58" s="10">
        <v>71047</v>
      </c>
      <c r="D58" s="10">
        <v>0</v>
      </c>
      <c r="E58" s="10">
        <v>0.38481568539136102</v>
      </c>
      <c r="F58" s="10">
        <v>0.48655514155223101</v>
      </c>
      <c r="G58" s="10">
        <v>0.236735905770912</v>
      </c>
      <c r="H58" s="10">
        <v>0</v>
      </c>
      <c r="I58" s="10">
        <v>0</v>
      </c>
      <c r="J58" s="10">
        <v>0</v>
      </c>
      <c r="K58" s="10">
        <v>0</v>
      </c>
      <c r="L58" s="10">
        <v>0</v>
      </c>
      <c r="M58" s="10">
        <v>0</v>
      </c>
      <c r="N58" s="10">
        <v>1</v>
      </c>
      <c r="O58" s="10">
        <v>1</v>
      </c>
      <c r="P58" s="10">
        <v>1</v>
      </c>
      <c r="Q58" s="10">
        <v>1</v>
      </c>
      <c r="R58" s="10">
        <v>1</v>
      </c>
      <c r="S58" s="10" t="b">
        <v>0</v>
      </c>
      <c r="T58" s="10" t="b">
        <v>0</v>
      </c>
      <c r="U58" s="10" t="b">
        <v>0</v>
      </c>
      <c r="V58" s="10">
        <v>1</v>
      </c>
      <c r="W58" s="10">
        <v>1.84448111004805</v>
      </c>
      <c r="X58" s="10">
        <v>-1.07484973926533</v>
      </c>
    </row>
    <row r="59" spans="1:24" x14ac:dyDescent="0.2">
      <c r="A59" s="9" t="s">
        <v>96</v>
      </c>
      <c r="B59" s="10" t="s">
        <v>41</v>
      </c>
      <c r="C59" s="10">
        <v>71047</v>
      </c>
      <c r="D59" s="10">
        <v>0</v>
      </c>
      <c r="E59" s="10">
        <v>0.365377848466508</v>
      </c>
      <c r="F59" s="10">
        <v>0.48153934426321199</v>
      </c>
      <c r="G59" s="10">
        <v>0.23188014007344401</v>
      </c>
      <c r="H59" s="10">
        <v>0</v>
      </c>
      <c r="I59" s="10">
        <v>0</v>
      </c>
      <c r="J59" s="10">
        <v>0</v>
      </c>
      <c r="K59" s="10">
        <v>0</v>
      </c>
      <c r="L59" s="10">
        <v>0</v>
      </c>
      <c r="M59" s="10">
        <v>0</v>
      </c>
      <c r="N59" s="10">
        <v>1</v>
      </c>
      <c r="O59" s="10">
        <v>1</v>
      </c>
      <c r="P59" s="10">
        <v>1</v>
      </c>
      <c r="Q59" s="10">
        <v>1</v>
      </c>
      <c r="R59" s="10">
        <v>1</v>
      </c>
      <c r="S59" s="10" t="b">
        <v>0</v>
      </c>
      <c r="T59" s="10" t="b">
        <v>0</v>
      </c>
      <c r="U59" s="10" t="b">
        <v>0</v>
      </c>
      <c r="V59" s="10">
        <v>1</v>
      </c>
      <c r="W59" s="10">
        <v>1.8099958812561401</v>
      </c>
      <c r="X59" s="10">
        <v>-1.0792401843231301</v>
      </c>
    </row>
    <row r="60" spans="1:24" x14ac:dyDescent="0.2">
      <c r="A60" s="9" t="s">
        <v>97</v>
      </c>
      <c r="B60" s="10" t="s">
        <v>41</v>
      </c>
      <c r="C60" s="10">
        <v>71047</v>
      </c>
      <c r="D60" s="10">
        <v>0</v>
      </c>
      <c r="E60" s="10">
        <v>0.24980646614213101</v>
      </c>
      <c r="F60" s="10">
        <v>0.43290395399945297</v>
      </c>
      <c r="G60" s="10">
        <v>0.18740583338836</v>
      </c>
      <c r="H60" s="10">
        <v>0</v>
      </c>
      <c r="I60" s="10">
        <v>0</v>
      </c>
      <c r="J60" s="10">
        <v>0</v>
      </c>
      <c r="K60" s="10">
        <v>0</v>
      </c>
      <c r="L60" s="10">
        <v>0</v>
      </c>
      <c r="M60" s="10">
        <v>0</v>
      </c>
      <c r="N60" s="10">
        <v>0</v>
      </c>
      <c r="O60" s="10">
        <v>1</v>
      </c>
      <c r="P60" s="10">
        <v>1</v>
      </c>
      <c r="Q60" s="10">
        <v>1</v>
      </c>
      <c r="R60" s="10">
        <v>1</v>
      </c>
      <c r="S60" s="10" t="b">
        <v>0</v>
      </c>
      <c r="T60" s="10" t="b">
        <v>0</v>
      </c>
      <c r="U60" s="10" t="b">
        <v>1</v>
      </c>
      <c r="V60" s="10">
        <v>0</v>
      </c>
      <c r="W60" s="10">
        <v>1.54851832814049</v>
      </c>
      <c r="X60" s="10">
        <v>-1.04890539585623</v>
      </c>
    </row>
    <row r="61" spans="1:24" x14ac:dyDescent="0.2">
      <c r="A61" s="9" t="s">
        <v>98</v>
      </c>
      <c r="B61" s="10" t="s">
        <v>41</v>
      </c>
      <c r="C61" s="10">
        <v>71047</v>
      </c>
      <c r="D61" s="10">
        <v>0</v>
      </c>
      <c r="E61" s="10">
        <v>0.361971652568018</v>
      </c>
      <c r="F61" s="10">
        <v>0.48057405879876602</v>
      </c>
      <c r="G61" s="10">
        <v>0.23095142599032001</v>
      </c>
      <c r="H61" s="10">
        <v>0</v>
      </c>
      <c r="I61" s="10">
        <v>0</v>
      </c>
      <c r="J61" s="10">
        <v>0</v>
      </c>
      <c r="K61" s="10">
        <v>0</v>
      </c>
      <c r="L61" s="10">
        <v>0</v>
      </c>
      <c r="M61" s="10">
        <v>0</v>
      </c>
      <c r="N61" s="10">
        <v>1</v>
      </c>
      <c r="O61" s="10">
        <v>1</v>
      </c>
      <c r="P61" s="10">
        <v>1</v>
      </c>
      <c r="Q61" s="10">
        <v>1</v>
      </c>
      <c r="R61" s="10">
        <v>1</v>
      </c>
      <c r="S61" s="10" t="b">
        <v>0</v>
      </c>
      <c r="T61" s="10" t="b">
        <v>0</v>
      </c>
      <c r="U61" s="10" t="b">
        <v>0</v>
      </c>
      <c r="V61" s="10">
        <v>1</v>
      </c>
      <c r="W61" s="10">
        <v>1.8036938289643201</v>
      </c>
      <c r="X61" s="10">
        <v>-1.0797505238282801</v>
      </c>
    </row>
    <row r="62" spans="1:24" x14ac:dyDescent="0.2">
      <c r="A62" s="9" t="s">
        <v>99</v>
      </c>
      <c r="B62" s="10" t="s">
        <v>41</v>
      </c>
      <c r="C62" s="10">
        <v>71047</v>
      </c>
      <c r="D62" s="10">
        <v>0</v>
      </c>
      <c r="E62" s="10">
        <v>0.37720100778358001</v>
      </c>
      <c r="F62" s="10">
        <v>0.48468929646368702</v>
      </c>
      <c r="G62" s="10">
        <v>0.23492371410646401</v>
      </c>
      <c r="H62" s="10">
        <v>0</v>
      </c>
      <c r="I62" s="10">
        <v>0</v>
      </c>
      <c r="J62" s="10">
        <v>0</v>
      </c>
      <c r="K62" s="10">
        <v>0</v>
      </c>
      <c r="L62" s="10">
        <v>0</v>
      </c>
      <c r="M62" s="10">
        <v>0</v>
      </c>
      <c r="N62" s="10">
        <v>1</v>
      </c>
      <c r="O62" s="10">
        <v>1</v>
      </c>
      <c r="P62" s="10">
        <v>1</v>
      </c>
      <c r="Q62" s="10">
        <v>1</v>
      </c>
      <c r="R62" s="10">
        <v>1</v>
      </c>
      <c r="S62" s="10" t="b">
        <v>0</v>
      </c>
      <c r="T62" s="10" t="b">
        <v>0</v>
      </c>
      <c r="U62" s="10" t="b">
        <v>0</v>
      </c>
      <c r="V62" s="10">
        <v>1</v>
      </c>
      <c r="W62" s="10">
        <v>1.83126889717464</v>
      </c>
      <c r="X62" s="10">
        <v>-1.07686688160748</v>
      </c>
    </row>
    <row r="63" spans="1:24" x14ac:dyDescent="0.2">
      <c r="A63" s="9" t="s">
        <v>100</v>
      </c>
      <c r="B63" s="10" t="s">
        <v>41</v>
      </c>
      <c r="C63" s="10">
        <v>71047</v>
      </c>
      <c r="D63" s="10">
        <v>0</v>
      </c>
      <c r="E63" s="10">
        <v>1.4412994215096999E-2</v>
      </c>
      <c r="F63" s="10">
        <v>0.11918665930964301</v>
      </c>
      <c r="G63" s="10">
        <v>1.4205459757392999E-2</v>
      </c>
      <c r="H63" s="10">
        <v>0</v>
      </c>
      <c r="I63" s="10">
        <v>0</v>
      </c>
      <c r="J63" s="10">
        <v>0</v>
      </c>
      <c r="K63" s="10">
        <v>0</v>
      </c>
      <c r="L63" s="10">
        <v>0</v>
      </c>
      <c r="M63" s="10">
        <v>0</v>
      </c>
      <c r="N63" s="10">
        <v>0</v>
      </c>
      <c r="O63" s="10">
        <v>0</v>
      </c>
      <c r="P63" s="10">
        <v>0</v>
      </c>
      <c r="Q63" s="10">
        <v>1</v>
      </c>
      <c r="R63" s="10">
        <v>1</v>
      </c>
      <c r="S63" s="10" t="b">
        <v>1</v>
      </c>
      <c r="T63" s="10" t="b">
        <v>0</v>
      </c>
      <c r="U63" s="10" t="b">
        <v>1</v>
      </c>
      <c r="V63" s="10">
        <v>0</v>
      </c>
      <c r="W63" s="10">
        <v>0.37197297214402703</v>
      </c>
      <c r="X63" s="10">
        <v>-0.34314698371383301</v>
      </c>
    </row>
    <row r="64" spans="1:24" x14ac:dyDescent="0.2">
      <c r="A64" s="9" t="s">
        <v>101</v>
      </c>
      <c r="B64" s="10" t="s">
        <v>41</v>
      </c>
      <c r="C64" s="10">
        <v>71047</v>
      </c>
      <c r="D64" s="10">
        <v>0</v>
      </c>
      <c r="E64" s="10">
        <v>5.748307458443E-2</v>
      </c>
      <c r="F64" s="10">
        <v>0.232764974401129</v>
      </c>
      <c r="G64" s="10">
        <v>5.4179533307958001E-2</v>
      </c>
      <c r="H64" s="10">
        <v>0</v>
      </c>
      <c r="I64" s="10">
        <v>0</v>
      </c>
      <c r="J64" s="10">
        <v>0</v>
      </c>
      <c r="K64" s="10">
        <v>0</v>
      </c>
      <c r="L64" s="10">
        <v>0</v>
      </c>
      <c r="M64" s="10">
        <v>0</v>
      </c>
      <c r="N64" s="10">
        <v>0</v>
      </c>
      <c r="O64" s="10">
        <v>0</v>
      </c>
      <c r="P64" s="10">
        <v>1</v>
      </c>
      <c r="Q64" s="10">
        <v>1</v>
      </c>
      <c r="R64" s="10">
        <v>1</v>
      </c>
      <c r="S64" s="10" t="b">
        <v>1</v>
      </c>
      <c r="T64" s="10" t="b">
        <v>0</v>
      </c>
      <c r="U64" s="10" t="b">
        <v>1</v>
      </c>
      <c r="V64" s="10">
        <v>0</v>
      </c>
      <c r="W64" s="10">
        <v>0.75577799778781596</v>
      </c>
      <c r="X64" s="10">
        <v>-0.64081184861895601</v>
      </c>
    </row>
    <row r="65" spans="1:24" x14ac:dyDescent="0.2">
      <c r="A65" s="9" t="s">
        <v>102</v>
      </c>
      <c r="B65" s="10" t="s">
        <v>41</v>
      </c>
      <c r="C65" s="10">
        <v>71047</v>
      </c>
      <c r="D65" s="10">
        <v>0</v>
      </c>
      <c r="E65" s="10">
        <v>0.18541247343308001</v>
      </c>
      <c r="F65" s="10">
        <v>0.38863455070324099</v>
      </c>
      <c r="G65" s="10">
        <v>0.15103681400030999</v>
      </c>
      <c r="H65" s="10">
        <v>0</v>
      </c>
      <c r="I65" s="10">
        <v>0</v>
      </c>
      <c r="J65" s="10">
        <v>0</v>
      </c>
      <c r="K65" s="10">
        <v>0</v>
      </c>
      <c r="L65" s="10">
        <v>0</v>
      </c>
      <c r="M65" s="10">
        <v>0</v>
      </c>
      <c r="N65" s="10">
        <v>0</v>
      </c>
      <c r="O65" s="10">
        <v>1</v>
      </c>
      <c r="P65" s="10">
        <v>1</v>
      </c>
      <c r="Q65" s="10">
        <v>1</v>
      </c>
      <c r="R65" s="10">
        <v>1</v>
      </c>
      <c r="S65" s="10" t="b">
        <v>0</v>
      </c>
      <c r="T65" s="10" t="b">
        <v>0</v>
      </c>
      <c r="U65" s="10" t="b">
        <v>1</v>
      </c>
      <c r="V65" s="10">
        <v>0</v>
      </c>
      <c r="W65" s="10">
        <v>1.3513161255427999</v>
      </c>
      <c r="X65" s="10">
        <v>-0.98049117867664504</v>
      </c>
    </row>
    <row r="66" spans="1:24" x14ac:dyDescent="0.2">
      <c r="A66" s="9" t="s">
        <v>103</v>
      </c>
      <c r="B66" s="10" t="s">
        <v>41</v>
      </c>
      <c r="C66" s="10">
        <v>71047</v>
      </c>
      <c r="D66" s="10">
        <v>0</v>
      </c>
      <c r="E66" s="10">
        <v>0.67642546483313903</v>
      </c>
      <c r="F66" s="10">
        <v>0.467843067807587</v>
      </c>
      <c r="G66" s="10">
        <v>0.21887713609561399</v>
      </c>
      <c r="H66" s="10">
        <v>0</v>
      </c>
      <c r="I66" s="10">
        <v>0</v>
      </c>
      <c r="J66" s="10">
        <v>0</v>
      </c>
      <c r="K66" s="10">
        <v>0</v>
      </c>
      <c r="L66" s="10">
        <v>0</v>
      </c>
      <c r="M66" s="10">
        <v>1</v>
      </c>
      <c r="N66" s="10">
        <v>1</v>
      </c>
      <c r="O66" s="10">
        <v>1</v>
      </c>
      <c r="P66" s="10">
        <v>1</v>
      </c>
      <c r="Q66" s="10">
        <v>1</v>
      </c>
      <c r="R66" s="10">
        <v>1</v>
      </c>
      <c r="S66" s="10" t="b">
        <v>0</v>
      </c>
      <c r="T66" s="10" t="b">
        <v>0</v>
      </c>
      <c r="U66" s="10" t="b">
        <v>0</v>
      </c>
      <c r="V66" s="10">
        <v>1</v>
      </c>
      <c r="W66" s="10">
        <v>2.0799546682558998</v>
      </c>
      <c r="X66" s="10">
        <v>-0.72710373858962196</v>
      </c>
    </row>
    <row r="67" spans="1:24" x14ac:dyDescent="0.2">
      <c r="A67" s="9" t="s">
        <v>104</v>
      </c>
      <c r="B67" s="10" t="s">
        <v>41</v>
      </c>
      <c r="C67" s="10">
        <v>71047</v>
      </c>
      <c r="D67" s="10">
        <v>0</v>
      </c>
      <c r="E67" s="10">
        <v>3.7003673624502097E-2</v>
      </c>
      <c r="F67" s="10">
        <v>0.205822590325237</v>
      </c>
      <c r="G67" s="10">
        <v>4.23629386881905E-2</v>
      </c>
      <c r="H67" s="10">
        <v>0</v>
      </c>
      <c r="I67" s="10">
        <v>0</v>
      </c>
      <c r="J67" s="10">
        <v>0</v>
      </c>
      <c r="K67" s="10">
        <v>0</v>
      </c>
      <c r="L67" s="10">
        <v>0</v>
      </c>
      <c r="M67" s="10">
        <v>0</v>
      </c>
      <c r="N67" s="10">
        <v>0</v>
      </c>
      <c r="O67" s="10">
        <v>0</v>
      </c>
      <c r="P67" s="10">
        <v>0</v>
      </c>
      <c r="Q67" s="10">
        <v>1</v>
      </c>
      <c r="R67" s="10">
        <v>4</v>
      </c>
      <c r="S67" s="10" t="b">
        <v>1</v>
      </c>
      <c r="T67" s="10" t="b">
        <v>1</v>
      </c>
      <c r="U67" s="10" t="b">
        <v>1</v>
      </c>
      <c r="V67" s="10">
        <v>0</v>
      </c>
      <c r="W67" s="10">
        <v>0.654471444600214</v>
      </c>
      <c r="X67" s="10">
        <v>-0.58046409735120996</v>
      </c>
    </row>
    <row r="68" spans="1:24" x14ac:dyDescent="0.2">
      <c r="A68" s="9" t="s">
        <v>105</v>
      </c>
      <c r="B68" s="10" t="s">
        <v>41</v>
      </c>
      <c r="C68" s="10">
        <v>71047</v>
      </c>
      <c r="D68" s="10">
        <v>0</v>
      </c>
      <c r="E68" s="10">
        <v>1.7917716441229001E-2</v>
      </c>
      <c r="F68" s="10">
        <v>0.14148457957096799</v>
      </c>
      <c r="G68" s="10">
        <v>2.0017886256373501E-2</v>
      </c>
      <c r="H68" s="10">
        <v>0</v>
      </c>
      <c r="I68" s="10">
        <v>0</v>
      </c>
      <c r="J68" s="10">
        <v>0</v>
      </c>
      <c r="K68" s="10">
        <v>0</v>
      </c>
      <c r="L68" s="10">
        <v>0</v>
      </c>
      <c r="M68" s="10">
        <v>0</v>
      </c>
      <c r="N68" s="10">
        <v>0</v>
      </c>
      <c r="O68" s="10">
        <v>0</v>
      </c>
      <c r="P68" s="10">
        <v>0</v>
      </c>
      <c r="Q68" s="10">
        <v>1</v>
      </c>
      <c r="R68" s="10">
        <v>4</v>
      </c>
      <c r="S68" s="10" t="b">
        <v>1</v>
      </c>
      <c r="T68" s="10" t="b">
        <v>1</v>
      </c>
      <c r="U68" s="10" t="b">
        <v>1</v>
      </c>
      <c r="V68" s="10">
        <v>0</v>
      </c>
      <c r="W68" s="10">
        <v>0.44237145515413301</v>
      </c>
      <c r="X68" s="10">
        <v>-0.40653602227167501</v>
      </c>
    </row>
    <row r="69" spans="1:24" x14ac:dyDescent="0.2">
      <c r="A69" s="9" t="s">
        <v>106</v>
      </c>
      <c r="B69" s="10" t="s">
        <v>41</v>
      </c>
      <c r="C69" s="10">
        <v>71047</v>
      </c>
      <c r="D69" s="10">
        <v>0</v>
      </c>
      <c r="E69" s="10">
        <v>0.19294269990288099</v>
      </c>
      <c r="F69" s="10">
        <v>0.394611208935503</v>
      </c>
      <c r="G69" s="10">
        <v>0.15571800621753901</v>
      </c>
      <c r="H69" s="10">
        <v>0</v>
      </c>
      <c r="I69" s="10">
        <v>0</v>
      </c>
      <c r="J69" s="10">
        <v>0</v>
      </c>
      <c r="K69" s="10">
        <v>0</v>
      </c>
      <c r="L69" s="10">
        <v>0</v>
      </c>
      <c r="M69" s="10">
        <v>0</v>
      </c>
      <c r="N69" s="10">
        <v>0</v>
      </c>
      <c r="O69" s="10">
        <v>1</v>
      </c>
      <c r="P69" s="10">
        <v>1</v>
      </c>
      <c r="Q69" s="10">
        <v>1</v>
      </c>
      <c r="R69" s="10">
        <v>1</v>
      </c>
      <c r="S69" s="10" t="b">
        <v>0</v>
      </c>
      <c r="T69" s="10" t="b">
        <v>0</v>
      </c>
      <c r="U69" s="10" t="b">
        <v>1</v>
      </c>
      <c r="V69" s="10">
        <v>0</v>
      </c>
      <c r="W69" s="10">
        <v>1.37677632670939</v>
      </c>
      <c r="X69" s="10">
        <v>-0.99089092690362801</v>
      </c>
    </row>
    <row r="70" spans="1:24" x14ac:dyDescent="0.2">
      <c r="A70" s="9" t="s">
        <v>107</v>
      </c>
      <c r="B70" s="10" t="s">
        <v>41</v>
      </c>
      <c r="C70" s="10">
        <v>71047</v>
      </c>
      <c r="D70" s="10">
        <v>0</v>
      </c>
      <c r="E70" s="10">
        <v>0.13878137007896199</v>
      </c>
      <c r="F70" s="10">
        <v>0.34572067294828901</v>
      </c>
      <c r="G70" s="10">
        <v>0.119522783703818</v>
      </c>
      <c r="H70" s="10">
        <v>0</v>
      </c>
      <c r="I70" s="10">
        <v>0</v>
      </c>
      <c r="J70" s="10">
        <v>0</v>
      </c>
      <c r="K70" s="10">
        <v>0</v>
      </c>
      <c r="L70" s="10">
        <v>0</v>
      </c>
      <c r="M70" s="10">
        <v>0</v>
      </c>
      <c r="N70" s="10">
        <v>0</v>
      </c>
      <c r="O70" s="10">
        <v>1</v>
      </c>
      <c r="P70" s="10">
        <v>1</v>
      </c>
      <c r="Q70" s="10">
        <v>1</v>
      </c>
      <c r="R70" s="10">
        <v>1</v>
      </c>
      <c r="S70" s="10" t="b">
        <v>0</v>
      </c>
      <c r="T70" s="10" t="b">
        <v>0</v>
      </c>
      <c r="U70" s="10" t="b">
        <v>1</v>
      </c>
      <c r="V70" s="10">
        <v>0</v>
      </c>
      <c r="W70" s="10">
        <v>1.17594338892383</v>
      </c>
      <c r="X70" s="10">
        <v>-0.89838064876590495</v>
      </c>
    </row>
    <row r="71" spans="1:24" x14ac:dyDescent="0.2">
      <c r="A71" s="9" t="s">
        <v>108</v>
      </c>
      <c r="B71" s="10" t="s">
        <v>41</v>
      </c>
      <c r="C71" s="10">
        <v>71047</v>
      </c>
      <c r="D71" s="10">
        <v>0</v>
      </c>
      <c r="E71" s="10">
        <v>5.0853660253071899E-2</v>
      </c>
      <c r="F71" s="10">
        <v>0.29044369357363398</v>
      </c>
      <c r="G71" s="10">
        <v>8.4357539136695303E-2</v>
      </c>
      <c r="H71" s="10">
        <v>0</v>
      </c>
      <c r="I71" s="10">
        <v>0</v>
      </c>
      <c r="J71" s="10">
        <v>0</v>
      </c>
      <c r="K71" s="10">
        <v>0</v>
      </c>
      <c r="L71" s="10">
        <v>0</v>
      </c>
      <c r="M71" s="10">
        <v>0</v>
      </c>
      <c r="N71" s="10">
        <v>0</v>
      </c>
      <c r="O71" s="10">
        <v>0</v>
      </c>
      <c r="P71" s="10">
        <v>0</v>
      </c>
      <c r="Q71" s="10">
        <v>1</v>
      </c>
      <c r="R71" s="10">
        <v>35</v>
      </c>
      <c r="S71" s="10" t="b">
        <v>1</v>
      </c>
      <c r="T71" s="10" t="b">
        <v>1</v>
      </c>
      <c r="U71" s="10" t="b">
        <v>1</v>
      </c>
      <c r="V71" s="10">
        <v>0</v>
      </c>
      <c r="W71" s="10">
        <v>0.92218474097397496</v>
      </c>
      <c r="X71" s="10">
        <v>-0.82047742046783101</v>
      </c>
    </row>
    <row r="72" spans="1:24" x14ac:dyDescent="0.2">
      <c r="A72" s="9" t="s">
        <v>109</v>
      </c>
      <c r="B72" s="10" t="s">
        <v>41</v>
      </c>
      <c r="C72" s="10">
        <v>71047</v>
      </c>
      <c r="D72" s="10">
        <v>0</v>
      </c>
      <c r="E72" s="10">
        <v>0.249834616521458</v>
      </c>
      <c r="F72" s="10">
        <v>0.432920222304224</v>
      </c>
      <c r="G72" s="10">
        <v>0.187419918879939</v>
      </c>
      <c r="H72" s="10">
        <v>0</v>
      </c>
      <c r="I72" s="10">
        <v>0</v>
      </c>
      <c r="J72" s="10">
        <v>0</v>
      </c>
      <c r="K72" s="10">
        <v>0</v>
      </c>
      <c r="L72" s="10">
        <v>0</v>
      </c>
      <c r="M72" s="10">
        <v>0</v>
      </c>
      <c r="N72" s="10">
        <v>0</v>
      </c>
      <c r="O72" s="10">
        <v>1</v>
      </c>
      <c r="P72" s="10">
        <v>1</v>
      </c>
      <c r="Q72" s="10">
        <v>1</v>
      </c>
      <c r="R72" s="10">
        <v>1</v>
      </c>
      <c r="S72" s="10" t="b">
        <v>0</v>
      </c>
      <c r="T72" s="10" t="b">
        <v>0</v>
      </c>
      <c r="U72" s="10" t="b">
        <v>1</v>
      </c>
      <c r="V72" s="10">
        <v>0</v>
      </c>
      <c r="W72" s="10">
        <v>1.5485952834341301</v>
      </c>
      <c r="X72" s="10">
        <v>-1.0489260503912099</v>
      </c>
    </row>
    <row r="73" spans="1:24" x14ac:dyDescent="0.2">
      <c r="A73" s="9" t="s">
        <v>110</v>
      </c>
      <c r="B73" s="10" t="s">
        <v>41</v>
      </c>
      <c r="C73" s="10">
        <v>71047</v>
      </c>
      <c r="D73" s="10">
        <v>0</v>
      </c>
      <c r="E73" s="10">
        <v>4.3342294537418899</v>
      </c>
      <c r="F73" s="10">
        <v>3.1370630694364601</v>
      </c>
      <c r="G73" s="10">
        <v>9.8411647016221195</v>
      </c>
      <c r="H73" s="10">
        <v>0</v>
      </c>
      <c r="I73" s="10">
        <v>0</v>
      </c>
      <c r="J73" s="10">
        <v>0</v>
      </c>
      <c r="K73" s="10">
        <v>0</v>
      </c>
      <c r="L73" s="10">
        <v>1</v>
      </c>
      <c r="M73" s="10">
        <v>5</v>
      </c>
      <c r="N73" s="10">
        <v>7</v>
      </c>
      <c r="O73" s="10">
        <v>9</v>
      </c>
      <c r="P73" s="10">
        <v>9</v>
      </c>
      <c r="Q73" s="10">
        <v>9</v>
      </c>
      <c r="R73" s="10">
        <v>9</v>
      </c>
      <c r="S73" s="10" t="b">
        <v>0</v>
      </c>
      <c r="T73" s="10" t="b">
        <v>0</v>
      </c>
      <c r="U73" s="10" t="b">
        <v>0</v>
      </c>
      <c r="V73" s="10">
        <v>6</v>
      </c>
      <c r="W73" s="10">
        <v>13.7454186620513</v>
      </c>
      <c r="X73" s="10">
        <v>-5.0769597545674996</v>
      </c>
    </row>
    <row r="74" spans="1:24" x14ac:dyDescent="0.2">
      <c r="A74" s="9" t="s">
        <v>111</v>
      </c>
      <c r="B74" s="10" t="s">
        <v>41</v>
      </c>
      <c r="C74" s="10">
        <v>71047</v>
      </c>
      <c r="D74" s="10">
        <v>0</v>
      </c>
      <c r="E74" s="10">
        <v>1.34558813180008E-2</v>
      </c>
      <c r="F74" s="10">
        <v>0.115217218436325</v>
      </c>
      <c r="G74" s="10">
        <v>1.32750074242039E-2</v>
      </c>
      <c r="H74" s="10">
        <v>0</v>
      </c>
      <c r="I74" s="10">
        <v>0</v>
      </c>
      <c r="J74" s="10">
        <v>0</v>
      </c>
      <c r="K74" s="10">
        <v>0</v>
      </c>
      <c r="L74" s="10">
        <v>0</v>
      </c>
      <c r="M74" s="10">
        <v>0</v>
      </c>
      <c r="N74" s="10">
        <v>0</v>
      </c>
      <c r="O74" s="10">
        <v>0</v>
      </c>
      <c r="P74" s="10">
        <v>0</v>
      </c>
      <c r="Q74" s="10">
        <v>1</v>
      </c>
      <c r="R74" s="10">
        <v>1</v>
      </c>
      <c r="S74" s="10" t="b">
        <v>1</v>
      </c>
      <c r="T74" s="10" t="b">
        <v>0</v>
      </c>
      <c r="U74" s="10" t="b">
        <v>1</v>
      </c>
      <c r="V74" s="10">
        <v>0</v>
      </c>
      <c r="W74" s="10">
        <v>0.35910753662697698</v>
      </c>
      <c r="X74" s="10">
        <v>-0.332195773990975</v>
      </c>
    </row>
    <row r="75" spans="1:24" x14ac:dyDescent="0.2">
      <c r="A75" s="9" t="s">
        <v>112</v>
      </c>
      <c r="B75" s="10" t="s">
        <v>41</v>
      </c>
      <c r="C75" s="10">
        <v>71047</v>
      </c>
      <c r="D75" s="10">
        <v>0</v>
      </c>
      <c r="E75" s="10">
        <v>5.3161991357833498E-2</v>
      </c>
      <c r="F75" s="10">
        <v>0.37498805278271602</v>
      </c>
      <c r="G75" s="10">
        <v>0.14061603972977299</v>
      </c>
      <c r="H75" s="10">
        <v>0</v>
      </c>
      <c r="I75" s="10">
        <v>0</v>
      </c>
      <c r="J75" s="10">
        <v>0</v>
      </c>
      <c r="K75" s="10">
        <v>0</v>
      </c>
      <c r="L75" s="10">
        <v>0</v>
      </c>
      <c r="M75" s="10">
        <v>0</v>
      </c>
      <c r="N75" s="10">
        <v>0</v>
      </c>
      <c r="O75" s="10">
        <v>0</v>
      </c>
      <c r="P75" s="10">
        <v>0</v>
      </c>
      <c r="Q75" s="10">
        <v>1</v>
      </c>
      <c r="R75" s="10">
        <v>25</v>
      </c>
      <c r="S75" s="10" t="b">
        <v>1</v>
      </c>
      <c r="T75" s="10" t="b">
        <v>1</v>
      </c>
      <c r="U75" s="10" t="b">
        <v>1</v>
      </c>
      <c r="V75" s="10">
        <v>0</v>
      </c>
      <c r="W75" s="10">
        <v>1.1781261497059801</v>
      </c>
      <c r="X75" s="10">
        <v>-1.0718021669903099</v>
      </c>
    </row>
    <row r="76" spans="1:24" x14ac:dyDescent="0.2">
      <c r="A76" s="9" t="s">
        <v>113</v>
      </c>
      <c r="B76" s="10" t="s">
        <v>41</v>
      </c>
      <c r="C76" s="10">
        <v>71047</v>
      </c>
      <c r="D76" s="10">
        <v>0</v>
      </c>
      <c r="E76" s="10">
        <v>0.56651230875336001</v>
      </c>
      <c r="F76" s="10">
        <v>0.49555985447099499</v>
      </c>
      <c r="G76" s="10">
        <v>0.24557956936331399</v>
      </c>
      <c r="H76" s="10">
        <v>0</v>
      </c>
      <c r="I76" s="10">
        <v>0</v>
      </c>
      <c r="J76" s="10">
        <v>0</v>
      </c>
      <c r="K76" s="10">
        <v>0</v>
      </c>
      <c r="L76" s="10">
        <v>0</v>
      </c>
      <c r="M76" s="10">
        <v>1</v>
      </c>
      <c r="N76" s="10">
        <v>1</v>
      </c>
      <c r="O76" s="10">
        <v>1</v>
      </c>
      <c r="P76" s="10">
        <v>1</v>
      </c>
      <c r="Q76" s="10">
        <v>1</v>
      </c>
      <c r="R76" s="10">
        <v>1</v>
      </c>
      <c r="S76" s="10" t="b">
        <v>0</v>
      </c>
      <c r="T76" s="10" t="b">
        <v>0</v>
      </c>
      <c r="U76" s="10" t="b">
        <v>0</v>
      </c>
      <c r="V76" s="10">
        <v>1</v>
      </c>
      <c r="W76" s="10">
        <v>2.0531918721663498</v>
      </c>
      <c r="X76" s="10">
        <v>-0.92016725465962501</v>
      </c>
    </row>
    <row r="77" spans="1:24" x14ac:dyDescent="0.2">
      <c r="A77" s="9" t="s">
        <v>114</v>
      </c>
      <c r="B77" s="10" t="s">
        <v>41</v>
      </c>
      <c r="C77" s="10">
        <v>71047</v>
      </c>
      <c r="D77" s="10">
        <v>0</v>
      </c>
      <c r="E77" s="10">
        <v>35.798584317423703</v>
      </c>
      <c r="F77" s="10">
        <v>57.040964362181498</v>
      </c>
      <c r="G77" s="10">
        <v>3253.6716153676598</v>
      </c>
      <c r="H77" s="10">
        <v>0</v>
      </c>
      <c r="I77" s="10">
        <v>0</v>
      </c>
      <c r="J77" s="10">
        <v>0</v>
      </c>
      <c r="K77" s="10">
        <v>0</v>
      </c>
      <c r="L77" s="10">
        <v>0</v>
      </c>
      <c r="M77" s="10">
        <v>0</v>
      </c>
      <c r="N77" s="10">
        <v>39.99</v>
      </c>
      <c r="O77" s="10">
        <v>149.99</v>
      </c>
      <c r="P77" s="10">
        <v>149.99</v>
      </c>
      <c r="Q77" s="10">
        <v>199.99</v>
      </c>
      <c r="R77" s="10">
        <v>499.99</v>
      </c>
      <c r="S77" s="10" t="b">
        <v>1</v>
      </c>
      <c r="T77" s="10" t="b">
        <v>1</v>
      </c>
      <c r="U77" s="10" t="b">
        <v>1</v>
      </c>
      <c r="V77" s="10">
        <v>39.99</v>
      </c>
      <c r="W77" s="10">
        <v>206.921477403968</v>
      </c>
      <c r="X77" s="10">
        <v>-135.32430876912099</v>
      </c>
    </row>
    <row r="78" spans="1:24" x14ac:dyDescent="0.2">
      <c r="A78" s="9" t="s">
        <v>115</v>
      </c>
      <c r="B78" s="10" t="s">
        <v>41</v>
      </c>
      <c r="C78" s="10">
        <v>71047</v>
      </c>
      <c r="D78" s="10">
        <v>0</v>
      </c>
      <c r="E78" s="10">
        <v>3.4033808605571002E-2</v>
      </c>
      <c r="F78" s="10">
        <v>0.181317321877697</v>
      </c>
      <c r="G78" s="10">
        <v>3.28759712129005E-2</v>
      </c>
      <c r="H78" s="10">
        <v>0</v>
      </c>
      <c r="I78" s="10">
        <v>0</v>
      </c>
      <c r="J78" s="10">
        <v>0</v>
      </c>
      <c r="K78" s="10">
        <v>0</v>
      </c>
      <c r="L78" s="10">
        <v>0</v>
      </c>
      <c r="M78" s="10">
        <v>0</v>
      </c>
      <c r="N78" s="10">
        <v>0</v>
      </c>
      <c r="O78" s="10">
        <v>0</v>
      </c>
      <c r="P78" s="10">
        <v>0</v>
      </c>
      <c r="Q78" s="10">
        <v>1</v>
      </c>
      <c r="R78" s="10">
        <v>1</v>
      </c>
      <c r="S78" s="10" t="b">
        <v>1</v>
      </c>
      <c r="T78" s="10" t="b">
        <v>0</v>
      </c>
      <c r="U78" s="10" t="b">
        <v>1</v>
      </c>
      <c r="V78" s="10">
        <v>0</v>
      </c>
      <c r="W78" s="10">
        <v>0.57798577423866304</v>
      </c>
      <c r="X78" s="10">
        <v>-0.50991815702752097</v>
      </c>
    </row>
    <row r="79" spans="1:24" x14ac:dyDescent="0.2">
      <c r="A79" s="9" t="s">
        <v>116</v>
      </c>
      <c r="B79" s="10" t="s">
        <v>41</v>
      </c>
      <c r="C79" s="10">
        <v>71047</v>
      </c>
      <c r="D79" s="10">
        <v>0</v>
      </c>
      <c r="E79" s="10">
        <v>0.56300758652722804</v>
      </c>
      <c r="F79" s="10">
        <v>0.49601764787988001</v>
      </c>
      <c r="G79" s="10">
        <v>0.24603350700828899</v>
      </c>
      <c r="H79" s="10">
        <v>0</v>
      </c>
      <c r="I79" s="10">
        <v>0</v>
      </c>
      <c r="J79" s="10">
        <v>0</v>
      </c>
      <c r="K79" s="10">
        <v>0</v>
      </c>
      <c r="L79" s="10">
        <v>0</v>
      </c>
      <c r="M79" s="10">
        <v>1</v>
      </c>
      <c r="N79" s="10">
        <v>1</v>
      </c>
      <c r="O79" s="10">
        <v>1</v>
      </c>
      <c r="P79" s="10">
        <v>1</v>
      </c>
      <c r="Q79" s="10">
        <v>1</v>
      </c>
      <c r="R79" s="10">
        <v>1</v>
      </c>
      <c r="S79" s="10" t="b">
        <v>0</v>
      </c>
      <c r="T79" s="10" t="b">
        <v>0</v>
      </c>
      <c r="U79" s="10" t="b">
        <v>0</v>
      </c>
      <c r="V79" s="10">
        <v>1</v>
      </c>
      <c r="W79" s="10">
        <v>2.0510605301668701</v>
      </c>
      <c r="X79" s="10">
        <v>-0.92504535711241098</v>
      </c>
    </row>
    <row r="80" spans="1:24" x14ac:dyDescent="0.2">
      <c r="A80" s="9" t="s">
        <v>117</v>
      </c>
      <c r="B80" s="10" t="s">
        <v>41</v>
      </c>
      <c r="C80" s="10">
        <v>71047</v>
      </c>
      <c r="D80" s="10">
        <v>31047</v>
      </c>
      <c r="E80" s="10">
        <v>0.5</v>
      </c>
      <c r="F80" s="10">
        <v>0.50000625011719002</v>
      </c>
      <c r="G80" s="10">
        <v>0.250006250156254</v>
      </c>
      <c r="H80" s="10">
        <v>0</v>
      </c>
      <c r="I80" s="10">
        <v>0</v>
      </c>
      <c r="J80" s="10">
        <v>0</v>
      </c>
      <c r="K80" s="10">
        <v>0</v>
      </c>
      <c r="L80" s="10">
        <v>0</v>
      </c>
      <c r="M80" s="10">
        <v>0.5</v>
      </c>
      <c r="N80" s="10">
        <v>1</v>
      </c>
      <c r="O80" s="10">
        <v>1</v>
      </c>
      <c r="P80" s="10">
        <v>1</v>
      </c>
      <c r="Q80" s="10">
        <v>1</v>
      </c>
      <c r="R80" s="10">
        <v>1</v>
      </c>
      <c r="S80" s="10" t="b">
        <v>0</v>
      </c>
      <c r="T80" s="10" t="b">
        <v>0</v>
      </c>
      <c r="U80" s="10" t="b">
        <v>0</v>
      </c>
      <c r="V80" s="10">
        <v>1</v>
      </c>
      <c r="W80" s="10">
        <v>2.0000187503515701</v>
      </c>
      <c r="X80" s="10">
        <v>-1.0000187503515701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57"/>
  <sheetViews>
    <sheetView showGridLines="0" workbookViewId="0"/>
  </sheetViews>
  <sheetFormatPr defaultRowHeight="15" x14ac:dyDescent="0.25"/>
  <sheetData>
    <row r="2" spans="2:2" x14ac:dyDescent="0.25">
      <c r="B2" s="17" t="s">
        <v>118</v>
      </c>
    </row>
    <row r="3" spans="2:2" x14ac:dyDescent="0.25">
      <c r="B3" s="13"/>
    </row>
    <row r="4" spans="2:2" x14ac:dyDescent="0.25">
      <c r="B4" s="14" t="s">
        <v>119</v>
      </c>
    </row>
    <row r="5" spans="2:2" x14ac:dyDescent="0.25">
      <c r="B5" s="14" t="s">
        <v>129</v>
      </c>
    </row>
    <row r="6" spans="2:2" x14ac:dyDescent="0.25">
      <c r="B6" s="14" t="s">
        <v>130</v>
      </c>
    </row>
    <row r="7" spans="2:2" x14ac:dyDescent="0.25">
      <c r="B7" s="14" t="s">
        <v>131</v>
      </c>
    </row>
    <row r="8" spans="2:2" x14ac:dyDescent="0.25">
      <c r="B8" s="14" t="s">
        <v>132</v>
      </c>
    </row>
    <row r="9" spans="2:2" x14ac:dyDescent="0.25">
      <c r="B9" s="14" t="s">
        <v>133</v>
      </c>
    </row>
    <row r="10" spans="2:2" x14ac:dyDescent="0.25">
      <c r="B10" s="14" t="s">
        <v>134</v>
      </c>
    </row>
    <row r="11" spans="2:2" x14ac:dyDescent="0.25">
      <c r="B11" s="13"/>
    </row>
    <row r="12" spans="2:2" x14ac:dyDescent="0.25">
      <c r="B12" s="14" t="s">
        <v>120</v>
      </c>
    </row>
    <row r="13" spans="2:2" x14ac:dyDescent="0.25">
      <c r="B13" s="14" t="s">
        <v>121</v>
      </c>
    </row>
    <row r="14" spans="2:2" x14ac:dyDescent="0.25">
      <c r="B14" s="14" t="s">
        <v>135</v>
      </c>
    </row>
    <row r="15" spans="2:2" x14ac:dyDescent="0.25">
      <c r="B15" s="13"/>
    </row>
    <row r="16" spans="2:2" x14ac:dyDescent="0.25">
      <c r="B16" s="14" t="s">
        <v>122</v>
      </c>
    </row>
    <row r="17" spans="2:2" x14ac:dyDescent="0.25">
      <c r="B17" s="14" t="s">
        <v>123</v>
      </c>
    </row>
    <row r="18" spans="2:2" x14ac:dyDescent="0.25">
      <c r="B18" s="14" t="s">
        <v>136</v>
      </c>
    </row>
    <row r="19" spans="2:2" x14ac:dyDescent="0.25">
      <c r="B19" s="14" t="s">
        <v>137</v>
      </c>
    </row>
    <row r="20" spans="2:2" x14ac:dyDescent="0.25">
      <c r="B20" s="14" t="s">
        <v>138</v>
      </c>
    </row>
    <row r="21" spans="2:2" x14ac:dyDescent="0.25">
      <c r="B21" s="14" t="s">
        <v>139</v>
      </c>
    </row>
    <row r="22" spans="2:2" x14ac:dyDescent="0.25">
      <c r="B22" s="14" t="s">
        <v>140</v>
      </c>
    </row>
    <row r="23" spans="2:2" x14ac:dyDescent="0.25">
      <c r="B23" s="14" t="s">
        <v>141</v>
      </c>
    </row>
    <row r="24" spans="2:2" x14ac:dyDescent="0.25">
      <c r="B24" s="14" t="s">
        <v>142</v>
      </c>
    </row>
    <row r="25" spans="2:2" x14ac:dyDescent="0.25">
      <c r="B25" s="14" t="s">
        <v>143</v>
      </c>
    </row>
    <row r="26" spans="2:2" x14ac:dyDescent="0.25">
      <c r="B26" s="14" t="s">
        <v>144</v>
      </c>
    </row>
    <row r="27" spans="2:2" x14ac:dyDescent="0.25">
      <c r="B27" s="14" t="s">
        <v>145</v>
      </c>
    </row>
    <row r="28" spans="2:2" x14ac:dyDescent="0.25">
      <c r="B28" s="14" t="s">
        <v>146</v>
      </c>
    </row>
    <row r="29" spans="2:2" x14ac:dyDescent="0.25">
      <c r="B29" s="14" t="s">
        <v>147</v>
      </c>
    </row>
    <row r="30" spans="2:2" x14ac:dyDescent="0.25">
      <c r="B30" s="14" t="s">
        <v>148</v>
      </c>
    </row>
    <row r="31" spans="2:2" x14ac:dyDescent="0.25">
      <c r="B31" s="14" t="s">
        <v>149</v>
      </c>
    </row>
    <row r="32" spans="2:2" x14ac:dyDescent="0.25">
      <c r="B32" s="14" t="s">
        <v>150</v>
      </c>
    </row>
    <row r="33" spans="2:2" x14ac:dyDescent="0.25">
      <c r="B33" s="14" t="s">
        <v>151</v>
      </c>
    </row>
    <row r="34" spans="2:2" x14ac:dyDescent="0.25">
      <c r="B34" s="14" t="s">
        <v>152</v>
      </c>
    </row>
    <row r="35" spans="2:2" x14ac:dyDescent="0.25">
      <c r="B35" s="14" t="s">
        <v>153</v>
      </c>
    </row>
    <row r="36" spans="2:2" x14ac:dyDescent="0.25">
      <c r="B36" s="14" t="s">
        <v>154</v>
      </c>
    </row>
    <row r="37" spans="2:2" x14ac:dyDescent="0.25">
      <c r="B37" s="14" t="s">
        <v>155</v>
      </c>
    </row>
    <row r="38" spans="2:2" x14ac:dyDescent="0.25">
      <c r="B38" s="14" t="s">
        <v>156</v>
      </c>
    </row>
    <row r="39" spans="2:2" x14ac:dyDescent="0.25">
      <c r="B39" s="14" t="s">
        <v>157</v>
      </c>
    </row>
    <row r="40" spans="2:2" x14ac:dyDescent="0.25">
      <c r="B40" s="14" t="s">
        <v>158</v>
      </c>
    </row>
    <row r="41" spans="2:2" x14ac:dyDescent="0.25">
      <c r="B41" s="14" t="s">
        <v>159</v>
      </c>
    </row>
    <row r="42" spans="2:2" x14ac:dyDescent="0.25">
      <c r="B42" s="14" t="s">
        <v>160</v>
      </c>
    </row>
    <row r="43" spans="2:2" x14ac:dyDescent="0.25">
      <c r="B43" s="14" t="s">
        <v>161</v>
      </c>
    </row>
    <row r="44" spans="2:2" x14ac:dyDescent="0.25">
      <c r="B44" s="14" t="s">
        <v>162</v>
      </c>
    </row>
    <row r="45" spans="2:2" x14ac:dyDescent="0.25">
      <c r="B45" s="14" t="s">
        <v>163</v>
      </c>
    </row>
    <row r="46" spans="2:2" x14ac:dyDescent="0.25">
      <c r="B46" s="14" t="s">
        <v>164</v>
      </c>
    </row>
    <row r="47" spans="2:2" x14ac:dyDescent="0.25">
      <c r="B47" s="14" t="s">
        <v>124</v>
      </c>
    </row>
    <row r="48" spans="2:2" x14ac:dyDescent="0.25">
      <c r="B48" s="14" t="s">
        <v>125</v>
      </c>
    </row>
    <row r="49" spans="2:2" x14ac:dyDescent="0.25">
      <c r="B49" s="13"/>
    </row>
    <row r="50" spans="2:2" x14ac:dyDescent="0.25">
      <c r="B50" s="14" t="s">
        <v>126</v>
      </c>
    </row>
    <row r="51" spans="2:2" x14ac:dyDescent="0.25">
      <c r="B51" s="13"/>
    </row>
    <row r="52" spans="2:2" x14ac:dyDescent="0.25">
      <c r="B52" s="14" t="s">
        <v>127</v>
      </c>
    </row>
    <row r="53" spans="2:2" x14ac:dyDescent="0.25">
      <c r="B53" s="14" t="s">
        <v>165</v>
      </c>
    </row>
    <row r="54" spans="2:2" x14ac:dyDescent="0.25">
      <c r="B54" s="14" t="s">
        <v>166</v>
      </c>
    </row>
    <row r="55" spans="2:2" x14ac:dyDescent="0.25">
      <c r="B55" s="15"/>
    </row>
    <row r="56" spans="2:2" x14ac:dyDescent="0.25">
      <c r="B56" s="16" t="s">
        <v>128</v>
      </c>
    </row>
    <row r="57" spans="2:2" x14ac:dyDescent="0.25">
      <c r="B57" s="1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30"/>
  <sheetViews>
    <sheetView showGridLines="0" tabSelected="1" topLeftCell="A14" workbookViewId="0">
      <selection activeCell="M23" sqref="M23"/>
    </sheetView>
  </sheetViews>
  <sheetFormatPr defaultRowHeight="15" x14ac:dyDescent="0.25"/>
  <cols>
    <col min="1" max="1" width="0.85546875" customWidth="1"/>
    <col min="2" max="2" width="6.42578125" bestFit="1" customWidth="1"/>
    <col min="3" max="3" width="13" customWidth="1"/>
    <col min="4" max="5" width="12" bestFit="1" customWidth="1"/>
    <col min="6" max="6" width="11.140625" bestFit="1" customWidth="1"/>
    <col min="7" max="7" width="15.7109375" bestFit="1" customWidth="1"/>
    <col min="10" max="10" width="17.7109375" customWidth="1"/>
    <col min="12" max="12" width="10.140625" customWidth="1"/>
    <col min="14" max="14" width="1.42578125" customWidth="1"/>
    <col min="15" max="15" width="3.28515625" customWidth="1"/>
    <col min="16" max="16" width="14.7109375" bestFit="1" customWidth="1"/>
    <col min="17" max="17" width="8.140625" customWidth="1"/>
    <col min="18" max="18" width="8.5703125" customWidth="1"/>
  </cols>
  <sheetData>
    <row r="1" spans="2:18" ht="6" customHeight="1" x14ac:dyDescent="0.25"/>
    <row r="2" spans="2:18" x14ac:dyDescent="0.25">
      <c r="B2" s="30" t="s">
        <v>0</v>
      </c>
      <c r="C2" s="31"/>
      <c r="D2" s="31"/>
      <c r="E2" s="31"/>
      <c r="F2" s="31"/>
      <c r="G2" s="31"/>
      <c r="H2" s="31"/>
      <c r="I2" s="31"/>
      <c r="J2" s="31"/>
      <c r="K2" s="31"/>
      <c r="L2" s="31"/>
      <c r="M2" s="32"/>
    </row>
    <row r="3" spans="2:18" ht="36" x14ac:dyDescent="0.25">
      <c r="B3" s="18" t="s">
        <v>2</v>
      </c>
      <c r="C3" s="18" t="s">
        <v>3</v>
      </c>
      <c r="D3" s="18" t="s">
        <v>4</v>
      </c>
      <c r="E3" s="18" t="s">
        <v>5</v>
      </c>
      <c r="F3" s="18" t="s">
        <v>6</v>
      </c>
      <c r="G3" s="18" t="s">
        <v>1</v>
      </c>
      <c r="H3" s="18" t="s">
        <v>7</v>
      </c>
      <c r="I3" s="18" t="s">
        <v>8</v>
      </c>
      <c r="J3" s="18" t="s">
        <v>9</v>
      </c>
      <c r="K3" s="18" t="s">
        <v>10</v>
      </c>
      <c r="L3" s="18" t="s">
        <v>11</v>
      </c>
      <c r="M3" s="18" t="s">
        <v>12</v>
      </c>
      <c r="P3" s="1" t="s">
        <v>14</v>
      </c>
      <c r="Q3" s="1" t="s">
        <v>15</v>
      </c>
      <c r="R3" s="1" t="s">
        <v>16</v>
      </c>
    </row>
    <row r="4" spans="2:18" x14ac:dyDescent="0.25">
      <c r="B4" s="4">
        <v>10</v>
      </c>
      <c r="C4" s="19">
        <v>0.62945472892725696</v>
      </c>
      <c r="D4" s="19">
        <v>0.83379886207632303</v>
      </c>
      <c r="E4" s="4">
        <v>2614</v>
      </c>
      <c r="F4" s="4">
        <v>1386</v>
      </c>
      <c r="G4" s="4">
        <v>4000</v>
      </c>
      <c r="H4" s="20">
        <f t="shared" ref="H4:H13" si="0">E4/G4</f>
        <v>0.65349999999999997</v>
      </c>
      <c r="I4" s="20">
        <f t="shared" ref="I4:I13" si="1">E4/$E$14</f>
        <v>0.13070000000000001</v>
      </c>
      <c r="J4" s="21">
        <f t="shared" ref="J4" si="2">I4</f>
        <v>0.13070000000000001</v>
      </c>
      <c r="K4" s="20">
        <f t="shared" ref="K4:K13" si="3">F4/$F$14</f>
        <v>6.93E-2</v>
      </c>
      <c r="L4" s="21">
        <f t="shared" ref="L4" si="4">K4</f>
        <v>6.93E-2</v>
      </c>
      <c r="M4" s="22">
        <f t="shared" ref="M4:M13" si="5">ABS(J4-L4)</f>
        <v>6.140000000000001E-2</v>
      </c>
      <c r="P4" s="2">
        <v>0.1</v>
      </c>
      <c r="Q4" s="3">
        <f>J4/P4</f>
        <v>1.3069999999999999</v>
      </c>
      <c r="R4" s="4">
        <v>1</v>
      </c>
    </row>
    <row r="5" spans="2:18" x14ac:dyDescent="0.25">
      <c r="B5" s="4">
        <v>9</v>
      </c>
      <c r="C5" s="19">
        <v>0.58764735324739104</v>
      </c>
      <c r="D5" s="19">
        <v>0.62944876914283898</v>
      </c>
      <c r="E5" s="4">
        <v>2434</v>
      </c>
      <c r="F5" s="4">
        <v>1566</v>
      </c>
      <c r="G5" s="4">
        <v>4000</v>
      </c>
      <c r="H5" s="20">
        <f t="shared" si="0"/>
        <v>0.60850000000000004</v>
      </c>
      <c r="I5" s="20">
        <f t="shared" si="1"/>
        <v>0.1217</v>
      </c>
      <c r="J5" s="21">
        <f>I5+J4</f>
        <v>0.25240000000000001</v>
      </c>
      <c r="K5" s="20">
        <f t="shared" si="3"/>
        <v>7.8299999999999995E-2</v>
      </c>
      <c r="L5" s="21">
        <f>K5+L4</f>
        <v>0.14760000000000001</v>
      </c>
      <c r="M5" s="20">
        <f t="shared" si="5"/>
        <v>0.1048</v>
      </c>
      <c r="P5" s="2">
        <v>0.2</v>
      </c>
      <c r="Q5" s="5">
        <f t="shared" ref="Q5:Q13" si="6">J5/P5</f>
        <v>1.262</v>
      </c>
      <c r="R5" s="4">
        <v>1</v>
      </c>
    </row>
    <row r="6" spans="2:18" x14ac:dyDescent="0.25">
      <c r="B6" s="4">
        <v>8</v>
      </c>
      <c r="C6" s="19">
        <v>0.556591201137148</v>
      </c>
      <c r="D6" s="19">
        <v>0.58764618213622299</v>
      </c>
      <c r="E6" s="4">
        <v>2287</v>
      </c>
      <c r="F6" s="4">
        <v>1713</v>
      </c>
      <c r="G6" s="4">
        <v>4000</v>
      </c>
      <c r="H6" s="20">
        <f t="shared" si="0"/>
        <v>0.57174999999999998</v>
      </c>
      <c r="I6" s="20">
        <f t="shared" si="1"/>
        <v>0.11434999999999999</v>
      </c>
      <c r="J6" s="21">
        <f t="shared" ref="J6:J13" si="7">I6+J5</f>
        <v>0.36675000000000002</v>
      </c>
      <c r="K6" s="20">
        <f t="shared" si="3"/>
        <v>8.5650000000000004E-2</v>
      </c>
      <c r="L6" s="21">
        <f t="shared" ref="L6:L13" si="8">K6+L5</f>
        <v>0.23325000000000001</v>
      </c>
      <c r="M6" s="20">
        <f t="shared" si="5"/>
        <v>0.13350000000000001</v>
      </c>
      <c r="P6" s="2">
        <v>0.3</v>
      </c>
      <c r="Q6" s="5">
        <f t="shared" si="6"/>
        <v>1.2225000000000001</v>
      </c>
      <c r="R6" s="4">
        <v>1</v>
      </c>
    </row>
    <row r="7" spans="2:18" x14ac:dyDescent="0.25">
      <c r="B7" s="4">
        <v>7</v>
      </c>
      <c r="C7" s="19">
        <v>0.52914407570502597</v>
      </c>
      <c r="D7" s="19">
        <v>0.55658629994106501</v>
      </c>
      <c r="E7" s="4">
        <v>2249</v>
      </c>
      <c r="F7" s="4">
        <v>1751</v>
      </c>
      <c r="G7" s="4">
        <v>4000</v>
      </c>
      <c r="H7" s="20">
        <f t="shared" si="0"/>
        <v>0.56225000000000003</v>
      </c>
      <c r="I7" s="20">
        <f t="shared" si="1"/>
        <v>0.11244999999999999</v>
      </c>
      <c r="J7" s="21">
        <f t="shared" si="7"/>
        <v>0.47920000000000001</v>
      </c>
      <c r="K7" s="20">
        <f t="shared" si="3"/>
        <v>8.7550000000000003E-2</v>
      </c>
      <c r="L7" s="21">
        <f t="shared" si="8"/>
        <v>0.32080000000000003</v>
      </c>
      <c r="M7" s="20">
        <f t="shared" si="5"/>
        <v>0.15839999999999999</v>
      </c>
      <c r="P7" s="2">
        <v>0.4</v>
      </c>
      <c r="Q7" s="5">
        <f t="shared" si="6"/>
        <v>1.198</v>
      </c>
      <c r="R7" s="4">
        <v>1</v>
      </c>
    </row>
    <row r="8" spans="2:18" x14ac:dyDescent="0.25">
      <c r="B8" s="4">
        <v>6</v>
      </c>
      <c r="C8" s="19">
        <v>0.50307360545934898</v>
      </c>
      <c r="D8" s="19">
        <v>0.52912888384198098</v>
      </c>
      <c r="E8" s="4">
        <v>2115</v>
      </c>
      <c r="F8" s="4">
        <v>1885</v>
      </c>
      <c r="G8" s="4">
        <v>4000</v>
      </c>
      <c r="H8" s="20">
        <f t="shared" si="0"/>
        <v>0.52875000000000005</v>
      </c>
      <c r="I8" s="20">
        <f t="shared" si="1"/>
        <v>0.10575</v>
      </c>
      <c r="J8" s="21">
        <f t="shared" si="7"/>
        <v>0.58494999999999997</v>
      </c>
      <c r="K8" s="20">
        <f t="shared" si="3"/>
        <v>9.425E-2</v>
      </c>
      <c r="L8" s="21">
        <f t="shared" si="8"/>
        <v>0.41505000000000003</v>
      </c>
      <c r="M8" s="20">
        <f t="shared" si="5"/>
        <v>0.16989999999999994</v>
      </c>
      <c r="P8" s="2">
        <v>0.5</v>
      </c>
      <c r="Q8" s="5">
        <f t="shared" si="6"/>
        <v>1.1698999999999999</v>
      </c>
      <c r="R8" s="4">
        <v>1</v>
      </c>
    </row>
    <row r="9" spans="2:18" x14ac:dyDescent="0.25">
      <c r="B9" s="4">
        <v>5</v>
      </c>
      <c r="C9" s="19">
        <v>0.47635005187183299</v>
      </c>
      <c r="D9" s="19">
        <v>0.50306635220294704</v>
      </c>
      <c r="E9" s="4">
        <v>1985</v>
      </c>
      <c r="F9" s="4">
        <v>2015</v>
      </c>
      <c r="G9" s="4">
        <v>4000</v>
      </c>
      <c r="H9" s="20">
        <f t="shared" si="0"/>
        <v>0.49625000000000002</v>
      </c>
      <c r="I9" s="20">
        <f t="shared" si="1"/>
        <v>9.9250000000000005E-2</v>
      </c>
      <c r="J9" s="21">
        <f t="shared" si="7"/>
        <v>0.68419999999999992</v>
      </c>
      <c r="K9" s="20">
        <f t="shared" si="3"/>
        <v>0.10075000000000001</v>
      </c>
      <c r="L9" s="21">
        <f t="shared" si="8"/>
        <v>0.51580000000000004</v>
      </c>
      <c r="M9" s="20">
        <f t="shared" si="5"/>
        <v>0.16839999999999988</v>
      </c>
      <c r="P9" s="2">
        <v>0.6</v>
      </c>
      <c r="Q9" s="5">
        <f t="shared" si="6"/>
        <v>1.1403333333333332</v>
      </c>
      <c r="R9" s="4">
        <v>1</v>
      </c>
    </row>
    <row r="10" spans="2:18" x14ac:dyDescent="0.25">
      <c r="B10" s="4">
        <v>4</v>
      </c>
      <c r="C10" s="19">
        <v>0.448003009390532</v>
      </c>
      <c r="D10" s="19">
        <v>0.47634732894438098</v>
      </c>
      <c r="E10" s="4">
        <v>1832</v>
      </c>
      <c r="F10" s="4">
        <v>2168</v>
      </c>
      <c r="G10" s="4">
        <v>4000</v>
      </c>
      <c r="H10" s="20">
        <f t="shared" si="0"/>
        <v>0.45800000000000002</v>
      </c>
      <c r="I10" s="20">
        <f t="shared" si="1"/>
        <v>9.1600000000000001E-2</v>
      </c>
      <c r="J10" s="21">
        <f t="shared" si="7"/>
        <v>0.77579999999999993</v>
      </c>
      <c r="K10" s="20">
        <f t="shared" si="3"/>
        <v>0.1084</v>
      </c>
      <c r="L10" s="21">
        <f t="shared" si="8"/>
        <v>0.62420000000000009</v>
      </c>
      <c r="M10" s="20">
        <f t="shared" si="5"/>
        <v>0.15159999999999985</v>
      </c>
      <c r="P10" s="2">
        <v>0.7</v>
      </c>
      <c r="Q10" s="5">
        <f t="shared" si="6"/>
        <v>1.1082857142857143</v>
      </c>
      <c r="R10" s="4">
        <v>1</v>
      </c>
    </row>
    <row r="11" spans="2:18" x14ac:dyDescent="0.25">
      <c r="B11" s="4">
        <v>3</v>
      </c>
      <c r="C11" s="19">
        <v>0.41439888076439801</v>
      </c>
      <c r="D11" s="19">
        <v>0.44799584872845</v>
      </c>
      <c r="E11" s="4">
        <v>1720</v>
      </c>
      <c r="F11" s="4">
        <v>2280</v>
      </c>
      <c r="G11" s="4">
        <v>4000</v>
      </c>
      <c r="H11" s="20">
        <f t="shared" si="0"/>
        <v>0.43</v>
      </c>
      <c r="I11" s="20">
        <f t="shared" si="1"/>
        <v>8.5999999999999993E-2</v>
      </c>
      <c r="J11" s="21">
        <f t="shared" si="7"/>
        <v>0.8617999999999999</v>
      </c>
      <c r="K11" s="20">
        <f t="shared" si="3"/>
        <v>0.114</v>
      </c>
      <c r="L11" s="21">
        <f t="shared" si="8"/>
        <v>0.73820000000000008</v>
      </c>
      <c r="M11" s="20">
        <f t="shared" si="5"/>
        <v>0.12359999999999982</v>
      </c>
      <c r="P11" s="2">
        <v>0.8</v>
      </c>
      <c r="Q11" s="5">
        <f t="shared" si="6"/>
        <v>1.0772499999999998</v>
      </c>
      <c r="R11" s="4">
        <v>1</v>
      </c>
    </row>
    <row r="12" spans="2:18" x14ac:dyDescent="0.25">
      <c r="B12" s="4">
        <v>2</v>
      </c>
      <c r="C12" s="19">
        <v>0.36633249935858497</v>
      </c>
      <c r="D12" s="19">
        <v>0.414386311553542</v>
      </c>
      <c r="E12" s="4">
        <v>1518</v>
      </c>
      <c r="F12" s="4">
        <v>2482</v>
      </c>
      <c r="G12" s="4">
        <v>4000</v>
      </c>
      <c r="H12" s="20">
        <f t="shared" si="0"/>
        <v>0.3795</v>
      </c>
      <c r="I12" s="20">
        <f t="shared" si="1"/>
        <v>7.5899999999999995E-2</v>
      </c>
      <c r="J12" s="21">
        <f t="shared" si="7"/>
        <v>0.93769999999999987</v>
      </c>
      <c r="K12" s="20">
        <f t="shared" si="3"/>
        <v>0.1241</v>
      </c>
      <c r="L12" s="21">
        <f t="shared" si="8"/>
        <v>0.86230000000000007</v>
      </c>
      <c r="M12" s="20">
        <f t="shared" si="5"/>
        <v>7.5399999999999801E-2</v>
      </c>
      <c r="P12" s="2">
        <v>0.9</v>
      </c>
      <c r="Q12" s="5">
        <f t="shared" si="6"/>
        <v>1.0418888888888886</v>
      </c>
      <c r="R12" s="4">
        <v>1</v>
      </c>
    </row>
    <row r="13" spans="2:18" x14ac:dyDescent="0.25">
      <c r="B13" s="4">
        <v>1</v>
      </c>
      <c r="C13" s="19">
        <v>0.14173429623174</v>
      </c>
      <c r="D13" s="19">
        <v>0.36631947205124199</v>
      </c>
      <c r="E13" s="4">
        <v>1246</v>
      </c>
      <c r="F13" s="4">
        <v>2754</v>
      </c>
      <c r="G13" s="4">
        <v>4000</v>
      </c>
      <c r="H13" s="22">
        <f t="shared" si="0"/>
        <v>0.3115</v>
      </c>
      <c r="I13" s="22">
        <f t="shared" si="1"/>
        <v>6.2300000000000001E-2</v>
      </c>
      <c r="J13" s="21">
        <f t="shared" si="7"/>
        <v>0.99999999999999989</v>
      </c>
      <c r="K13" s="22">
        <f t="shared" si="3"/>
        <v>0.13769999999999999</v>
      </c>
      <c r="L13" s="21">
        <f t="shared" si="8"/>
        <v>1</v>
      </c>
      <c r="M13" s="22">
        <f t="shared" si="5"/>
        <v>1.1102230246251565E-16</v>
      </c>
      <c r="P13" s="2">
        <v>1</v>
      </c>
      <c r="Q13" s="5">
        <f t="shared" si="6"/>
        <v>0.99999999999999989</v>
      </c>
      <c r="R13" s="4">
        <v>1</v>
      </c>
    </row>
    <row r="14" spans="2:18" x14ac:dyDescent="0.25">
      <c r="B14" s="23" t="s">
        <v>1</v>
      </c>
      <c r="C14" s="24"/>
      <c r="D14" s="24"/>
      <c r="E14" s="23">
        <f>SUM(E4:E13)</f>
        <v>20000</v>
      </c>
      <c r="F14" s="23">
        <f>SUM(F4:F13)</f>
        <v>20000</v>
      </c>
      <c r="G14" s="23">
        <f>SUM(G4:G13)</f>
        <v>40000</v>
      </c>
      <c r="L14" s="25" t="s">
        <v>12</v>
      </c>
      <c r="M14" s="26">
        <f>MAX(M4:M8)</f>
        <v>0.16989999999999994</v>
      </c>
    </row>
    <row r="18" spans="2:18" x14ac:dyDescent="0.25">
      <c r="B18" s="30" t="s">
        <v>13</v>
      </c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2"/>
    </row>
    <row r="19" spans="2:18" ht="36" x14ac:dyDescent="0.25">
      <c r="B19" s="18" t="s">
        <v>2</v>
      </c>
      <c r="C19" s="18" t="s">
        <v>3</v>
      </c>
      <c r="D19" s="18" t="s">
        <v>4</v>
      </c>
      <c r="E19" s="18" t="s">
        <v>5</v>
      </c>
      <c r="F19" s="18" t="s">
        <v>6</v>
      </c>
      <c r="G19" s="18" t="s">
        <v>1</v>
      </c>
      <c r="H19" s="18" t="s">
        <v>7</v>
      </c>
      <c r="I19" s="18" t="s">
        <v>8</v>
      </c>
      <c r="J19" s="18" t="s">
        <v>9</v>
      </c>
      <c r="K19" s="18" t="s">
        <v>10</v>
      </c>
      <c r="L19" s="18" t="s">
        <v>11</v>
      </c>
      <c r="M19" s="18" t="s">
        <v>12</v>
      </c>
      <c r="P19" s="1" t="s">
        <v>14</v>
      </c>
      <c r="Q19" s="1" t="s">
        <v>15</v>
      </c>
      <c r="R19" s="1" t="s">
        <v>16</v>
      </c>
    </row>
    <row r="20" spans="2:18" x14ac:dyDescent="0.25">
      <c r="B20" s="4">
        <v>10</v>
      </c>
      <c r="C20" s="19">
        <v>0.61149579076161298</v>
      </c>
      <c r="D20" s="19">
        <v>0.83215566369419602</v>
      </c>
      <c r="E20" s="4">
        <v>112</v>
      </c>
      <c r="F20" s="4">
        <v>2993</v>
      </c>
      <c r="G20" s="4">
        <v>3105</v>
      </c>
      <c r="H20" s="20">
        <f t="shared" ref="H20:H29" si="9">E20/G20</f>
        <v>3.6070853462157812E-2</v>
      </c>
      <c r="I20" s="20">
        <f t="shared" ref="I20:I29" si="10">E20/$E$30</f>
        <v>0.18390804597701149</v>
      </c>
      <c r="J20" s="21">
        <f t="shared" ref="J20" si="11">I20</f>
        <v>0.18390804597701149</v>
      </c>
      <c r="K20" s="20">
        <f>F20/$F$30</f>
        <v>9.8331033576450483E-2</v>
      </c>
      <c r="L20" s="21">
        <f t="shared" ref="L20" si="12">K20</f>
        <v>9.8331033576450483E-2</v>
      </c>
      <c r="M20" s="20">
        <f t="shared" ref="M20:M29" si="13">ABS(J20-L20)</f>
        <v>8.5577012400561009E-2</v>
      </c>
      <c r="P20" s="2">
        <v>0.1</v>
      </c>
      <c r="Q20" s="3">
        <f>J20/P20</f>
        <v>1.8390804597701149</v>
      </c>
      <c r="R20" s="4">
        <v>1</v>
      </c>
    </row>
    <row r="21" spans="2:18" x14ac:dyDescent="0.25">
      <c r="B21" s="4">
        <v>9</v>
      </c>
      <c r="C21" s="19">
        <v>0.56755401393987703</v>
      </c>
      <c r="D21" s="19">
        <v>0.61148120690822305</v>
      </c>
      <c r="E21" s="4">
        <v>94</v>
      </c>
      <c r="F21" s="4">
        <v>3011</v>
      </c>
      <c r="G21" s="4">
        <v>3105</v>
      </c>
      <c r="H21" s="20">
        <f t="shared" si="9"/>
        <v>3.0273752012882446E-2</v>
      </c>
      <c r="I21" s="20">
        <f t="shared" si="10"/>
        <v>0.15435139573070608</v>
      </c>
      <c r="J21" s="21">
        <f>I21+J20</f>
        <v>0.3382594417077176</v>
      </c>
      <c r="K21" s="20">
        <f t="shared" ref="K21:K29" si="14">F21/$F$30</f>
        <v>9.8922399632038902E-2</v>
      </c>
      <c r="L21" s="21">
        <f>K21+L20</f>
        <v>0.19725343320848937</v>
      </c>
      <c r="M21" s="20">
        <f t="shared" si="13"/>
        <v>0.14100600849922823</v>
      </c>
      <c r="P21" s="2">
        <v>0.2</v>
      </c>
      <c r="Q21" s="5">
        <f t="shared" ref="Q21:Q29" si="15">J21/P21</f>
        <v>1.691297208538588</v>
      </c>
      <c r="R21" s="4">
        <v>1</v>
      </c>
    </row>
    <row r="22" spans="2:18" x14ac:dyDescent="0.25">
      <c r="B22" s="4">
        <v>8</v>
      </c>
      <c r="C22" s="19">
        <v>0.53537538791044004</v>
      </c>
      <c r="D22" s="19">
        <v>0.56754433660751902</v>
      </c>
      <c r="E22" s="4">
        <v>78</v>
      </c>
      <c r="F22" s="4">
        <v>3026</v>
      </c>
      <c r="G22" s="4">
        <v>3104</v>
      </c>
      <c r="H22" s="20">
        <f t="shared" si="9"/>
        <v>2.5128865979381444E-2</v>
      </c>
      <c r="I22" s="20">
        <f t="shared" si="10"/>
        <v>0.12807881773399016</v>
      </c>
      <c r="J22" s="21">
        <f t="shared" ref="J22:J29" si="16">I22+J21</f>
        <v>0.46633825944170776</v>
      </c>
      <c r="K22" s="20">
        <f t="shared" si="14"/>
        <v>9.9415204678362568E-2</v>
      </c>
      <c r="L22" s="21">
        <f t="shared" ref="L22:L29" si="17">K22+L21</f>
        <v>0.29666863788685194</v>
      </c>
      <c r="M22" s="20">
        <f t="shared" si="13"/>
        <v>0.16966962155485582</v>
      </c>
      <c r="P22" s="2">
        <v>0.3</v>
      </c>
      <c r="Q22" s="5">
        <f t="shared" si="15"/>
        <v>1.5544608648056926</v>
      </c>
      <c r="R22" s="4">
        <v>1</v>
      </c>
    </row>
    <row r="23" spans="2:18" x14ac:dyDescent="0.25">
      <c r="B23" s="4">
        <v>7</v>
      </c>
      <c r="C23" s="19">
        <v>0.50769688703884497</v>
      </c>
      <c r="D23" s="19">
        <v>0.53537158078982205</v>
      </c>
      <c r="E23" s="4">
        <v>68</v>
      </c>
      <c r="F23" s="4">
        <v>3037</v>
      </c>
      <c r="G23" s="4">
        <v>3105</v>
      </c>
      <c r="H23" s="20">
        <f t="shared" si="9"/>
        <v>2.1900161030595812E-2</v>
      </c>
      <c r="I23" s="20">
        <f t="shared" si="10"/>
        <v>0.1116584564860427</v>
      </c>
      <c r="J23" s="21">
        <f t="shared" si="16"/>
        <v>0.57799671592775048</v>
      </c>
      <c r="K23" s="20">
        <f t="shared" si="14"/>
        <v>9.9776595045666605E-2</v>
      </c>
      <c r="L23" s="21">
        <f t="shared" si="17"/>
        <v>0.39644523293251854</v>
      </c>
      <c r="M23" s="20">
        <f t="shared" si="13"/>
        <v>0.18155148299523194</v>
      </c>
      <c r="P23" s="2">
        <v>0.4</v>
      </c>
      <c r="Q23" s="5">
        <f t="shared" si="15"/>
        <v>1.444991789819376</v>
      </c>
      <c r="R23" s="4">
        <v>1</v>
      </c>
    </row>
    <row r="24" spans="2:18" x14ac:dyDescent="0.25">
      <c r="B24" s="4">
        <v>6</v>
      </c>
      <c r="C24" s="19">
        <v>0.48183341995356699</v>
      </c>
      <c r="D24" s="19">
        <v>0.50769314498465601</v>
      </c>
      <c r="E24" s="4">
        <v>56</v>
      </c>
      <c r="F24" s="4">
        <v>3049</v>
      </c>
      <c r="G24" s="4">
        <v>3105</v>
      </c>
      <c r="H24" s="20">
        <f t="shared" si="9"/>
        <v>1.8035426731078906E-2</v>
      </c>
      <c r="I24" s="20">
        <f t="shared" si="10"/>
        <v>9.1954022988505746E-2</v>
      </c>
      <c r="J24" s="21">
        <f t="shared" si="16"/>
        <v>0.66995073891625623</v>
      </c>
      <c r="K24" s="20">
        <f t="shared" si="14"/>
        <v>0.10017083908272555</v>
      </c>
      <c r="L24" s="21">
        <f t="shared" si="17"/>
        <v>0.4966160720152441</v>
      </c>
      <c r="M24" s="20">
        <f t="shared" si="13"/>
        <v>0.17333466690101212</v>
      </c>
      <c r="P24" s="2">
        <v>0.5</v>
      </c>
      <c r="Q24" s="5">
        <f t="shared" si="15"/>
        <v>1.3399014778325125</v>
      </c>
      <c r="R24" s="4">
        <v>1</v>
      </c>
    </row>
    <row r="25" spans="2:18" x14ac:dyDescent="0.25">
      <c r="B25" s="4">
        <v>5</v>
      </c>
      <c r="C25" s="19">
        <v>0.45594731660541299</v>
      </c>
      <c r="D25" s="19">
        <v>0.481829244764437</v>
      </c>
      <c r="E25" s="4">
        <v>50</v>
      </c>
      <c r="F25" s="4">
        <v>3054</v>
      </c>
      <c r="G25" s="4">
        <v>3104</v>
      </c>
      <c r="H25" s="20">
        <f t="shared" si="9"/>
        <v>1.6108247422680411E-2</v>
      </c>
      <c r="I25" s="20">
        <f t="shared" si="10"/>
        <v>8.2101806239737271E-2</v>
      </c>
      <c r="J25" s="21">
        <f t="shared" si="16"/>
        <v>0.75205254515599351</v>
      </c>
      <c r="K25" s="20">
        <f t="shared" si="14"/>
        <v>0.10033510743150009</v>
      </c>
      <c r="L25" s="21">
        <f t="shared" si="17"/>
        <v>0.59695117944674414</v>
      </c>
      <c r="M25" s="20">
        <f t="shared" si="13"/>
        <v>0.15510136570924937</v>
      </c>
      <c r="P25" s="2">
        <v>0.6</v>
      </c>
      <c r="Q25" s="5">
        <f t="shared" si="15"/>
        <v>1.2534209085933226</v>
      </c>
      <c r="R25" s="4">
        <v>1</v>
      </c>
    </row>
    <row r="26" spans="2:18" x14ac:dyDescent="0.25">
      <c r="B26" s="4">
        <v>4</v>
      </c>
      <c r="C26" s="19">
        <v>0.42801582533761601</v>
      </c>
      <c r="D26" s="19">
        <v>0.45594169342736002</v>
      </c>
      <c r="E26" s="4">
        <v>47</v>
      </c>
      <c r="F26" s="4">
        <v>3058</v>
      </c>
      <c r="G26" s="4">
        <v>3105</v>
      </c>
      <c r="H26" s="20">
        <f t="shared" si="9"/>
        <v>1.5136876006441223E-2</v>
      </c>
      <c r="I26" s="20">
        <f t="shared" si="10"/>
        <v>7.7175697865353041E-2</v>
      </c>
      <c r="J26" s="21">
        <f t="shared" si="16"/>
        <v>0.82922824302134657</v>
      </c>
      <c r="K26" s="20">
        <f t="shared" si="14"/>
        <v>0.10046652211051975</v>
      </c>
      <c r="L26" s="21">
        <f t="shared" si="17"/>
        <v>0.6974177015572639</v>
      </c>
      <c r="M26" s="20">
        <f t="shared" si="13"/>
        <v>0.13181054146408266</v>
      </c>
      <c r="P26" s="2">
        <v>0.7</v>
      </c>
      <c r="Q26" s="5">
        <f t="shared" si="15"/>
        <v>1.1846117757447809</v>
      </c>
      <c r="R26" s="4">
        <v>1</v>
      </c>
    </row>
    <row r="27" spans="2:18" x14ac:dyDescent="0.25">
      <c r="B27" s="4">
        <v>3</v>
      </c>
      <c r="C27" s="19">
        <v>0.39472991541931401</v>
      </c>
      <c r="D27" s="19">
        <v>0.42799867660185298</v>
      </c>
      <c r="E27" s="4">
        <v>45</v>
      </c>
      <c r="F27" s="4">
        <v>3059</v>
      </c>
      <c r="G27" s="4">
        <v>3104</v>
      </c>
      <c r="H27" s="20">
        <f t="shared" si="9"/>
        <v>1.4497422680412372E-2</v>
      </c>
      <c r="I27" s="20">
        <f t="shared" si="10"/>
        <v>7.3891625615763554E-2</v>
      </c>
      <c r="J27" s="21">
        <f t="shared" si="16"/>
        <v>0.90311986863711013</v>
      </c>
      <c r="K27" s="20">
        <f t="shared" si="14"/>
        <v>0.10049937578027465</v>
      </c>
      <c r="L27" s="21">
        <f t="shared" si="17"/>
        <v>0.79791707733753858</v>
      </c>
      <c r="M27" s="20">
        <f t="shared" si="13"/>
        <v>0.10520279129957155</v>
      </c>
      <c r="P27" s="2">
        <v>0.8</v>
      </c>
      <c r="Q27" s="5">
        <f t="shared" si="15"/>
        <v>1.1288998357963875</v>
      </c>
      <c r="R27" s="4">
        <v>1</v>
      </c>
    </row>
    <row r="28" spans="2:18" x14ac:dyDescent="0.25">
      <c r="B28" s="4">
        <v>2</v>
      </c>
      <c r="C28" s="19">
        <v>0.34638739847982802</v>
      </c>
      <c r="D28" s="19">
        <v>0.39472809938536202</v>
      </c>
      <c r="E28" s="4">
        <v>39</v>
      </c>
      <c r="F28" s="4">
        <v>3066</v>
      </c>
      <c r="G28" s="4">
        <v>3105</v>
      </c>
      <c r="H28" s="20">
        <f t="shared" si="9"/>
        <v>1.2560386473429951E-2</v>
      </c>
      <c r="I28" s="20">
        <f t="shared" si="10"/>
        <v>6.4039408866995079E-2</v>
      </c>
      <c r="J28" s="21">
        <f t="shared" si="16"/>
        <v>0.96715927750410524</v>
      </c>
      <c r="K28" s="20">
        <f t="shared" si="14"/>
        <v>0.10072935146855903</v>
      </c>
      <c r="L28" s="21">
        <f t="shared" si="17"/>
        <v>0.89864642880609757</v>
      </c>
      <c r="M28" s="20">
        <f t="shared" si="13"/>
        <v>6.8512848698007667E-2</v>
      </c>
      <c r="P28" s="2">
        <v>0.9</v>
      </c>
      <c r="Q28" s="5">
        <f t="shared" si="15"/>
        <v>1.0746214194490058</v>
      </c>
      <c r="R28" s="4">
        <v>1</v>
      </c>
    </row>
    <row r="29" spans="2:18" x14ac:dyDescent="0.25">
      <c r="B29" s="4">
        <v>1</v>
      </c>
      <c r="C29" s="19">
        <v>0.13177927476354401</v>
      </c>
      <c r="D29" s="19">
        <v>0.34633944388634402</v>
      </c>
      <c r="E29" s="4">
        <v>20</v>
      </c>
      <c r="F29" s="4">
        <v>3085</v>
      </c>
      <c r="G29" s="4">
        <v>3105</v>
      </c>
      <c r="H29" s="22">
        <f t="shared" si="9"/>
        <v>6.4412238325281803E-3</v>
      </c>
      <c r="I29" s="22">
        <f t="shared" si="10"/>
        <v>3.2840722495894911E-2</v>
      </c>
      <c r="J29" s="21">
        <f t="shared" si="16"/>
        <v>1.0000000000000002</v>
      </c>
      <c r="K29" s="20">
        <f t="shared" si="14"/>
        <v>0.10135357119390236</v>
      </c>
      <c r="L29" s="21">
        <f t="shared" si="17"/>
        <v>0.99999999999999989</v>
      </c>
      <c r="M29" s="22">
        <f t="shared" si="13"/>
        <v>3.3306690738754696E-16</v>
      </c>
      <c r="P29" s="2">
        <v>1</v>
      </c>
      <c r="Q29" s="5">
        <f t="shared" si="15"/>
        <v>1.0000000000000002</v>
      </c>
      <c r="R29" s="4">
        <v>1</v>
      </c>
    </row>
    <row r="30" spans="2:18" x14ac:dyDescent="0.25">
      <c r="B30" s="23" t="s">
        <v>1</v>
      </c>
      <c r="C30" s="24"/>
      <c r="D30" s="24"/>
      <c r="E30" s="23">
        <f>SUM(E20:E29)</f>
        <v>609</v>
      </c>
      <c r="F30" s="23">
        <f>SUM(F20:F29)</f>
        <v>30438</v>
      </c>
      <c r="G30" s="23">
        <f>SUM(G20:G29)</f>
        <v>31047</v>
      </c>
      <c r="L30" s="25" t="s">
        <v>12</v>
      </c>
      <c r="M30" s="26">
        <f>MAX(M20:M24)</f>
        <v>0.18155148299523194</v>
      </c>
    </row>
  </sheetData>
  <sortState ref="B19:M28">
    <sortCondition descending="1" ref="B19:B28"/>
  </sortState>
  <mergeCells count="2">
    <mergeCell ref="B18:M18"/>
    <mergeCell ref="B2:M2"/>
  </mergeCells>
  <conditionalFormatting sqref="H4:H13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{0177EDF6-B8A9-45A5-9022-288AE99A651C}</x14:id>
        </ext>
      </extLst>
    </cfRule>
  </conditionalFormatting>
  <conditionalFormatting sqref="H20:H29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{CCFBC00D-9A21-4BCF-9122-3AE174024B8B}</x14:id>
        </ext>
      </extLst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177EDF6-B8A9-45A5-9022-288AE99A651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H4:H13</xm:sqref>
        </x14:conditionalFormatting>
        <x14:conditionalFormatting xmlns:xm="http://schemas.microsoft.com/office/excel/2006/main">
          <x14:cfRule type="dataBar" id="{CCFBC00D-9A21-4BCF-9122-3AE174024B8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H20:H29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30"/>
  <sheetViews>
    <sheetView showGridLines="0" workbookViewId="0"/>
  </sheetViews>
  <sheetFormatPr defaultRowHeight="12.75" x14ac:dyDescent="0.2"/>
  <cols>
    <col min="1" max="1" width="1.28515625" style="6" customWidth="1"/>
    <col min="2" max="2" width="10.140625" style="6" bestFit="1" customWidth="1"/>
    <col min="3" max="3" width="39.28515625" style="6" bestFit="1" customWidth="1"/>
    <col min="4" max="16384" width="9.140625" style="6"/>
  </cols>
  <sheetData>
    <row r="1" spans="2:3" ht="8.25" customHeight="1" x14ac:dyDescent="0.2"/>
    <row r="2" spans="2:3" x14ac:dyDescent="0.2">
      <c r="B2" s="28" t="s">
        <v>167</v>
      </c>
      <c r="C2" s="28" t="s">
        <v>168</v>
      </c>
    </row>
    <row r="3" spans="2:3" x14ac:dyDescent="0.2">
      <c r="B3" s="27" t="s">
        <v>110</v>
      </c>
      <c r="C3" s="29" t="s">
        <v>169</v>
      </c>
    </row>
    <row r="4" spans="2:3" x14ac:dyDescent="0.2">
      <c r="B4" s="27" t="s">
        <v>109</v>
      </c>
      <c r="C4" s="29" t="s">
        <v>170</v>
      </c>
    </row>
    <row r="5" spans="2:3" x14ac:dyDescent="0.2">
      <c r="B5" s="27" t="s">
        <v>106</v>
      </c>
      <c r="C5" s="29" t="s">
        <v>171</v>
      </c>
    </row>
    <row r="6" spans="2:3" x14ac:dyDescent="0.2">
      <c r="B6" s="27" t="s">
        <v>99</v>
      </c>
      <c r="C6" s="29" t="s">
        <v>172</v>
      </c>
    </row>
    <row r="7" spans="2:3" x14ac:dyDescent="0.2">
      <c r="B7" s="27" t="s">
        <v>97</v>
      </c>
      <c r="C7" s="29" t="s">
        <v>173</v>
      </c>
    </row>
    <row r="8" spans="2:3" x14ac:dyDescent="0.2">
      <c r="B8" s="27" t="s">
        <v>84</v>
      </c>
      <c r="C8" s="29" t="s">
        <v>174</v>
      </c>
    </row>
    <row r="9" spans="2:3" x14ac:dyDescent="0.2">
      <c r="B9" s="27" t="s">
        <v>83</v>
      </c>
      <c r="C9" s="29" t="s">
        <v>175</v>
      </c>
    </row>
    <row r="10" spans="2:3" x14ac:dyDescent="0.2">
      <c r="B10" s="27" t="s">
        <v>77</v>
      </c>
      <c r="C10" s="29" t="s">
        <v>176</v>
      </c>
    </row>
    <row r="11" spans="2:3" x14ac:dyDescent="0.2">
      <c r="B11" s="27" t="s">
        <v>76</v>
      </c>
      <c r="C11" s="29" t="s">
        <v>177</v>
      </c>
    </row>
    <row r="12" spans="2:3" x14ac:dyDescent="0.2">
      <c r="B12" s="27" t="s">
        <v>75</v>
      </c>
      <c r="C12" s="29" t="s">
        <v>178</v>
      </c>
    </row>
    <row r="13" spans="2:3" x14ac:dyDescent="0.2">
      <c r="B13" s="27" t="s">
        <v>74</v>
      </c>
      <c r="C13" s="29" t="s">
        <v>179</v>
      </c>
    </row>
    <row r="14" spans="2:3" x14ac:dyDescent="0.2">
      <c r="B14" s="27" t="s">
        <v>40</v>
      </c>
      <c r="C14" s="29" t="s">
        <v>180</v>
      </c>
    </row>
    <row r="15" spans="2:3" x14ac:dyDescent="0.2">
      <c r="B15" s="27" t="s">
        <v>42</v>
      </c>
      <c r="C15" s="29" t="s">
        <v>181</v>
      </c>
    </row>
    <row r="16" spans="2:3" x14ac:dyDescent="0.2">
      <c r="B16" s="27" t="s">
        <v>43</v>
      </c>
      <c r="C16" s="29" t="s">
        <v>182</v>
      </c>
    </row>
    <row r="17" spans="2:3" x14ac:dyDescent="0.2">
      <c r="B17" s="27" t="s">
        <v>45</v>
      </c>
      <c r="C17" s="29" t="s">
        <v>183</v>
      </c>
    </row>
    <row r="18" spans="2:3" x14ac:dyDescent="0.2">
      <c r="B18" s="27" t="s">
        <v>46</v>
      </c>
      <c r="C18" s="29" t="s">
        <v>184</v>
      </c>
    </row>
    <row r="19" spans="2:3" x14ac:dyDescent="0.2">
      <c r="B19" s="27" t="s">
        <v>49</v>
      </c>
      <c r="C19" s="29" t="s">
        <v>185</v>
      </c>
    </row>
    <row r="20" spans="2:3" x14ac:dyDescent="0.2">
      <c r="B20" s="27" t="s">
        <v>50</v>
      </c>
      <c r="C20" s="29" t="s">
        <v>186</v>
      </c>
    </row>
    <row r="21" spans="2:3" x14ac:dyDescent="0.2">
      <c r="B21" s="27" t="s">
        <v>53</v>
      </c>
      <c r="C21" s="29" t="s">
        <v>187</v>
      </c>
    </row>
    <row r="22" spans="2:3" x14ac:dyDescent="0.2">
      <c r="B22" s="27" t="s">
        <v>56</v>
      </c>
      <c r="C22" s="29" t="s">
        <v>188</v>
      </c>
    </row>
    <row r="23" spans="2:3" x14ac:dyDescent="0.2">
      <c r="B23" s="27" t="s">
        <v>57</v>
      </c>
      <c r="C23" s="29" t="s">
        <v>189</v>
      </c>
    </row>
    <row r="24" spans="2:3" x14ac:dyDescent="0.2">
      <c r="B24" s="27" t="s">
        <v>61</v>
      </c>
      <c r="C24" s="29" t="s">
        <v>190</v>
      </c>
    </row>
    <row r="25" spans="2:3" x14ac:dyDescent="0.2">
      <c r="B25" s="27" t="s">
        <v>63</v>
      </c>
      <c r="C25" s="29" t="s">
        <v>191</v>
      </c>
    </row>
    <row r="26" spans="2:3" x14ac:dyDescent="0.2">
      <c r="B26" s="27" t="s">
        <v>64</v>
      </c>
      <c r="C26" s="29" t="s">
        <v>192</v>
      </c>
    </row>
    <row r="27" spans="2:3" x14ac:dyDescent="0.2">
      <c r="B27" s="27" t="s">
        <v>65</v>
      </c>
      <c r="C27" s="29" t="s">
        <v>193</v>
      </c>
    </row>
    <row r="28" spans="2:3" x14ac:dyDescent="0.2">
      <c r="B28" s="27" t="s">
        <v>68</v>
      </c>
      <c r="C28" s="29" t="s">
        <v>194</v>
      </c>
    </row>
    <row r="29" spans="2:3" x14ac:dyDescent="0.2">
      <c r="B29" s="27" t="s">
        <v>70</v>
      </c>
      <c r="C29" s="29" t="s">
        <v>195</v>
      </c>
    </row>
    <row r="30" spans="2:3" x14ac:dyDescent="0.2">
      <c r="B30" s="27" t="s">
        <v>114</v>
      </c>
      <c r="C30" s="29" t="s">
        <v>196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Descriptive Analysis</vt:lpstr>
      <vt:lpstr>Final Model</vt:lpstr>
      <vt:lpstr>Dev  &amp; Val Sample</vt:lpstr>
      <vt:lpstr>Key Factors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2018-05-02T05:32:59Z</dcterms:created>
  <dcterms:modified xsi:type="dcterms:W3CDTF">2018-06-09T09:53:44Z</dcterms:modified>
</cp:coreProperties>
</file>