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DaTa\E_D\Excel-Workspace\Emergency_Department_Status_Board\"/>
    </mc:Choice>
  </mc:AlternateContent>
  <xr:revisionPtr revIDLastSave="0" documentId="13_ncr:1_{FD89426F-EB18-48A6-8DCB-8639E1EE4892}" xr6:coauthVersionLast="47" xr6:coauthVersionMax="47" xr10:uidLastSave="{00000000-0000-0000-0000-000000000000}"/>
  <bookViews>
    <workbookView xWindow="-108" yWindow="-108" windowWidth="23256" windowHeight="12576" firstSheet="1" activeTab="1" xr2:uid="{9C2ABC0B-CAFA-4D3B-BFEE-841D3567C4D8}"/>
  </bookViews>
  <sheets>
    <sheet name="Pivot Report" sheetId="1" r:id="rId1"/>
    <sheet name="Dashboard" sheetId="2" r:id="rId2"/>
    <sheet name="Patients_satisfaction_score_day" sheetId="12" r:id="rId3"/>
    <sheet name="Patients_average_wait_time" sheetId="10" r:id="rId4"/>
    <sheet name="Patients_per_day_in_a_month" sheetId="9" r:id="rId5"/>
  </sheets>
  <definedNames>
    <definedName name="Slicer_Date__Month">#N/A</definedName>
    <definedName name="Slicer_Date__Year">#N/A</definedName>
  </definedNames>
  <calcPr calcId="191029"/>
  <pivotCaches>
    <pivotCache cacheId="178" r:id="rId6"/>
    <pivotCache cacheId="181" r:id="rId7"/>
    <pivotCache cacheId="184" r:id="rId8"/>
    <pivotCache cacheId="187" r:id="rId9"/>
    <pivotCache cacheId="190" r:id="rId10"/>
    <pivotCache cacheId="193" r:id="rId11"/>
    <pivotCache cacheId="196" r:id="rId12"/>
    <pivotCache cacheId="199" r:id="rId13"/>
    <pivotCache cacheId="202" r:id="rId14"/>
    <pivotCache cacheId="205" r:id="rId15"/>
    <pivotCache cacheId="208" r:id="rId16"/>
    <pivotCache cacheId="211" r:id="rId17"/>
    <pivotCache cacheId="214"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DSB_data_d735965d-e104-4531-8a55-677199924eae" name="EDSB_data" connection="Query - EDSB_data"/>
          <x15:modelTable id="Calendar_Table_7ade05c6-a714-4f52-be30-f445251a2c75" name="Calendar_Table" connection="Query - Calendar_Table"/>
        </x15:modelTables>
        <x15:modelRelationships>
          <x15:modelRelationship fromTable="EDSB_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D6" i="12" l="1"/>
  <c r="K11" i="1"/>
  <c r="K12" i="1"/>
  <c r="L12" i="1"/>
  <c r="L11" i="1"/>
  <c r="J11" i="1"/>
  <c r="J12" i="1"/>
  <c r="C11" i="9"/>
  <c r="C4" i="10"/>
  <c r="J33" i="1"/>
  <c r="J41" i="1"/>
  <c r="J37" i="1"/>
  <c r="K37" i="1" l="1"/>
  <c r="K41" i="1"/>
  <c r="K3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F6CDC4-C049-4366-8EE7-EF06D3D2E0BB}" name="Query - Calendar_Table" description="Connection to the 'Calendar_Table' query in the workbook." type="100" refreshedVersion="8" minRefreshableVersion="5">
    <extLst>
      <ext xmlns:x15="http://schemas.microsoft.com/office/spreadsheetml/2010/11/main" uri="{DE250136-89BD-433C-8126-D09CA5730AF9}">
        <x15:connection id="88082369-c6c1-4608-a8a5-b6052027f87d"/>
      </ext>
    </extLst>
  </connection>
  <connection id="2" xr16:uid="{6A672C41-2E6A-4823-B55F-A8E304E9E913}" name="Query - EDSB_data" description="Connection to the 'EDSB_data' query in the workbook." type="100" refreshedVersion="8" minRefreshableVersion="5">
    <extLst>
      <ext xmlns:x15="http://schemas.microsoft.com/office/spreadsheetml/2010/11/main" uri="{DE250136-89BD-433C-8126-D09CA5730AF9}">
        <x15:connection id="839d2874-b80d-4aeb-b75d-5bfbf51d3ad9"/>
      </ext>
    </extLst>
  </connection>
  <connection id="3" xr16:uid="{7DCFAFB9-2FDE-4E31-BD20-C38852CEC57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<sst xmlns="http://schemas.openxmlformats.org/spreadsheetml/2006/main" count="172" uniqueCount="87">
  <si>
    <t>Distinct Count of Patient Id</t>
  </si>
  <si>
    <t>Average of Patient Waittime</t>
  </si>
  <si>
    <t>Average of Patient Satisfaction Score</t>
  </si>
  <si>
    <t>Row Labels</t>
  </si>
  <si>
    <t>Grand Total</t>
  </si>
  <si>
    <t>Total No. of Patients</t>
  </si>
  <si>
    <t>No. of Patients on Daily Basis</t>
  </si>
  <si>
    <t>Patients Satisfaction Score</t>
  </si>
  <si>
    <t>Wait Time</t>
  </si>
  <si>
    <t>Average Wait Time of Each Patient</t>
  </si>
  <si>
    <t>Avg. Satisfaction Score on Daily Basis</t>
  </si>
  <si>
    <t>Female</t>
  </si>
  <si>
    <t>None</t>
  </si>
  <si>
    <t>Not Admitted</t>
  </si>
  <si>
    <t>0-9</t>
  </si>
  <si>
    <t>Delay</t>
  </si>
  <si>
    <t>Male</t>
  </si>
  <si>
    <t>10-19</t>
  </si>
  <si>
    <t>60-69</t>
  </si>
  <si>
    <t>Admitted</t>
  </si>
  <si>
    <t>50-59</t>
  </si>
  <si>
    <t>General Practice</t>
  </si>
  <si>
    <t>40-49</t>
  </si>
  <si>
    <t>Ontime</t>
  </si>
  <si>
    <t>20-29</t>
  </si>
  <si>
    <t>Orthopedics</t>
  </si>
  <si>
    <t>Neurology</t>
  </si>
  <si>
    <t>30-39</t>
  </si>
  <si>
    <t>70-79</t>
  </si>
  <si>
    <t>Count of Patient Admission Flag</t>
  </si>
  <si>
    <t>Count of Patient Admission Flag2</t>
  </si>
  <si>
    <t xml:space="preserve">Admission Status </t>
  </si>
  <si>
    <t>Status%</t>
  </si>
  <si>
    <t>Patients</t>
  </si>
  <si>
    <t>Bar</t>
  </si>
  <si>
    <t>Count of Age Group</t>
  </si>
  <si>
    <t>Patients Admitted Status</t>
  </si>
  <si>
    <t>Patients Age Group</t>
  </si>
  <si>
    <t>Physiotherapy</t>
  </si>
  <si>
    <t>Cardiology</t>
  </si>
  <si>
    <t>Gastroenterology</t>
  </si>
  <si>
    <t>Count of Response Time</t>
  </si>
  <si>
    <t>Respone Time</t>
  </si>
  <si>
    <t>Renal</t>
  </si>
  <si>
    <t>Count of Patient Gender</t>
  </si>
  <si>
    <t>Patients by Gender</t>
  </si>
  <si>
    <t>Count of Department Referral</t>
  </si>
  <si>
    <t>Patients by Departments</t>
  </si>
  <si>
    <t>Year</t>
  </si>
  <si>
    <t>2023</t>
  </si>
  <si>
    <t>Patients per Day in a Month</t>
  </si>
  <si>
    <t>Patients Average Wait Time</t>
  </si>
  <si>
    <t xml:space="preserve"> </t>
  </si>
  <si>
    <t xml:space="preserve">Average Wait Time </t>
  </si>
  <si>
    <t>Average Satisfaction Score</t>
  </si>
  <si>
    <t>Total Patience</t>
  </si>
  <si>
    <t>Patients Satisfaction Score per Day</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</si>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</sst>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u/>
      <sz val="11"/>
      <color theme="1"/>
      <name val="Calibri"/>
      <family val="2"/>
      <scheme val="minor"/>
    </font>
    <font>
      <sz val="11"/>
      <color theme="1"/>
      <name val="Calibri"/>
      <family val="2"/>
      <scheme val="minor"/>
    </font>
    <font>
      <b/>
      <sz val="11"/>
      <color theme="1"/>
      <name val="Calibri"/>
      <family val="2"/>
      <scheme val="minor"/>
    </font>
    <font>
      <b/>
      <sz val="12"/>
      <color theme="0"/>
      <name val="Calibri"/>
      <family val="2"/>
      <scheme val="minor"/>
    </font>
    <font>
      <sz val="11"/>
      <color theme="1" tint="0.249977111117893"/>
      <name val="Calibri"/>
      <family val="2"/>
      <scheme val="minor"/>
    </font>
    <font>
      <b/>
      <u/>
      <sz val="14"/>
      <color theme="1"/>
      <name val="Calibri"/>
      <family val="2"/>
      <scheme val="minor"/>
    </font>
  </fonts>
  <fills count="5">
    <fill>
      <patternFill patternType="none"/>
    </fill>
    <fill>
      <patternFill patternType="gray125"/>
    </fill>
    <fill>
      <patternFill patternType="solid">
        <fgColor rgb="FF003DE2"/>
        <bgColor indexed="64"/>
      </patternFill>
    </fill>
    <fill>
      <patternFill patternType="solid">
        <fgColor theme="0" tint="-0.14999847407452621"/>
        <bgColor indexed="64"/>
      </patternFill>
    </fill>
    <fill>
      <patternFill patternType="solid">
        <fgColor theme="1" tint="0.1499984740745262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0" fillId="0" borderId="0" xfId="0" pivotButton="1"/>
    <xf numFmtId="2" fontId="0" fillId="0" borderId="0" xfId="0" applyNumberFormat="1"/>
    <xf numFmtId="0" fontId="0" fillId="0" borderId="0" xfId="0" applyAlignment="1">
      <alignment horizontal="left"/>
    </xf>
    <xf numFmtId="14" fontId="0" fillId="0" borderId="0" xfId="0" applyNumberFormat="1"/>
    <xf numFmtId="0" fontId="1" fillId="0" borderId="0" xfId="0" applyFont="1"/>
    <xf numFmtId="1" fontId="0" fillId="0" borderId="0" xfId="0" applyNumberFormat="1"/>
    <xf numFmtId="10" fontId="0" fillId="0" borderId="0" xfId="0" applyNumberFormat="1"/>
    <xf numFmtId="1" fontId="0" fillId="0" borderId="0" xfId="0" applyNumberFormat="1" applyAlignment="1">
      <alignment horizontal="center"/>
    </xf>
    <xf numFmtId="0" fontId="4" fillId="2" borderId="0" xfId="0" applyFont="1" applyFill="1" applyAlignment="1">
      <alignment horizontal="center"/>
    </xf>
    <xf numFmtId="0" fontId="3" fillId="3" borderId="0" xfId="0" applyFont="1" applyFill="1"/>
    <xf numFmtId="1" fontId="0" fillId="3" borderId="0" xfId="0" applyNumberFormat="1" applyFill="1" applyAlignment="1">
      <alignment horizontal="center"/>
    </xf>
    <xf numFmtId="0" fontId="0" fillId="3" borderId="0" xfId="0" applyFill="1"/>
    <xf numFmtId="0" fontId="0" fillId="3" borderId="0" xfId="0" applyFill="1" applyAlignment="1">
      <alignment horizontal="center"/>
    </xf>
    <xf numFmtId="10" fontId="0" fillId="3" borderId="0" xfId="1" applyNumberFormat="1" applyFont="1" applyFill="1"/>
    <xf numFmtId="0" fontId="5" fillId="4" borderId="0" xfId="0" applyFont="1" applyFill="1"/>
    <xf numFmtId="0" fontId="0" fillId="0" borderId="0" xfId="0" applyNumberFormat="1"/>
    <xf numFmtId="0" fontId="6" fillId="3" borderId="0" xfId="0" applyFont="1" applyFill="1"/>
  </cellXfs>
  <cellStyles count="2">
    <cellStyle name="Normal" xfId="0" builtinId="0"/>
    <cellStyle name="Percent" xfId="1" builtinId="5"/>
  </cellStyles>
  <dxfs count="172">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9" formatCode="dd/mm/yyyy"/>
    </dxf>
    <dxf>
      <numFmt numFmtId="19" formatCode="dd/mm/yyyy"/>
    </dxf>
    <dxf>
      <numFmt numFmtId="19" formatCode="dd/mm/yyyy"/>
    </dxf>
    <dxf>
      <numFmt numFmtId="1" formatCode="0"/>
    </dxf>
    <dxf>
      <numFmt numFmtId="2" formatCode="0.00"/>
    </dxf>
    <dxf>
      <alignment horizontal="center"/>
    </dxf>
    <dxf>
      <alignment horizontal="center"/>
    </dxf>
    <dxf>
      <numFmt numFmtId="14"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font>
        <b/>
        <color theme="1"/>
      </font>
      <border>
        <bottom style="thin">
          <color theme="8"/>
        </bottom>
        <vertical/>
        <horizontal/>
      </border>
    </dxf>
    <dxf>
      <font>
        <sz val="11"/>
        <color theme="1" tint="0.24994659260841701"/>
        <name val="Bahnschrift"/>
        <family val="2"/>
        <scheme val="none"/>
      </font>
      <fill>
        <patternFill>
          <bgColor theme="0" tint="-0.14996795556505021"/>
        </patternFill>
      </fill>
      <border>
        <vertical/>
        <horizontal/>
      </border>
    </dxf>
    <dxf>
      <font>
        <b/>
        <color theme="1"/>
      </font>
      <border>
        <bottom style="thin">
          <color theme="8"/>
        </bottom>
        <vertical/>
        <horizontal/>
      </border>
    </dxf>
    <dxf>
      <font>
        <sz val="8"/>
        <color theme="1" tint="0.24994659260841701"/>
        <name val="Arial Black"/>
        <family val="2"/>
        <scheme val="none"/>
      </font>
      <fill>
        <patternFill>
          <bgColor theme="0" tint="-4.9989318521683403E-2"/>
        </patternFill>
      </fill>
      <border>
        <left style="thin">
          <color theme="8"/>
        </left>
        <right style="thin">
          <color theme="8"/>
        </right>
        <top style="thin">
          <color theme="8"/>
        </top>
        <bottom style="thin">
          <color theme="8"/>
        </bottom>
        <vertical/>
        <horizontal/>
      </border>
    </dxf>
  </dxfs>
  <tableStyles count="2" defaultTableStyle="TableStyleMedium2" defaultPivotStyle="PivotStyleLight16">
    <tableStyle name="EDSB" pivot="0" table="0" count="10" xr9:uid="{C5144A6C-0579-4A1F-B568-C57B5CA18DB6}">
      <tableStyleElement type="wholeTable" dxfId="171"/>
      <tableStyleElement type="headerRow" dxfId="170"/>
    </tableStyle>
    <tableStyle name="EDSB 2" pivot="0" table="0" count="10" xr9:uid="{030E6BA0-9A32-4A4E-AE98-235E03511071}">
      <tableStyleElement type="wholeTable" dxfId="169"/>
      <tableStyleElement type="headerRow" dxfId="168"/>
    </tableStyle>
  </tableStyles>
  <colors>
    <mruColors>
      <color rgb="FF4C65E4"/>
      <color rgb="FF003DE2"/>
      <color rgb="FFFFFFFF"/>
    </mruColors>
  </colors>
  <extLst>
    <ext xmlns:x14="http://schemas.microsoft.com/office/spreadsheetml/2009/9/main" uri="{46F421CA-312F-682f-3DD2-61675219B42D}">
      <x14:dxfs count="16">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rgb="FF4C65E4"/>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u/>
            <color theme="0"/>
          </font>
          <fill>
            <patternFill patternType="solid">
              <fgColor rgb="FF4C65E4"/>
              <bgColor rgb="FF4C65E4"/>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EDSB">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EDSB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Report!PivotTable8</c:name>
    <c:fmtId val="0"/>
  </c:pivotSource>
  <c:chart>
    <c:autoTitleDeleted val="0"/>
    <c:pivotFmts>
      <c:pivotFmt>
        <c:idx val="0"/>
        <c:spPr>
          <a:solidFill>
            <a:srgbClr val="4C65E4"/>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noFill/>
          <a:ln>
            <a:noFill/>
          </a:ln>
          <a:effectLst/>
        </c:spPr>
        <c:marker>
          <c:symbol val="none"/>
        </c:marker>
        <c:dLbl>
          <c:idx val="0"/>
          <c:delete val="1"/>
          <c:extLst>
            <c:ext xmlns:c15="http://schemas.microsoft.com/office/drawing/2012/chart" uri="{CE6537A1-D6FC-4f65-9D91-7224C49458BB}"/>
          </c:extLst>
        </c:dLbl>
      </c:pivotFmt>
      <c:pivotFmt>
        <c:idx val="2"/>
        <c:spPr>
          <a:solidFill>
            <a:srgbClr val="4C65E4"/>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bg1"/>
                    </a:solidFill>
                    <a:latin typeface="+mn-lt"/>
                    <a:ea typeface="+mn-ea"/>
                    <a:cs typeface="+mn-cs"/>
                  </a:defRPr>
                </a:pPr>
                <a:fld id="{63853574-8359-4C5D-8201-DB1F297EE083}" type="CELLRANGE">
                  <a:rPr lang="en-US"/>
                  <a:pPr>
                    <a:defRPr sz="600" b="0" i="0" u="none" strike="noStrike" kern="1200" baseline="0">
                      <a:solidFill>
                        <a:schemeClr val="bg1"/>
                      </a:solidFill>
                      <a:latin typeface="+mn-lt"/>
                      <a:ea typeface="+mn-ea"/>
                      <a:cs typeface="+mn-cs"/>
                    </a:defRPr>
                  </a:pPr>
                  <a:t>[CELLRANGE]</a:t>
                </a:fld>
                <a:endParaRPr lang="en-IN"/>
              </a:p>
            </c:rich>
          </c:tx>
          <c:numFmt formatCode="#,##0.00" sourceLinked="0"/>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rgbClr val="4C65E4"/>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bg1"/>
                    </a:solidFill>
                    <a:latin typeface="+mn-lt"/>
                    <a:ea typeface="+mn-ea"/>
                    <a:cs typeface="+mn-cs"/>
                  </a:defRPr>
                </a:pPr>
                <a:fld id="{0335F1F6-5B36-40EB-9F83-0913CF26AA12}" type="CELLRANGE">
                  <a:rPr lang="en-US"/>
                  <a:pPr>
                    <a:defRPr sz="600" b="0" i="0" u="none" strike="noStrike" kern="1200" baseline="0">
                      <a:solidFill>
                        <a:schemeClr val="bg1"/>
                      </a:solidFill>
                      <a:latin typeface="+mn-lt"/>
                      <a:ea typeface="+mn-ea"/>
                      <a:cs typeface="+mn-cs"/>
                    </a:defRPr>
                  </a:pPr>
                  <a:t>[CELLRANGE]</a:t>
                </a:fld>
                <a:endParaRPr lang="en-IN"/>
              </a:p>
            </c:rich>
          </c:tx>
          <c:numFmt formatCode="#,##0.00" sourceLinked="0"/>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6.1594183569096787E-3"/>
          <c:y val="7.4721447504442415E-2"/>
          <c:w val="0.9938405816430903"/>
          <c:h val="0.92527873385697057"/>
        </c:manualLayout>
      </c:layout>
      <c:barChart>
        <c:barDir val="bar"/>
        <c:grouping val="clustered"/>
        <c:varyColors val="0"/>
        <c:ser>
          <c:idx val="0"/>
          <c:order val="0"/>
          <c:tx>
            <c:strRef>
              <c:f>('Pivot Report'!$L$6,'Pivot Report'!$L$7)</c:f>
              <c:strCache>
                <c:ptCount val="1"/>
                <c:pt idx="0">
                  <c:v>Count of Patient Admission Flag</c:v>
                </c:pt>
              </c:strCache>
            </c:strRef>
          </c:tx>
          <c:spPr>
            <a:solidFill>
              <a:srgbClr val="4C65E4"/>
            </a:solidFill>
            <a:ln>
              <a:noFill/>
            </a:ln>
            <a:effectLst/>
          </c:spPr>
          <c:invertIfNegative val="0"/>
          <c:dPt>
            <c:idx val="0"/>
            <c:invertIfNegative val="0"/>
            <c:bubble3D val="0"/>
            <c:extLst>
              <c:ext xmlns:c16="http://schemas.microsoft.com/office/drawing/2014/chart" uri="{C3380CC4-5D6E-409C-BE32-E72D297353CC}">
                <c16:uniqueId val="{00000008-F134-4B1C-8667-FA6C2BB5221E}"/>
              </c:ext>
            </c:extLst>
          </c:dPt>
          <c:dPt>
            <c:idx val="1"/>
            <c:invertIfNegative val="0"/>
            <c:bubble3D val="0"/>
            <c:extLst>
              <c:ext xmlns:c16="http://schemas.microsoft.com/office/drawing/2014/chart" uri="{C3380CC4-5D6E-409C-BE32-E72D297353CC}">
                <c16:uniqueId val="{00000007-F134-4B1C-8667-FA6C2BB5221E}"/>
              </c:ext>
            </c:extLst>
          </c:dPt>
          <c:dLbls>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bg1"/>
                        </a:solidFill>
                        <a:latin typeface="+mn-lt"/>
                        <a:ea typeface="+mn-ea"/>
                        <a:cs typeface="+mn-cs"/>
                      </a:defRPr>
                    </a:pPr>
                    <a:fld id="{63853574-8359-4C5D-8201-DB1F297EE083}" type="CELLRANGE">
                      <a:rPr lang="en-US"/>
                      <a:pPr>
                        <a:defRPr sz="600" b="0" i="0" u="none" strike="noStrike" kern="1200" baseline="0">
                          <a:solidFill>
                            <a:schemeClr val="bg1"/>
                          </a:solidFill>
                          <a:latin typeface="+mn-lt"/>
                          <a:ea typeface="+mn-ea"/>
                          <a:cs typeface="+mn-cs"/>
                        </a:defRPr>
                      </a:pPr>
                      <a:t>[CELLRANGE]</a:t>
                    </a:fld>
                    <a:endParaRPr lang="en-IN"/>
                  </a:p>
                </c:rich>
              </c:tx>
              <c:numFmt formatCode="#,##0.00" sourceLinked="0"/>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8-F134-4B1C-8667-FA6C2BB5221E}"/>
                </c:ext>
              </c:extLst>
            </c:dLbl>
            <c:dLbl>
              <c:idx val="1"/>
              <c:tx>
                <c:rich>
                  <a:bodyPr rot="0" spcFirstLastPara="1" vertOverflow="ellipsis" vert="horz" wrap="none" lIns="38100" tIns="19050" rIns="38100" bIns="19050" anchor="ctr" anchorCtr="1">
                    <a:spAutoFit/>
                  </a:bodyPr>
                  <a:lstStyle/>
                  <a:p>
                    <a:pPr>
                      <a:defRPr sz="600" b="0" i="0" u="none" strike="noStrike" kern="1200" baseline="0">
                        <a:solidFill>
                          <a:schemeClr val="bg1"/>
                        </a:solidFill>
                        <a:latin typeface="+mn-lt"/>
                        <a:ea typeface="+mn-ea"/>
                        <a:cs typeface="+mn-cs"/>
                      </a:defRPr>
                    </a:pPr>
                    <a:fld id="{0335F1F6-5B36-40EB-9F83-0913CF26AA12}" type="CELLRANGE">
                      <a:rPr lang="en-US"/>
                      <a:pPr>
                        <a:defRPr sz="600" b="0" i="0" u="none" strike="noStrike" kern="1200" baseline="0">
                          <a:solidFill>
                            <a:schemeClr val="bg1"/>
                          </a:solidFill>
                          <a:latin typeface="+mn-lt"/>
                          <a:ea typeface="+mn-ea"/>
                          <a:cs typeface="+mn-cs"/>
                        </a:defRPr>
                      </a:pPr>
                      <a:t>[CELLRANGE]</a:t>
                    </a:fld>
                    <a:endParaRPr lang="en-IN"/>
                  </a:p>
                </c:rich>
              </c:tx>
              <c:numFmt formatCode="#,##0.00" sourceLinked="0"/>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07-F134-4B1C-8667-FA6C2BB5221E}"/>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Report'!$L$6,'Pivot Report'!$L$7)</c:f>
              <c:strCache>
                <c:ptCount val="2"/>
                <c:pt idx="0">
                  <c:v>Admitted</c:v>
                </c:pt>
                <c:pt idx="1">
                  <c:v>Not Admitted</c:v>
                </c:pt>
              </c:strCache>
            </c:strRef>
          </c:cat>
          <c:val>
            <c:numRef>
              <c:f>('Pivot Report'!$L$6,'Pivot Report'!$L$7)</c:f>
              <c:numCache>
                <c:formatCode>0</c:formatCode>
                <c:ptCount val="2"/>
                <c:pt idx="0">
                  <c:v>231</c:v>
                </c:pt>
                <c:pt idx="1">
                  <c:v>233</c:v>
                </c:pt>
              </c:numCache>
            </c:numRef>
          </c:val>
          <c:extLst>
            <c:ext xmlns:c15="http://schemas.microsoft.com/office/drawing/2012/chart" uri="{02D57815-91ED-43cb-92C2-25804820EDAC}">
              <c15:datalabelsRange>
                <c15:f>('Pivot Report'!$L$6,'Pivot Report'!$L$7)</c15:f>
                <c15:dlblRangeCache>
                  <c:ptCount val="2"/>
                  <c:pt idx="0">
                    <c:v>49.78%</c:v>
                  </c:pt>
                  <c:pt idx="1">
                    <c:v>50.22%</c:v>
                  </c:pt>
                </c15:dlblRangeCache>
              </c15:datalabelsRange>
            </c:ext>
            <c:ext xmlns:c16="http://schemas.microsoft.com/office/drawing/2014/chart" uri="{C3380CC4-5D6E-409C-BE32-E72D297353CC}">
              <c16:uniqueId val="{00000005-F134-4B1C-8667-FA6C2BB5221E}"/>
            </c:ext>
          </c:extLst>
        </c:ser>
        <c:ser>
          <c:idx val="1"/>
          <c:order val="1"/>
          <c:tx>
            <c:strRef>
              <c:f>('Pivot Report'!$L$6,'Pivot Report'!$L$7)</c:f>
              <c:strCache>
                <c:ptCount val="1"/>
                <c:pt idx="0">
                  <c:v>Count of Patient Admission Flag2</c:v>
                </c:pt>
              </c:strCache>
            </c:strRef>
          </c:tx>
          <c:spPr>
            <a:noFill/>
            <a:ln>
              <a:noFill/>
            </a:ln>
            <a:effectLst/>
          </c:spPr>
          <c:invertIfNegative val="0"/>
          <c:cat>
            <c:strRef>
              <c:f>('Pivot Report'!$L$6,'Pivot Report'!$L$7)</c:f>
              <c:strCache>
                <c:ptCount val="2"/>
                <c:pt idx="0">
                  <c:v>Admitted</c:v>
                </c:pt>
                <c:pt idx="1">
                  <c:v>Not Admitted</c:v>
                </c:pt>
              </c:strCache>
            </c:strRef>
          </c:cat>
          <c:val>
            <c:numRef>
              <c:f>('Pivot Report'!$L$6,'Pivot Report'!$L$7)</c:f>
              <c:numCache>
                <c:formatCode>0.00%</c:formatCode>
                <c:ptCount val="2"/>
                <c:pt idx="0">
                  <c:v>0.49784482758620691</c:v>
                </c:pt>
                <c:pt idx="1">
                  <c:v>0.50215517241379315</c:v>
                </c:pt>
              </c:numCache>
            </c:numRef>
          </c:val>
          <c:extLst>
            <c:ext xmlns:c16="http://schemas.microsoft.com/office/drawing/2014/chart" uri="{C3380CC4-5D6E-409C-BE32-E72D297353CC}">
              <c16:uniqueId val="{00000006-F134-4B1C-8667-FA6C2BB5221E}"/>
            </c:ext>
          </c:extLst>
        </c:ser>
        <c:dLbls>
          <c:showLegendKey val="0"/>
          <c:showVal val="0"/>
          <c:showCatName val="0"/>
          <c:showSerName val="0"/>
          <c:showPercent val="0"/>
          <c:showBubbleSize val="0"/>
        </c:dLbls>
        <c:gapWidth val="0"/>
        <c:axId val="1869402400"/>
        <c:axId val="1869399040"/>
      </c:barChart>
      <c:catAx>
        <c:axId val="1869402400"/>
        <c:scaling>
          <c:orientation val="minMax"/>
        </c:scaling>
        <c:delete val="1"/>
        <c:axPos val="l"/>
        <c:numFmt formatCode="General" sourceLinked="1"/>
        <c:majorTickMark val="none"/>
        <c:minorTickMark val="none"/>
        <c:tickLblPos val="nextTo"/>
        <c:crossAx val="1869399040"/>
        <c:crosses val="autoZero"/>
        <c:auto val="1"/>
        <c:lblAlgn val="ctr"/>
        <c:lblOffset val="100"/>
        <c:noMultiLvlLbl val="0"/>
      </c:catAx>
      <c:valAx>
        <c:axId val="1869399040"/>
        <c:scaling>
          <c:orientation val="minMax"/>
        </c:scaling>
        <c:delete val="1"/>
        <c:axPos val="b"/>
        <c:numFmt formatCode="0" sourceLinked="1"/>
        <c:majorTickMark val="none"/>
        <c:minorTickMark val="none"/>
        <c:tickLblPos val="nextTo"/>
        <c:crossAx val="186940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Report!PivotTable5</c:name>
    <c:fmtId val="23"/>
  </c:pivotSource>
  <c:chart>
    <c:title>
      <c:tx>
        <c:strRef>
          <c:f>Patients_average_wait_time!$C$4</c:f>
          <c:strCache>
            <c:ptCount val="1"/>
            <c:pt idx="0">
              <c:v>November</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0" rIns="38100" bIns="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Patients_average_wait_time!$C$4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0" rIns="38100" bIns="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Patients_average_wait_time!$C$4</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Patients_average_wait_time!$C$4</c:f>
              <c:numCache>
                <c:formatCode>0.00</c:formatCode>
                <c:ptCount val="30"/>
                <c:pt idx="0">
                  <c:v>35.117647058823529</c:v>
                </c:pt>
                <c:pt idx="1">
                  <c:v>28.916666666666668</c:v>
                </c:pt>
                <c:pt idx="2">
                  <c:v>34.357142857142854</c:v>
                </c:pt>
                <c:pt idx="3">
                  <c:v>29.705882352941178</c:v>
                </c:pt>
                <c:pt idx="4">
                  <c:v>33.176470588235297</c:v>
                </c:pt>
                <c:pt idx="5">
                  <c:v>39.8125</c:v>
                </c:pt>
                <c:pt idx="6">
                  <c:v>36.578947368421055</c:v>
                </c:pt>
                <c:pt idx="7">
                  <c:v>34.5</c:v>
                </c:pt>
                <c:pt idx="8">
                  <c:v>39.764705882352942</c:v>
                </c:pt>
                <c:pt idx="9">
                  <c:v>35.230769230769234</c:v>
                </c:pt>
                <c:pt idx="10">
                  <c:v>41.5</c:v>
                </c:pt>
                <c:pt idx="11">
                  <c:v>38.0625</c:v>
                </c:pt>
                <c:pt idx="12">
                  <c:v>29.222222222222221</c:v>
                </c:pt>
                <c:pt idx="13">
                  <c:v>31</c:v>
                </c:pt>
                <c:pt idx="14">
                  <c:v>37.3125</c:v>
                </c:pt>
                <c:pt idx="15">
                  <c:v>35.647058823529413</c:v>
                </c:pt>
                <c:pt idx="16">
                  <c:v>36.476190476190474</c:v>
                </c:pt>
                <c:pt idx="17">
                  <c:v>40.799999999999997</c:v>
                </c:pt>
                <c:pt idx="18">
                  <c:v>30.318181818181817</c:v>
                </c:pt>
                <c:pt idx="19">
                  <c:v>35.714285714285715</c:v>
                </c:pt>
                <c:pt idx="20">
                  <c:v>33.53846153846154</c:v>
                </c:pt>
                <c:pt idx="21">
                  <c:v>37.5</c:v>
                </c:pt>
                <c:pt idx="22">
                  <c:v>38.058823529411768</c:v>
                </c:pt>
                <c:pt idx="23">
                  <c:v>28.117647058823529</c:v>
                </c:pt>
                <c:pt idx="24">
                  <c:v>31.846153846153847</c:v>
                </c:pt>
                <c:pt idx="25">
                  <c:v>43.636363636363633</c:v>
                </c:pt>
                <c:pt idx="26">
                  <c:v>38.842105263157897</c:v>
                </c:pt>
                <c:pt idx="27">
                  <c:v>29.5625</c:v>
                </c:pt>
                <c:pt idx="28">
                  <c:v>37.466666666666669</c:v>
                </c:pt>
                <c:pt idx="29">
                  <c:v>35.277777777777779</c:v>
                </c:pt>
              </c:numCache>
            </c:numRef>
          </c:val>
          <c:extLst>
            <c:ext xmlns:c16="http://schemas.microsoft.com/office/drawing/2014/chart" uri="{C3380CC4-5D6E-409C-BE32-E72D297353CC}">
              <c16:uniqueId val="{00000002-2C6B-4DAF-A900-08237E0EF709}"/>
            </c:ext>
          </c:extLst>
        </c:ser>
        <c:dLbls>
          <c:showLegendKey val="0"/>
          <c:showVal val="0"/>
          <c:showCatName val="0"/>
          <c:showSerName val="0"/>
          <c:showPercent val="0"/>
          <c:showBubbleSize val="0"/>
        </c:dLbls>
        <c:gapWidth val="85"/>
        <c:overlap val="-24"/>
        <c:axId val="219689439"/>
        <c:axId val="219720639"/>
      </c:barChart>
      <c:catAx>
        <c:axId val="219689439"/>
        <c:scaling>
          <c:orientation val="minMax"/>
        </c:scaling>
        <c:delete val="0"/>
        <c:axPos val="b"/>
        <c:majorGridlines>
          <c:spPr>
            <a:ln>
              <a:solidFill>
                <a:schemeClr val="lt1">
                  <a:lumMod val="95000"/>
                  <a:alpha val="10000"/>
                </a:schemeClr>
              </a:solidFill>
            </a:ln>
          </c:spPr>
        </c:majorGridlines>
        <c:minorGridlines>
          <c:spPr>
            <a:ln>
              <a:noFill/>
            </a:ln>
          </c:spPr>
        </c:min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9720639"/>
        <c:crosses val="autoZero"/>
        <c:auto val="1"/>
        <c:lblAlgn val="ctr"/>
        <c:lblOffset val="100"/>
        <c:noMultiLvlLbl val="0"/>
      </c:catAx>
      <c:valAx>
        <c:axId val="21972063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968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Report!PivotTable4</c:name>
    <c:fmtId val="8"/>
  </c:pivotSource>
  <c:chart>
    <c:title>
      <c:tx>
        <c:strRef>
          <c:f>Patients_per_day_in_a_month!$C$11</c:f>
          <c:strCache>
            <c:ptCount val="1"/>
            <c:pt idx="0">
              <c:v>November</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Report'!$E$4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Report'!$D$5:$D$35</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Report'!$E$5:$E$35</c:f>
              <c:numCache>
                <c:formatCode>General</c:formatCode>
                <c:ptCount val="30"/>
                <c:pt idx="0">
                  <c:v>17</c:v>
                </c:pt>
                <c:pt idx="1">
                  <c:v>12</c:v>
                </c:pt>
                <c:pt idx="2">
                  <c:v>14</c:v>
                </c:pt>
                <c:pt idx="3">
                  <c:v>17</c:v>
                </c:pt>
                <c:pt idx="4">
                  <c:v>17</c:v>
                </c:pt>
                <c:pt idx="5">
                  <c:v>16</c:v>
                </c:pt>
                <c:pt idx="6">
                  <c:v>19</c:v>
                </c:pt>
                <c:pt idx="7">
                  <c:v>14</c:v>
                </c:pt>
                <c:pt idx="8">
                  <c:v>17</c:v>
                </c:pt>
                <c:pt idx="9">
                  <c:v>13</c:v>
                </c:pt>
                <c:pt idx="10">
                  <c:v>12</c:v>
                </c:pt>
                <c:pt idx="11">
                  <c:v>16</c:v>
                </c:pt>
                <c:pt idx="12">
                  <c:v>9</c:v>
                </c:pt>
                <c:pt idx="13">
                  <c:v>17</c:v>
                </c:pt>
                <c:pt idx="14">
                  <c:v>16</c:v>
                </c:pt>
                <c:pt idx="15">
                  <c:v>17</c:v>
                </c:pt>
                <c:pt idx="16">
                  <c:v>21</c:v>
                </c:pt>
                <c:pt idx="17">
                  <c:v>15</c:v>
                </c:pt>
                <c:pt idx="18">
                  <c:v>22</c:v>
                </c:pt>
                <c:pt idx="19">
                  <c:v>14</c:v>
                </c:pt>
                <c:pt idx="20">
                  <c:v>13</c:v>
                </c:pt>
                <c:pt idx="21">
                  <c:v>10</c:v>
                </c:pt>
                <c:pt idx="22">
                  <c:v>17</c:v>
                </c:pt>
                <c:pt idx="23">
                  <c:v>17</c:v>
                </c:pt>
                <c:pt idx="24">
                  <c:v>13</c:v>
                </c:pt>
                <c:pt idx="25">
                  <c:v>11</c:v>
                </c:pt>
                <c:pt idx="26">
                  <c:v>19</c:v>
                </c:pt>
                <c:pt idx="27">
                  <c:v>16</c:v>
                </c:pt>
                <c:pt idx="28">
                  <c:v>15</c:v>
                </c:pt>
                <c:pt idx="29">
                  <c:v>18</c:v>
                </c:pt>
              </c:numCache>
            </c:numRef>
          </c:val>
          <c:extLst>
            <c:ext xmlns:c16="http://schemas.microsoft.com/office/drawing/2014/chart" uri="{C3380CC4-5D6E-409C-BE32-E72D297353CC}">
              <c16:uniqueId val="{00000002-2A70-4244-9533-6D3E1E9C75AB}"/>
            </c:ext>
          </c:extLst>
        </c:ser>
        <c:dLbls>
          <c:showLegendKey val="0"/>
          <c:showVal val="1"/>
          <c:showCatName val="0"/>
          <c:showSerName val="0"/>
          <c:showPercent val="0"/>
          <c:showBubbleSize val="0"/>
        </c:dLbls>
        <c:gapWidth val="85"/>
        <c:axId val="1692928959"/>
        <c:axId val="1692930879"/>
      </c:barChart>
      <c:catAx>
        <c:axId val="1692928959"/>
        <c:scaling>
          <c:orientation val="minMax"/>
        </c:scaling>
        <c:delete val="0"/>
        <c:axPos val="b"/>
        <c:majorGridlines>
          <c:spPr>
            <a:ln w="9525" cap="flat" cmpd="sng" algn="ctr">
              <a:solidFill>
                <a:schemeClr val="lt1">
                  <a:lumMod val="95000"/>
                  <a:alpha val="10000"/>
                </a:schemeClr>
              </a:solidFill>
              <a:round/>
            </a:ln>
            <a:effectLst/>
          </c:spPr>
        </c:majorGridlines>
        <c:minorGridlines>
          <c:spPr>
            <a:ln>
              <a:noFill/>
            </a:ln>
            <a:effectLst/>
          </c:spPr>
        </c:minorGridlines>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54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692930879"/>
        <c:crosses val="autoZero"/>
        <c:auto val="1"/>
        <c:lblAlgn val="ctr"/>
        <c:lblOffset val="100"/>
        <c:noMultiLvlLbl val="0"/>
      </c:catAx>
      <c:valAx>
        <c:axId val="16929308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6929289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lumMod val="85000"/>
            </a:schemeClr>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C65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083385404627358E-3"/>
          <c:y val="0.12400274101978719"/>
          <c:w val="0.99489166145953722"/>
          <c:h val="0.62043888271488778"/>
        </c:manualLayout>
      </c:layout>
      <c:barChart>
        <c:barDir val="col"/>
        <c:grouping val="clustered"/>
        <c:varyColors val="0"/>
        <c:ser>
          <c:idx val="0"/>
          <c:order val="0"/>
          <c:tx>
            <c:strRef>
              <c:f>'Pivot Report'!$E$4</c:f>
              <c:strCache>
                <c:ptCount val="1"/>
                <c:pt idx="0">
                  <c:v>Total</c:v>
                </c:pt>
              </c:strCache>
            </c:strRef>
          </c:tx>
          <c:spPr>
            <a:solidFill>
              <a:srgbClr val="4C65E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Report'!$D$5:$D$35</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Report'!$E$5:$E$35</c:f>
              <c:numCache>
                <c:formatCode>General</c:formatCode>
                <c:ptCount val="30"/>
                <c:pt idx="0">
                  <c:v>17</c:v>
                </c:pt>
                <c:pt idx="1">
                  <c:v>12</c:v>
                </c:pt>
                <c:pt idx="2">
                  <c:v>14</c:v>
                </c:pt>
                <c:pt idx="3">
                  <c:v>17</c:v>
                </c:pt>
                <c:pt idx="4">
                  <c:v>17</c:v>
                </c:pt>
                <c:pt idx="5">
                  <c:v>16</c:v>
                </c:pt>
                <c:pt idx="6">
                  <c:v>19</c:v>
                </c:pt>
                <c:pt idx="7">
                  <c:v>14</c:v>
                </c:pt>
                <c:pt idx="8">
                  <c:v>17</c:v>
                </c:pt>
                <c:pt idx="9">
                  <c:v>13</c:v>
                </c:pt>
                <c:pt idx="10">
                  <c:v>12</c:v>
                </c:pt>
                <c:pt idx="11">
                  <c:v>16</c:v>
                </c:pt>
                <c:pt idx="12">
                  <c:v>9</c:v>
                </c:pt>
                <c:pt idx="13">
                  <c:v>17</c:v>
                </c:pt>
                <c:pt idx="14">
                  <c:v>16</c:v>
                </c:pt>
                <c:pt idx="15">
                  <c:v>17</c:v>
                </c:pt>
                <c:pt idx="16">
                  <c:v>21</c:v>
                </c:pt>
                <c:pt idx="17">
                  <c:v>15</c:v>
                </c:pt>
                <c:pt idx="18">
                  <c:v>22</c:v>
                </c:pt>
                <c:pt idx="19">
                  <c:v>14</c:v>
                </c:pt>
                <c:pt idx="20">
                  <c:v>13</c:v>
                </c:pt>
                <c:pt idx="21">
                  <c:v>10</c:v>
                </c:pt>
                <c:pt idx="22">
                  <c:v>17</c:v>
                </c:pt>
                <c:pt idx="23">
                  <c:v>17</c:v>
                </c:pt>
                <c:pt idx="24">
                  <c:v>13</c:v>
                </c:pt>
                <c:pt idx="25">
                  <c:v>11</c:v>
                </c:pt>
                <c:pt idx="26">
                  <c:v>19</c:v>
                </c:pt>
                <c:pt idx="27">
                  <c:v>16</c:v>
                </c:pt>
                <c:pt idx="28">
                  <c:v>15</c:v>
                </c:pt>
                <c:pt idx="29">
                  <c:v>18</c:v>
                </c:pt>
              </c:numCache>
            </c:numRef>
          </c:val>
          <c:extLst>
            <c:ext xmlns:c16="http://schemas.microsoft.com/office/drawing/2014/chart" uri="{C3380CC4-5D6E-409C-BE32-E72D297353CC}">
              <c16:uniqueId val="{00000003-F2C0-402D-A68E-025D3293D4CE}"/>
            </c:ext>
          </c:extLst>
        </c:ser>
        <c:dLbls>
          <c:showLegendKey val="0"/>
          <c:showVal val="0"/>
          <c:showCatName val="0"/>
          <c:showSerName val="0"/>
          <c:showPercent val="0"/>
          <c:showBubbleSize val="0"/>
        </c:dLbls>
        <c:gapWidth val="55"/>
        <c:axId val="1692928959"/>
        <c:axId val="1692930879"/>
      </c:barChart>
      <c:catAx>
        <c:axId val="1692928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600" b="0" i="0" u="none" strike="noStrike" kern="1200" baseline="0">
                <a:solidFill>
                  <a:schemeClr val="tx1"/>
                </a:solidFill>
                <a:latin typeface="+mn-lt"/>
                <a:ea typeface="+mn-ea"/>
                <a:cs typeface="+mn-cs"/>
              </a:defRPr>
            </a:pPr>
            <a:endParaRPr lang="en-US"/>
          </a:p>
        </c:txPr>
        <c:crossAx val="1692930879"/>
        <c:crosses val="autoZero"/>
        <c:auto val="1"/>
        <c:lblAlgn val="ctr"/>
        <c:lblOffset val="100"/>
        <c:noMultiLvlLbl val="0"/>
      </c:catAx>
      <c:valAx>
        <c:axId val="1692930879"/>
        <c:scaling>
          <c:orientation val="minMax"/>
        </c:scaling>
        <c:delete val="1"/>
        <c:axPos val="l"/>
        <c:numFmt formatCode="General" sourceLinked="1"/>
        <c:majorTickMark val="none"/>
        <c:minorTickMark val="none"/>
        <c:tickLblPos val="nextTo"/>
        <c:crossAx val="16929289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Report!PivotTable5</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C65E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Report'!$H$4</c:f>
              <c:strCache>
                <c:ptCount val="1"/>
                <c:pt idx="0">
                  <c:v>Total</c:v>
                </c:pt>
              </c:strCache>
            </c:strRef>
          </c:tx>
          <c:spPr>
            <a:solidFill>
              <a:srgbClr val="4C65E4"/>
            </a:solidFill>
            <a:ln w="25400">
              <a:noFill/>
            </a:ln>
            <a:effectLst/>
          </c:spPr>
          <c:cat>
            <c:strRef>
              <c:f>'Pivot Report'!$G$5:$G$35</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Report'!$H$5:$H$35</c:f>
              <c:numCache>
                <c:formatCode>0.00</c:formatCode>
                <c:ptCount val="30"/>
                <c:pt idx="0">
                  <c:v>35.117647058823529</c:v>
                </c:pt>
                <c:pt idx="1">
                  <c:v>28.916666666666668</c:v>
                </c:pt>
                <c:pt idx="2">
                  <c:v>34.357142857142854</c:v>
                </c:pt>
                <c:pt idx="3">
                  <c:v>29.705882352941178</c:v>
                </c:pt>
                <c:pt idx="4">
                  <c:v>33.176470588235297</c:v>
                </c:pt>
                <c:pt idx="5">
                  <c:v>39.8125</c:v>
                </c:pt>
                <c:pt idx="6">
                  <c:v>36.578947368421055</c:v>
                </c:pt>
                <c:pt idx="7">
                  <c:v>34.5</c:v>
                </c:pt>
                <c:pt idx="8">
                  <c:v>39.764705882352942</c:v>
                </c:pt>
                <c:pt idx="9">
                  <c:v>35.230769230769234</c:v>
                </c:pt>
                <c:pt idx="10">
                  <c:v>41.5</c:v>
                </c:pt>
                <c:pt idx="11">
                  <c:v>38.0625</c:v>
                </c:pt>
                <c:pt idx="12">
                  <c:v>29.222222222222221</c:v>
                </c:pt>
                <c:pt idx="13">
                  <c:v>31</c:v>
                </c:pt>
                <c:pt idx="14">
                  <c:v>37.3125</c:v>
                </c:pt>
                <c:pt idx="15">
                  <c:v>35.647058823529413</c:v>
                </c:pt>
                <c:pt idx="16">
                  <c:v>36.476190476190474</c:v>
                </c:pt>
                <c:pt idx="17">
                  <c:v>40.799999999999997</c:v>
                </c:pt>
                <c:pt idx="18">
                  <c:v>30.318181818181817</c:v>
                </c:pt>
                <c:pt idx="19">
                  <c:v>35.714285714285715</c:v>
                </c:pt>
                <c:pt idx="20">
                  <c:v>33.53846153846154</c:v>
                </c:pt>
                <c:pt idx="21">
                  <c:v>37.5</c:v>
                </c:pt>
                <c:pt idx="22">
                  <c:v>38.058823529411768</c:v>
                </c:pt>
                <c:pt idx="23">
                  <c:v>28.117647058823529</c:v>
                </c:pt>
                <c:pt idx="24">
                  <c:v>31.846153846153847</c:v>
                </c:pt>
                <c:pt idx="25">
                  <c:v>43.636363636363633</c:v>
                </c:pt>
                <c:pt idx="26">
                  <c:v>38.842105263157897</c:v>
                </c:pt>
                <c:pt idx="27">
                  <c:v>29.5625</c:v>
                </c:pt>
                <c:pt idx="28">
                  <c:v>37.466666666666669</c:v>
                </c:pt>
                <c:pt idx="29">
                  <c:v>35.277777777777779</c:v>
                </c:pt>
              </c:numCache>
            </c:numRef>
          </c:val>
          <c:extLst>
            <c:ext xmlns:c16="http://schemas.microsoft.com/office/drawing/2014/chart" uri="{C3380CC4-5D6E-409C-BE32-E72D297353CC}">
              <c16:uniqueId val="{00000002-74FB-4CD2-AE8A-F4C47E4CEBB6}"/>
            </c:ext>
          </c:extLst>
        </c:ser>
        <c:dLbls>
          <c:showLegendKey val="0"/>
          <c:showVal val="0"/>
          <c:showCatName val="0"/>
          <c:showSerName val="0"/>
          <c:showPercent val="0"/>
          <c:showBubbleSize val="0"/>
        </c:dLbls>
        <c:axId val="219689439"/>
        <c:axId val="219720639"/>
      </c:areaChart>
      <c:catAx>
        <c:axId val="219689439"/>
        <c:scaling>
          <c:orientation val="minMax"/>
        </c:scaling>
        <c:delete val="1"/>
        <c:axPos val="b"/>
        <c:numFmt formatCode="General" sourceLinked="1"/>
        <c:majorTickMark val="none"/>
        <c:minorTickMark val="none"/>
        <c:tickLblPos val="nextTo"/>
        <c:crossAx val="219720639"/>
        <c:crosses val="autoZero"/>
        <c:auto val="1"/>
        <c:lblAlgn val="ctr"/>
        <c:lblOffset val="100"/>
        <c:noMultiLvlLbl val="0"/>
      </c:catAx>
      <c:valAx>
        <c:axId val="219720639"/>
        <c:scaling>
          <c:orientation val="minMax"/>
        </c:scaling>
        <c:delete val="1"/>
        <c:axPos val="l"/>
        <c:numFmt formatCode="0.00" sourceLinked="1"/>
        <c:majorTickMark val="none"/>
        <c:minorTickMark val="none"/>
        <c:tickLblPos val="nextTo"/>
        <c:crossAx val="219689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Report!PivotTable7</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C65E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3971570385385019E-3"/>
          <c:w val="0.99294891984655764"/>
          <c:h val="0.94601231776720984"/>
        </c:manualLayout>
      </c:layout>
      <c:areaChart>
        <c:grouping val="standard"/>
        <c:varyColors val="0"/>
        <c:ser>
          <c:idx val="0"/>
          <c:order val="0"/>
          <c:tx>
            <c:strRef>
              <c:f>'Pivot Report'!$B$17</c:f>
              <c:strCache>
                <c:ptCount val="1"/>
                <c:pt idx="0">
                  <c:v>Total</c:v>
                </c:pt>
              </c:strCache>
            </c:strRef>
          </c:tx>
          <c:spPr>
            <a:solidFill>
              <a:srgbClr val="4C65E4"/>
            </a:solidFill>
            <a:ln w="25400">
              <a:noFill/>
            </a:ln>
            <a:effectLst/>
          </c:spPr>
          <c:cat>
            <c:strRef>
              <c:f>'Pivot Report'!$A$18:$A$48</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Report'!$B$18:$B$48</c:f>
              <c:numCache>
                <c:formatCode>0.00</c:formatCode>
                <c:ptCount val="30"/>
                <c:pt idx="0">
                  <c:v>4.666666666666667</c:v>
                </c:pt>
                <c:pt idx="1">
                  <c:v>4.666666666666667</c:v>
                </c:pt>
                <c:pt idx="2">
                  <c:v>5.4</c:v>
                </c:pt>
                <c:pt idx="3">
                  <c:v>5.2</c:v>
                </c:pt>
                <c:pt idx="4">
                  <c:v>2.4285714285714284</c:v>
                </c:pt>
                <c:pt idx="5">
                  <c:v>4.8</c:v>
                </c:pt>
                <c:pt idx="6">
                  <c:v>6.5714285714285712</c:v>
                </c:pt>
                <c:pt idx="7">
                  <c:v>3</c:v>
                </c:pt>
                <c:pt idx="8">
                  <c:v>4.5999999999999996</c:v>
                </c:pt>
                <c:pt idx="9">
                  <c:v>3.875</c:v>
                </c:pt>
                <c:pt idx="10">
                  <c:v>7.25</c:v>
                </c:pt>
                <c:pt idx="11">
                  <c:v>3</c:v>
                </c:pt>
                <c:pt idx="12">
                  <c:v>8</c:v>
                </c:pt>
                <c:pt idx="13">
                  <c:v>6</c:v>
                </c:pt>
                <c:pt idx="14">
                  <c:v>3.6666666666666665</c:v>
                </c:pt>
                <c:pt idx="15">
                  <c:v>5.333333333333333</c:v>
                </c:pt>
                <c:pt idx="16">
                  <c:v>6.1111111111111107</c:v>
                </c:pt>
                <c:pt idx="17">
                  <c:v>6.5</c:v>
                </c:pt>
                <c:pt idx="18">
                  <c:v>5</c:v>
                </c:pt>
                <c:pt idx="19">
                  <c:v>5.8</c:v>
                </c:pt>
                <c:pt idx="20">
                  <c:v>6</c:v>
                </c:pt>
                <c:pt idx="21">
                  <c:v>8</c:v>
                </c:pt>
                <c:pt idx="22">
                  <c:v>7</c:v>
                </c:pt>
                <c:pt idx="23">
                  <c:v>3.75</c:v>
                </c:pt>
                <c:pt idx="24">
                  <c:v>1</c:v>
                </c:pt>
                <c:pt idx="25">
                  <c:v>9</c:v>
                </c:pt>
                <c:pt idx="26">
                  <c:v>5.8</c:v>
                </c:pt>
                <c:pt idx="27">
                  <c:v>4</c:v>
                </c:pt>
                <c:pt idx="28">
                  <c:v>6.4</c:v>
                </c:pt>
                <c:pt idx="29">
                  <c:v>5</c:v>
                </c:pt>
              </c:numCache>
            </c:numRef>
          </c:val>
          <c:extLst>
            <c:ext xmlns:c16="http://schemas.microsoft.com/office/drawing/2014/chart" uri="{C3380CC4-5D6E-409C-BE32-E72D297353CC}">
              <c16:uniqueId val="{00000002-B93F-4A47-B655-B453B20D3AA2}"/>
            </c:ext>
          </c:extLst>
        </c:ser>
        <c:dLbls>
          <c:showLegendKey val="0"/>
          <c:showVal val="0"/>
          <c:showCatName val="0"/>
          <c:showSerName val="0"/>
          <c:showPercent val="0"/>
          <c:showBubbleSize val="0"/>
        </c:dLbls>
        <c:axId val="1855857296"/>
        <c:axId val="1855859216"/>
      </c:areaChart>
      <c:catAx>
        <c:axId val="1855857296"/>
        <c:scaling>
          <c:orientation val="minMax"/>
        </c:scaling>
        <c:delete val="1"/>
        <c:axPos val="b"/>
        <c:numFmt formatCode="General" sourceLinked="1"/>
        <c:majorTickMark val="out"/>
        <c:minorTickMark val="none"/>
        <c:tickLblPos val="nextTo"/>
        <c:crossAx val="1855859216"/>
        <c:crosses val="autoZero"/>
        <c:auto val="1"/>
        <c:lblAlgn val="ctr"/>
        <c:lblOffset val="100"/>
        <c:noMultiLvlLbl val="0"/>
      </c:catAx>
      <c:valAx>
        <c:axId val="1855859216"/>
        <c:scaling>
          <c:orientation val="minMax"/>
        </c:scaling>
        <c:delete val="1"/>
        <c:axPos val="l"/>
        <c:numFmt formatCode="0.00" sourceLinked="1"/>
        <c:majorTickMark val="none"/>
        <c:minorTickMark val="none"/>
        <c:tickLblPos val="nextTo"/>
        <c:crossAx val="1855857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Report!PivotTable10</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5212659807793434E-2"/>
          <c:w val="1"/>
          <c:h val="0.64709264509822928"/>
        </c:manualLayout>
      </c:layout>
      <c:barChart>
        <c:barDir val="col"/>
        <c:grouping val="clustered"/>
        <c:varyColors val="0"/>
        <c:ser>
          <c:idx val="0"/>
          <c:order val="0"/>
          <c:tx>
            <c:strRef>
              <c:f>'Pivot Report'!$E$40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Report'!$D$41:$D$49</c:f>
              <c:strCache>
                <c:ptCount val="8"/>
                <c:pt idx="0">
                  <c:v>0-9</c:v>
                </c:pt>
                <c:pt idx="1">
                  <c:v>10-19</c:v>
                </c:pt>
                <c:pt idx="2">
                  <c:v>20-29</c:v>
                </c:pt>
                <c:pt idx="3">
                  <c:v>30-39</c:v>
                </c:pt>
                <c:pt idx="4">
                  <c:v>40-49</c:v>
                </c:pt>
                <c:pt idx="5">
                  <c:v>50-59</c:v>
                </c:pt>
                <c:pt idx="6">
                  <c:v>60-69</c:v>
                </c:pt>
                <c:pt idx="7">
                  <c:v>70-79</c:v>
                </c:pt>
              </c:strCache>
            </c:strRef>
          </c:cat>
          <c:val>
            <c:numRef>
              <c:f>'Pivot Report'!$E$41:$E$49</c:f>
              <c:numCache>
                <c:formatCode>0</c:formatCode>
                <c:ptCount val="8"/>
                <c:pt idx="0">
                  <c:v>63</c:v>
                </c:pt>
                <c:pt idx="1">
                  <c:v>65</c:v>
                </c:pt>
                <c:pt idx="2">
                  <c:v>49</c:v>
                </c:pt>
                <c:pt idx="3">
                  <c:v>61</c:v>
                </c:pt>
                <c:pt idx="4">
                  <c:v>56</c:v>
                </c:pt>
                <c:pt idx="5">
                  <c:v>61</c:v>
                </c:pt>
                <c:pt idx="6">
                  <c:v>62</c:v>
                </c:pt>
                <c:pt idx="7">
                  <c:v>47</c:v>
                </c:pt>
              </c:numCache>
            </c:numRef>
          </c:val>
          <c:extLst>
            <c:ext xmlns:c16="http://schemas.microsoft.com/office/drawing/2014/chart" uri="{C3380CC4-5D6E-409C-BE32-E72D297353CC}">
              <c16:uniqueId val="{00000003-EBA7-4D2B-BEFF-7484876AD2DF}"/>
            </c:ext>
          </c:extLst>
        </c:ser>
        <c:dLbls>
          <c:showLegendKey val="0"/>
          <c:showVal val="0"/>
          <c:showCatName val="0"/>
          <c:showSerName val="0"/>
          <c:showPercent val="0"/>
          <c:showBubbleSize val="0"/>
        </c:dLbls>
        <c:gapWidth val="219"/>
        <c:overlap val="-27"/>
        <c:axId val="100827216"/>
        <c:axId val="100830096"/>
      </c:barChart>
      <c:catAx>
        <c:axId val="10082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30096"/>
        <c:crosses val="autoZero"/>
        <c:auto val="1"/>
        <c:lblAlgn val="ctr"/>
        <c:lblOffset val="100"/>
        <c:noMultiLvlLbl val="0"/>
      </c:catAx>
      <c:valAx>
        <c:axId val="100830096"/>
        <c:scaling>
          <c:orientation val="minMax"/>
        </c:scaling>
        <c:delete val="1"/>
        <c:axPos val="l"/>
        <c:numFmt formatCode="0" sourceLinked="1"/>
        <c:majorTickMark val="none"/>
        <c:minorTickMark val="none"/>
        <c:tickLblPos val="nextTo"/>
        <c:crossAx val="10082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Report!PivotTable11</c:name>
    <c:fmtId val="47"/>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8.5859041114775672E-2"/>
          <c:y val="0.23590423135575594"/>
          <c:w val="0.65964816106847401"/>
          <c:h val="0.7589156027826619"/>
        </c:manualLayout>
      </c:layout>
      <c:doughnutChart>
        <c:varyColors val="1"/>
        <c:ser>
          <c:idx val="0"/>
          <c:order val="0"/>
          <c:tx>
            <c:strRef>
              <c:f>'Pivot Report'!$H$41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4D0-4B62-816B-69BF86C7B75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4D0-4B62-816B-69BF86C7B75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Report'!$G$42:$G$44</c:f>
              <c:strCache>
                <c:ptCount val="2"/>
                <c:pt idx="0">
                  <c:v>Delay</c:v>
                </c:pt>
                <c:pt idx="1">
                  <c:v>Ontime</c:v>
                </c:pt>
              </c:strCache>
            </c:strRef>
          </c:cat>
          <c:val>
            <c:numRef>
              <c:f>'Pivot Report'!$H$42:$H$44</c:f>
              <c:numCache>
                <c:formatCode>0</c:formatCode>
                <c:ptCount val="2"/>
                <c:pt idx="0">
                  <c:v>267</c:v>
                </c:pt>
                <c:pt idx="1">
                  <c:v>197</c:v>
                </c:pt>
              </c:numCache>
            </c:numRef>
          </c:val>
          <c:extLst>
            <c:ext xmlns:c16="http://schemas.microsoft.com/office/drawing/2014/chart" uri="{C3380CC4-5D6E-409C-BE32-E72D297353CC}">
              <c16:uniqueId val="{00000006-DE7C-43FD-A47D-F01D20134F29}"/>
            </c:ext>
          </c:extLst>
        </c:ser>
        <c:dLbls>
          <c:showLegendKey val="0"/>
          <c:showVal val="0"/>
          <c:showCatName val="0"/>
          <c:showSerName val="0"/>
          <c:showPercent val="1"/>
          <c:showBubbleSize val="0"/>
          <c:showLeaderLines val="1"/>
        </c:dLbls>
        <c:firstSliceAng val="0"/>
        <c:holeSize val="30"/>
      </c:doughnutChart>
      <c:spPr>
        <a:noFill/>
        <a:ln>
          <a:noFill/>
        </a:ln>
        <a:effectLst/>
      </c:spPr>
    </c:plotArea>
    <c:legend>
      <c:legendPos val="r"/>
      <c:layout>
        <c:manualLayout>
          <c:xMode val="edge"/>
          <c:yMode val="edge"/>
          <c:x val="0.72337048545199389"/>
          <c:y val="0.44816099733147979"/>
          <c:w val="0.24313604886687806"/>
          <c:h val="0.286266898728513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Report!PivotTable12</c:name>
    <c:fmtId val="5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044016457402285"/>
          <c:y val="0.21498350568046265"/>
          <c:w val="0.50768381570546928"/>
          <c:h val="0.78501649431953735"/>
        </c:manualLayout>
      </c:layout>
      <c:doughnutChart>
        <c:varyColors val="1"/>
        <c:ser>
          <c:idx val="0"/>
          <c:order val="0"/>
          <c:tx>
            <c:strRef>
              <c:f>'Pivot Report'!$H$48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758-49E4-AE0C-D1697BD5153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758-49E4-AE0C-D1697BD5153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Report'!$G$49:$G$51</c:f>
              <c:strCache>
                <c:ptCount val="2"/>
                <c:pt idx="0">
                  <c:v>Female</c:v>
                </c:pt>
                <c:pt idx="1">
                  <c:v>Male</c:v>
                </c:pt>
              </c:strCache>
            </c:strRef>
          </c:cat>
          <c:val>
            <c:numRef>
              <c:f>'Pivot Report'!$H$49:$H$51</c:f>
              <c:numCache>
                <c:formatCode>0.00</c:formatCode>
                <c:ptCount val="2"/>
                <c:pt idx="0">
                  <c:v>227</c:v>
                </c:pt>
                <c:pt idx="1">
                  <c:v>237</c:v>
                </c:pt>
              </c:numCache>
            </c:numRef>
          </c:val>
          <c:extLst>
            <c:ext xmlns:c16="http://schemas.microsoft.com/office/drawing/2014/chart" uri="{C3380CC4-5D6E-409C-BE32-E72D297353CC}">
              <c16:uniqueId val="{00000006-A24A-4863-BB7B-8549909CC670}"/>
            </c:ext>
          </c:extLst>
        </c:ser>
        <c:dLbls>
          <c:showLegendKey val="0"/>
          <c:showVal val="0"/>
          <c:showCatName val="0"/>
          <c:showSerName val="0"/>
          <c:showPercent val="1"/>
          <c:showBubbleSize val="0"/>
          <c:showLeaderLines val="1"/>
        </c:dLbls>
        <c:firstSliceAng val="0"/>
        <c:holeSize val="30"/>
      </c:doughnutChart>
      <c:spPr>
        <a:noFill/>
        <a:ln>
          <a:noFill/>
        </a:ln>
        <a:effectLst/>
      </c:spPr>
    </c:plotArea>
    <c:legend>
      <c:legendPos val="r"/>
      <c:layout>
        <c:manualLayout>
          <c:xMode val="edge"/>
          <c:yMode val="edge"/>
          <c:x val="0.71789621727391606"/>
          <c:y val="0.41388843961020583"/>
          <c:w val="0.27208252194282168"/>
          <c:h val="0.26515810116857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Report!PivotTable13</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Report'!$B$53:$B$61</c:f>
              <c:numCache>
                <c:formatCode>0.00</c:formatCode>
                <c:ptCount val="8"/>
                <c:pt idx="0">
                  <c:v>2</c:v>
                </c:pt>
                <c:pt idx="1">
                  <c:v>6</c:v>
                </c:pt>
                <c:pt idx="2">
                  <c:v>13</c:v>
                </c:pt>
                <c:pt idx="3">
                  <c:v>14</c:v>
                </c:pt>
                <c:pt idx="4">
                  <c:v>19</c:v>
                </c:pt>
                <c:pt idx="5">
                  <c:v>67</c:v>
                </c:pt>
                <c:pt idx="6">
                  <c:v>91</c:v>
                </c:pt>
                <c:pt idx="7">
                  <c:v>252</c:v>
                </c:pt>
              </c:numCache>
            </c:numRef>
          </c:val>
          <c:extLst>
            <c:ext xmlns:c16="http://schemas.microsoft.com/office/drawing/2014/chart" uri="{C3380CC4-5D6E-409C-BE32-E72D297353CC}">
              <c16:uniqueId val="{00000003-7DD5-4CFA-8DCB-8349B4BC5418}"/>
            </c:ext>
          </c:extLst>
        </c:ser>
        <c:dLbls>
          <c:showLegendKey val="0"/>
          <c:showVal val="0"/>
          <c:showCatName val="0"/>
          <c:showSerName val="0"/>
          <c:showPercent val="0"/>
          <c:showBubbleSize val="0"/>
        </c:dLbls>
        <c:gapWidth val="62"/>
        <c:axId val="87357072"/>
        <c:axId val="87361872"/>
      </c:barChart>
      <c:catAx>
        <c:axId val="8735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61872"/>
        <c:crosses val="autoZero"/>
        <c:auto val="1"/>
        <c:lblAlgn val="ctr"/>
        <c:lblOffset val="100"/>
        <c:noMultiLvlLbl val="0"/>
      </c:catAx>
      <c:valAx>
        <c:axId val="87361872"/>
        <c:scaling>
          <c:orientation val="minMax"/>
        </c:scaling>
        <c:delete val="0"/>
        <c:axPos val="b"/>
        <c:majorGridlines>
          <c:spPr>
            <a:ln w="9525" cap="flat" cmpd="sng" algn="ctr">
              <a:solidFill>
                <a:schemeClr val="bg2">
                  <a:lumMod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5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Report!PivotTable7</c:name>
    <c:fmtId val="44"/>
  </c:pivotSource>
  <c:chart>
    <c:title>
      <c:tx>
        <c:strRef>
          <c:f>Patients_satisfaction_score_day!$D$6</c:f>
          <c:strCache>
            <c:ptCount val="1"/>
            <c:pt idx="0">
              <c:v>November</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5"/>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6"/>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7"/>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8"/>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9"/>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0"/>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1"/>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2"/>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3"/>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4"/>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5"/>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6"/>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7"/>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8"/>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9"/>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0"/>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1"/>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2"/>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3"/>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4"/>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5"/>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6"/>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7"/>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8"/>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9"/>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0"/>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1"/>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2"/>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3"/>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4"/>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5"/>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6"/>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7"/>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8"/>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9"/>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60"/>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61"/>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62"/>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63"/>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s>
    <c:plotArea>
      <c:layout>
        <c:manualLayout>
          <c:layoutTarget val="inner"/>
          <c:xMode val="edge"/>
          <c:yMode val="edge"/>
          <c:x val="5.7197787406751674E-2"/>
          <c:y val="0.15134646171140653"/>
          <c:w val="0.92862730176479436"/>
          <c:h val="0.72519785217687471"/>
        </c:manualLayout>
      </c:layout>
      <c:barChart>
        <c:barDir val="col"/>
        <c:grouping val="clustered"/>
        <c:varyColors val="0"/>
        <c:ser>
          <c:idx val="0"/>
          <c:order val="0"/>
          <c:tx>
            <c:strRef>
              <c:f>Patients_satisfaction_score_day!$D$6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Patients_satisfaction_score_day!$D$6</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Patients_satisfaction_score_day!$D$6</c:f>
              <c:numCache>
                <c:formatCode>0.00</c:formatCode>
                <c:ptCount val="30"/>
                <c:pt idx="0">
                  <c:v>4.666666666666667</c:v>
                </c:pt>
                <c:pt idx="1">
                  <c:v>4.666666666666667</c:v>
                </c:pt>
                <c:pt idx="2">
                  <c:v>5.4</c:v>
                </c:pt>
                <c:pt idx="3">
                  <c:v>5.2</c:v>
                </c:pt>
                <c:pt idx="4">
                  <c:v>2.4285714285714284</c:v>
                </c:pt>
                <c:pt idx="5">
                  <c:v>4.8</c:v>
                </c:pt>
                <c:pt idx="6">
                  <c:v>6.5714285714285712</c:v>
                </c:pt>
                <c:pt idx="7">
                  <c:v>3</c:v>
                </c:pt>
                <c:pt idx="8">
                  <c:v>4.5999999999999996</c:v>
                </c:pt>
                <c:pt idx="9">
                  <c:v>3.875</c:v>
                </c:pt>
                <c:pt idx="10">
                  <c:v>7.25</c:v>
                </c:pt>
                <c:pt idx="11">
                  <c:v>3</c:v>
                </c:pt>
                <c:pt idx="12">
                  <c:v>8</c:v>
                </c:pt>
                <c:pt idx="13">
                  <c:v>6</c:v>
                </c:pt>
                <c:pt idx="14">
                  <c:v>3.6666666666666665</c:v>
                </c:pt>
                <c:pt idx="15">
                  <c:v>5.333333333333333</c:v>
                </c:pt>
                <c:pt idx="16">
                  <c:v>6.1111111111111107</c:v>
                </c:pt>
                <c:pt idx="17">
                  <c:v>6.5</c:v>
                </c:pt>
                <c:pt idx="18">
                  <c:v>5</c:v>
                </c:pt>
                <c:pt idx="19">
                  <c:v>5.8</c:v>
                </c:pt>
                <c:pt idx="20">
                  <c:v>6</c:v>
                </c:pt>
                <c:pt idx="21">
                  <c:v>8</c:v>
                </c:pt>
                <c:pt idx="22">
                  <c:v>7</c:v>
                </c:pt>
                <c:pt idx="23">
                  <c:v>3.75</c:v>
                </c:pt>
                <c:pt idx="24">
                  <c:v>1</c:v>
                </c:pt>
                <c:pt idx="25">
                  <c:v>9</c:v>
                </c:pt>
                <c:pt idx="26">
                  <c:v>5.8</c:v>
                </c:pt>
                <c:pt idx="27">
                  <c:v>4</c:v>
                </c:pt>
                <c:pt idx="28">
                  <c:v>6.4</c:v>
                </c:pt>
                <c:pt idx="29">
                  <c:v>5</c:v>
                </c:pt>
              </c:numCache>
            </c:numRef>
          </c:val>
          <c:extLst>
            <c:ext xmlns:c16="http://schemas.microsoft.com/office/drawing/2014/chart" uri="{C3380CC4-5D6E-409C-BE32-E72D297353CC}">
              <c16:uniqueId val="{00000000-6C35-4FC0-9C83-DB0B47245CDA}"/>
            </c:ext>
          </c:extLst>
        </c:ser>
        <c:dLbls>
          <c:dLblPos val="inEnd"/>
          <c:showLegendKey val="0"/>
          <c:showVal val="1"/>
          <c:showCatName val="0"/>
          <c:showSerName val="0"/>
          <c:showPercent val="0"/>
          <c:showBubbleSize val="0"/>
        </c:dLbls>
        <c:gapWidth val="85"/>
        <c:overlap val="-24"/>
        <c:axId val="1855857296"/>
        <c:axId val="1855859216"/>
      </c:barChart>
      <c:catAx>
        <c:axId val="18558572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5859216"/>
        <c:crosses val="autoZero"/>
        <c:auto val="1"/>
        <c:lblAlgn val="ctr"/>
        <c:lblOffset val="100"/>
        <c:noMultiLvlLbl val="0"/>
      </c:catAx>
      <c:valAx>
        <c:axId val="18558592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585729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hyperlink" Target="#Patients_average_wait_time!A1"/><Relationship Id="rId7" Type="http://schemas.openxmlformats.org/officeDocument/2006/relationships/image" Target="../media/image4.pn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hyperlink" Target="https://openclipart.org/detail/21098/ems-emergency-medical-service-logo" TargetMode="External"/><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hyperlink" Target="#Patients_satisfaction_score_day!A1"/><Relationship Id="rId11" Type="http://schemas.openxmlformats.org/officeDocument/2006/relationships/image" Target="../media/image7.svg"/><Relationship Id="rId5" Type="http://schemas.openxmlformats.org/officeDocument/2006/relationships/image" Target="../media/image3.svg"/><Relationship Id="rId15" Type="http://schemas.openxmlformats.org/officeDocument/2006/relationships/chart" Target="../charts/chart5.xml"/><Relationship Id="rId10"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12</xdr:col>
      <xdr:colOff>92375</xdr:colOff>
      <xdr:row>9</xdr:row>
      <xdr:rowOff>92765</xdr:rowOff>
    </xdr:from>
    <xdr:to>
      <xdr:col>13</xdr:col>
      <xdr:colOff>19879</xdr:colOff>
      <xdr:row>11</xdr:row>
      <xdr:rowOff>198783</xdr:rowOff>
    </xdr:to>
    <xdr:graphicFrame macro="">
      <xdr:nvGraphicFramePr>
        <xdr:cNvPr id="3" name="Chart 2">
          <a:extLst>
            <a:ext uri="{FF2B5EF4-FFF2-40B4-BE49-F238E27FC236}">
              <a16:creationId xmlns:a16="http://schemas.microsoft.com/office/drawing/2014/main" id="{716D2470-C45F-2597-EF9E-32A4B9E88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579120</xdr:colOff>
      <xdr:row>6</xdr:row>
      <xdr:rowOff>83926</xdr:rowOff>
    </xdr:from>
    <xdr:to>
      <xdr:col>17</xdr:col>
      <xdr:colOff>411480</xdr:colOff>
      <xdr:row>14</xdr:row>
      <xdr:rowOff>129539</xdr:rowOff>
    </xdr:to>
    <xdr:sp macro="" textlink="">
      <xdr:nvSpPr>
        <xdr:cNvPr id="17" name="Rectangle: Rounded Corners 16">
          <a:extLst>
            <a:ext uri="{FF2B5EF4-FFF2-40B4-BE49-F238E27FC236}">
              <a16:creationId xmlns:a16="http://schemas.microsoft.com/office/drawing/2014/main" id="{1A465CA4-6858-D0D8-4C7E-8F51DF03D5A7}"/>
            </a:ext>
          </a:extLst>
        </xdr:cNvPr>
        <xdr:cNvSpPr/>
      </xdr:nvSpPr>
      <xdr:spPr>
        <a:xfrm>
          <a:off x="8503920" y="1181206"/>
          <a:ext cx="2270760" cy="1508653"/>
        </a:xfrm>
        <a:prstGeom prst="roundRect">
          <a:avLst>
            <a:gd name="adj" fmla="val 508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83820</xdr:colOff>
      <xdr:row>6</xdr:row>
      <xdr:rowOff>83926</xdr:rowOff>
    </xdr:from>
    <xdr:to>
      <xdr:col>13</xdr:col>
      <xdr:colOff>525780</xdr:colOff>
      <xdr:row>14</xdr:row>
      <xdr:rowOff>129539</xdr:rowOff>
    </xdr:to>
    <xdr:sp macro="" textlink="">
      <xdr:nvSpPr>
        <xdr:cNvPr id="13" name="Rectangle: Rounded Corners 12">
          <a:extLst>
            <a:ext uri="{FF2B5EF4-FFF2-40B4-BE49-F238E27FC236}">
              <a16:creationId xmlns:a16="http://schemas.microsoft.com/office/drawing/2014/main" id="{A2F72D2E-73A2-A494-4478-8E192093496C}"/>
            </a:ext>
          </a:extLst>
        </xdr:cNvPr>
        <xdr:cNvSpPr/>
      </xdr:nvSpPr>
      <xdr:spPr>
        <a:xfrm>
          <a:off x="6179820" y="1181206"/>
          <a:ext cx="2270760" cy="1508653"/>
        </a:xfrm>
        <a:prstGeom prst="roundRect">
          <a:avLst>
            <a:gd name="adj" fmla="val 508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76200</xdr:colOff>
      <xdr:row>15</xdr:row>
      <xdr:rowOff>15240</xdr:rowOff>
    </xdr:from>
    <xdr:to>
      <xdr:col>17</xdr:col>
      <xdr:colOff>411480</xdr:colOff>
      <xdr:row>26</xdr:row>
      <xdr:rowOff>160020</xdr:rowOff>
    </xdr:to>
    <xdr:sp macro="" textlink="">
      <xdr:nvSpPr>
        <xdr:cNvPr id="11" name="Rectangle: Rounded Corners 10">
          <a:extLst>
            <a:ext uri="{FF2B5EF4-FFF2-40B4-BE49-F238E27FC236}">
              <a16:creationId xmlns:a16="http://schemas.microsoft.com/office/drawing/2014/main" id="{B3690B4F-74B5-9AE5-B7BA-A261940BC644}"/>
            </a:ext>
          </a:extLst>
        </xdr:cNvPr>
        <xdr:cNvSpPr/>
      </xdr:nvSpPr>
      <xdr:spPr>
        <a:xfrm>
          <a:off x="6172200" y="2758440"/>
          <a:ext cx="4602480" cy="2156460"/>
        </a:xfrm>
        <a:prstGeom prst="roundRect">
          <a:avLst>
            <a:gd name="adj" fmla="val 508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465224</xdr:colOff>
      <xdr:row>6</xdr:row>
      <xdr:rowOff>83926</xdr:rowOff>
    </xdr:from>
    <xdr:to>
      <xdr:col>5</xdr:col>
      <xdr:colOff>510540</xdr:colOff>
      <xdr:row>14</xdr:row>
      <xdr:rowOff>129539</xdr:rowOff>
    </xdr:to>
    <xdr:sp macro="" textlink="">
      <xdr:nvSpPr>
        <xdr:cNvPr id="6" name="Rectangle: Rounded Corners 5">
          <a:extLst>
            <a:ext uri="{FF2B5EF4-FFF2-40B4-BE49-F238E27FC236}">
              <a16:creationId xmlns:a16="http://schemas.microsoft.com/office/drawing/2014/main" id="{BFB1050D-FB69-5F65-41F0-20447F47DA32}"/>
            </a:ext>
          </a:extLst>
        </xdr:cNvPr>
        <xdr:cNvSpPr/>
      </xdr:nvSpPr>
      <xdr:spPr>
        <a:xfrm>
          <a:off x="1074824" y="1181206"/>
          <a:ext cx="2483716" cy="1508653"/>
        </a:xfrm>
        <a:prstGeom prst="roundRect">
          <a:avLst>
            <a:gd name="adj" fmla="val 508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86953</xdr:colOff>
      <xdr:row>0</xdr:row>
      <xdr:rowOff>76200</xdr:rowOff>
    </xdr:from>
    <xdr:to>
      <xdr:col>10</xdr:col>
      <xdr:colOff>15240</xdr:colOff>
      <xdr:row>6</xdr:row>
      <xdr:rowOff>22860</xdr:rowOff>
    </xdr:to>
    <xdr:sp macro="" textlink="">
      <xdr:nvSpPr>
        <xdr:cNvPr id="5" name="Rectangle: Rounded Corners 4">
          <a:extLst>
            <a:ext uri="{FF2B5EF4-FFF2-40B4-BE49-F238E27FC236}">
              <a16:creationId xmlns:a16="http://schemas.microsoft.com/office/drawing/2014/main" id="{98652A30-A327-0BA6-7AED-01ED24C1EFDF}"/>
            </a:ext>
          </a:extLst>
        </xdr:cNvPr>
        <xdr:cNvSpPr/>
      </xdr:nvSpPr>
      <xdr:spPr>
        <a:xfrm>
          <a:off x="86953" y="76200"/>
          <a:ext cx="6024287" cy="1043940"/>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261952</xdr:colOff>
      <xdr:row>0</xdr:row>
      <xdr:rowOff>160020</xdr:rowOff>
    </xdr:from>
    <xdr:to>
      <xdr:col>8</xdr:col>
      <xdr:colOff>421972</xdr:colOff>
      <xdr:row>3</xdr:row>
      <xdr:rowOff>53340</xdr:rowOff>
    </xdr:to>
    <xdr:sp macro="" textlink="">
      <xdr:nvSpPr>
        <xdr:cNvPr id="12" name="TextBox 11">
          <a:extLst>
            <a:ext uri="{FF2B5EF4-FFF2-40B4-BE49-F238E27FC236}">
              <a16:creationId xmlns:a16="http://schemas.microsoft.com/office/drawing/2014/main" id="{DC2EF469-891D-D7FB-BAD0-64673CE83F3C}"/>
            </a:ext>
          </a:extLst>
        </xdr:cNvPr>
        <xdr:cNvSpPr txBox="1"/>
      </xdr:nvSpPr>
      <xdr:spPr>
        <a:xfrm>
          <a:off x="1481152" y="160020"/>
          <a:ext cx="381762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600" b="1">
              <a:solidFill>
                <a:schemeClr val="dk1"/>
              </a:solidFill>
              <a:latin typeface="Segoe UI Black" panose="020B0A02040204020203" pitchFamily="34" charset="0"/>
              <a:ea typeface="Segoe UI Black" panose="020B0A02040204020203" pitchFamily="34" charset="0"/>
            </a:rPr>
            <a:t>Emergency Department Status Board</a:t>
          </a:r>
        </a:p>
      </xdr:txBody>
    </xdr:sp>
    <xdr:clientData/>
  </xdr:twoCellAnchor>
  <xdr:twoCellAnchor editAs="oneCell">
    <xdr:from>
      <xdr:col>0</xdr:col>
      <xdr:colOff>239266</xdr:colOff>
      <xdr:row>0</xdr:row>
      <xdr:rowOff>181564</xdr:rowOff>
    </xdr:from>
    <xdr:to>
      <xdr:col>1</xdr:col>
      <xdr:colOff>442638</xdr:colOff>
      <xdr:row>5</xdr:row>
      <xdr:rowOff>67265</xdr:rowOff>
    </xdr:to>
    <xdr:pic>
      <xdr:nvPicPr>
        <xdr:cNvPr id="14" name="Picture 13">
          <a:extLst>
            <a:ext uri="{FF2B5EF4-FFF2-40B4-BE49-F238E27FC236}">
              <a16:creationId xmlns:a16="http://schemas.microsoft.com/office/drawing/2014/main" id="{95A700A3-AA5B-7624-C053-AEB433EF86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39266" y="181564"/>
          <a:ext cx="812972" cy="800101"/>
        </a:xfrm>
        <a:prstGeom prst="rect">
          <a:avLst/>
        </a:prstGeom>
      </xdr:spPr>
    </xdr:pic>
    <xdr:clientData/>
  </xdr:twoCellAnchor>
  <xdr:twoCellAnchor editAs="absolute">
    <xdr:from>
      <xdr:col>0</xdr:col>
      <xdr:colOff>89645</xdr:colOff>
      <xdr:row>6</xdr:row>
      <xdr:rowOff>77546</xdr:rowOff>
    </xdr:from>
    <xdr:to>
      <xdr:col>1</xdr:col>
      <xdr:colOff>394445</xdr:colOff>
      <xdr:row>26</xdr:row>
      <xdr:rowOff>164952</xdr:rowOff>
    </xdr:to>
    <xdr:sp macro="" textlink="">
      <xdr:nvSpPr>
        <xdr:cNvPr id="16" name="Rectangle: Rounded Corners 15">
          <a:extLst>
            <a:ext uri="{FF2B5EF4-FFF2-40B4-BE49-F238E27FC236}">
              <a16:creationId xmlns:a16="http://schemas.microsoft.com/office/drawing/2014/main" id="{A77B8BD3-C25D-57C8-B5E2-3D9807AD6A62}"/>
            </a:ext>
          </a:extLst>
        </xdr:cNvPr>
        <xdr:cNvSpPr/>
      </xdr:nvSpPr>
      <xdr:spPr>
        <a:xfrm>
          <a:off x="89645" y="1174826"/>
          <a:ext cx="914400" cy="3745006"/>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462131</xdr:colOff>
      <xdr:row>15</xdr:row>
      <xdr:rowOff>12998</xdr:rowOff>
    </xdr:from>
    <xdr:to>
      <xdr:col>10</xdr:col>
      <xdr:colOff>15240</xdr:colOff>
      <xdr:row>22</xdr:row>
      <xdr:rowOff>91440</xdr:rowOff>
    </xdr:to>
    <xdr:sp macro="" textlink="">
      <xdr:nvSpPr>
        <xdr:cNvPr id="21" name="Rectangle: Rounded Corners 20">
          <a:extLst>
            <a:ext uri="{FF2B5EF4-FFF2-40B4-BE49-F238E27FC236}">
              <a16:creationId xmlns:a16="http://schemas.microsoft.com/office/drawing/2014/main" id="{F7FAAEDD-F15C-F473-C893-F91F9D8085BC}"/>
            </a:ext>
          </a:extLst>
        </xdr:cNvPr>
        <xdr:cNvSpPr/>
      </xdr:nvSpPr>
      <xdr:spPr>
        <a:xfrm>
          <a:off x="1071731" y="2756198"/>
          <a:ext cx="5039509" cy="1358602"/>
        </a:xfrm>
        <a:prstGeom prst="roundRect">
          <a:avLst>
            <a:gd name="adj" fmla="val 8254"/>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571500</xdr:colOff>
      <xdr:row>6</xdr:row>
      <xdr:rowOff>83926</xdr:rowOff>
    </xdr:from>
    <xdr:to>
      <xdr:col>10</xdr:col>
      <xdr:colOff>0</xdr:colOff>
      <xdr:row>14</xdr:row>
      <xdr:rowOff>129539</xdr:rowOff>
    </xdr:to>
    <xdr:sp macro="" textlink="">
      <xdr:nvSpPr>
        <xdr:cNvPr id="31" name="Rectangle: Rounded Corners 30">
          <a:extLst>
            <a:ext uri="{FF2B5EF4-FFF2-40B4-BE49-F238E27FC236}">
              <a16:creationId xmlns:a16="http://schemas.microsoft.com/office/drawing/2014/main" id="{3C29EA94-B973-01D6-276C-A8DC4AF1D180}"/>
            </a:ext>
          </a:extLst>
        </xdr:cNvPr>
        <xdr:cNvSpPr/>
      </xdr:nvSpPr>
      <xdr:spPr>
        <a:xfrm>
          <a:off x="3619500" y="1197109"/>
          <a:ext cx="2476500" cy="1529856"/>
        </a:xfrm>
        <a:prstGeom prst="roundRect">
          <a:avLst>
            <a:gd name="adj" fmla="val 508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304800</xdr:colOff>
      <xdr:row>6</xdr:row>
      <xdr:rowOff>57117</xdr:rowOff>
    </xdr:from>
    <xdr:to>
      <xdr:col>9</xdr:col>
      <xdr:colOff>411481</xdr:colOff>
      <xdr:row>8</xdr:row>
      <xdr:rowOff>142795</xdr:rowOff>
    </xdr:to>
    <xdr:sp macro="" textlink="">
      <xdr:nvSpPr>
        <xdr:cNvPr id="32" name="TextBox 31">
          <a:extLst>
            <a:ext uri="{FF2B5EF4-FFF2-40B4-BE49-F238E27FC236}">
              <a16:creationId xmlns:a16="http://schemas.microsoft.com/office/drawing/2014/main" id="{44F6976E-260B-ABD4-E36E-E01CED90F21A}"/>
            </a:ext>
          </a:extLst>
        </xdr:cNvPr>
        <xdr:cNvSpPr txBox="1"/>
      </xdr:nvSpPr>
      <xdr:spPr>
        <a:xfrm>
          <a:off x="3962400" y="1154397"/>
          <a:ext cx="1935481" cy="451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400" b="1" baseline="0">
              <a:solidFill>
                <a:schemeClr val="tx1"/>
              </a:solidFill>
              <a:latin typeface="Bahnschrift" panose="020B0502040204020203" pitchFamily="34" charset="0"/>
              <a:ea typeface="Segoe UI Black" panose="020B0A02040204020203" pitchFamily="34" charset="0"/>
              <a:cs typeface="Arial" panose="020B0604020202020204" pitchFamily="34" charset="0"/>
            </a:rPr>
            <a:t>Average Wait Time </a:t>
          </a:r>
          <a:endPar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endParaRPr>
        </a:p>
      </xdr:txBody>
    </xdr:sp>
    <xdr:clientData/>
  </xdr:twoCellAnchor>
  <xdr:twoCellAnchor editAs="absolute">
    <xdr:from>
      <xdr:col>7</xdr:col>
      <xdr:colOff>177707</xdr:colOff>
      <xdr:row>8</xdr:row>
      <xdr:rowOff>25996</xdr:rowOff>
    </xdr:from>
    <xdr:to>
      <xdr:col>8</xdr:col>
      <xdr:colOff>428719</xdr:colOff>
      <xdr:row>10</xdr:row>
      <xdr:rowOff>110265</xdr:rowOff>
    </xdr:to>
    <xdr:sp macro="" textlink="'Pivot Report'!A9">
      <xdr:nvSpPr>
        <xdr:cNvPr id="34" name="TextBox 33">
          <a:extLst>
            <a:ext uri="{FF2B5EF4-FFF2-40B4-BE49-F238E27FC236}">
              <a16:creationId xmlns:a16="http://schemas.microsoft.com/office/drawing/2014/main" id="{78784F33-3395-907C-1ACF-D3B7377D84B5}"/>
            </a:ext>
          </a:extLst>
        </xdr:cNvPr>
        <xdr:cNvSpPr txBox="1"/>
      </xdr:nvSpPr>
      <xdr:spPr>
        <a:xfrm>
          <a:off x="4444907" y="1489036"/>
          <a:ext cx="860612" cy="45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2429EC71-A183-4664-BB39-EC4321E67610}" type="TxLink">
            <a:rPr lang="en-US" sz="1600" b="0" i="0" u="none" strike="noStrike">
              <a:solidFill>
                <a:schemeClr val="tx1">
                  <a:lumMod val="75000"/>
                  <a:lumOff val="25000"/>
                </a:schemeClr>
              </a:solidFill>
              <a:latin typeface="Arial Black" panose="020B0A04020102020204" pitchFamily="34" charset="0"/>
              <a:ea typeface="Calibri"/>
              <a:cs typeface="Calibri"/>
            </a:rPr>
            <a:pPr algn="ctr"/>
            <a:t>35.19</a:t>
          </a:fld>
          <a:endParaRPr lang="en-IN" sz="2000" b="1">
            <a:solidFill>
              <a:schemeClr val="tx1">
                <a:lumMod val="75000"/>
                <a:lumOff val="25000"/>
              </a:schemeClr>
            </a:solidFill>
            <a:latin typeface="Arial Black" panose="020B0A04020102020204" pitchFamily="34" charset="0"/>
            <a:ea typeface="Segoe UI Black" panose="020B0A02040204020203" pitchFamily="34" charset="0"/>
            <a:cs typeface="Arial" panose="020B0604020202020204" pitchFamily="34" charset="0"/>
          </a:endParaRPr>
        </a:p>
      </xdr:txBody>
    </xdr:sp>
    <xdr:clientData/>
  </xdr:twoCellAnchor>
  <xdr:twoCellAnchor editAs="absolute">
    <xdr:from>
      <xdr:col>1</xdr:col>
      <xdr:colOff>493506</xdr:colOff>
      <xdr:row>6</xdr:row>
      <xdr:rowOff>52890</xdr:rowOff>
    </xdr:from>
    <xdr:to>
      <xdr:col>5</xdr:col>
      <xdr:colOff>426720</xdr:colOff>
      <xdr:row>8</xdr:row>
      <xdr:rowOff>137159</xdr:rowOff>
    </xdr:to>
    <xdr:sp macro="" textlink="">
      <xdr:nvSpPr>
        <xdr:cNvPr id="36" name="TextBox 35">
          <a:extLst>
            <a:ext uri="{FF2B5EF4-FFF2-40B4-BE49-F238E27FC236}">
              <a16:creationId xmlns:a16="http://schemas.microsoft.com/office/drawing/2014/main" id="{D9031716-57E2-FDC1-9493-155624F25FFA}"/>
            </a:ext>
          </a:extLst>
        </xdr:cNvPr>
        <xdr:cNvSpPr txBox="1"/>
      </xdr:nvSpPr>
      <xdr:spPr>
        <a:xfrm>
          <a:off x="1103106" y="1150170"/>
          <a:ext cx="2371614" cy="45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rPr>
            <a:t>Patients</a:t>
          </a:r>
          <a:r>
            <a:rPr lang="en-IN" sz="1400" b="1" baseline="0">
              <a:solidFill>
                <a:schemeClr val="tx1"/>
              </a:solidFill>
              <a:latin typeface="Bahnschrift" panose="020B0502040204020203" pitchFamily="34" charset="0"/>
              <a:ea typeface="Segoe UI Black" panose="020B0A02040204020203" pitchFamily="34" charset="0"/>
              <a:cs typeface="Arial" panose="020B0604020202020204" pitchFamily="34" charset="0"/>
            </a:rPr>
            <a:t> Satisfaction Score</a:t>
          </a:r>
          <a:endPar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endParaRPr>
        </a:p>
      </xdr:txBody>
    </xdr:sp>
    <xdr:clientData/>
  </xdr:twoCellAnchor>
  <xdr:twoCellAnchor editAs="absolute">
    <xdr:from>
      <xdr:col>3</xdr:col>
      <xdr:colOff>285975</xdr:colOff>
      <xdr:row>8</xdr:row>
      <xdr:rowOff>30029</xdr:rowOff>
    </xdr:from>
    <xdr:to>
      <xdr:col>4</xdr:col>
      <xdr:colOff>536987</xdr:colOff>
      <xdr:row>10</xdr:row>
      <xdr:rowOff>114298</xdr:rowOff>
    </xdr:to>
    <xdr:sp macro="" textlink="'Pivot Report'!A13">
      <xdr:nvSpPr>
        <xdr:cNvPr id="38" name="TextBox 37">
          <a:extLst>
            <a:ext uri="{FF2B5EF4-FFF2-40B4-BE49-F238E27FC236}">
              <a16:creationId xmlns:a16="http://schemas.microsoft.com/office/drawing/2014/main" id="{5882C13D-F742-FF7F-A7A5-FE97BFBFE2CB}"/>
            </a:ext>
          </a:extLst>
        </xdr:cNvPr>
        <xdr:cNvSpPr txBox="1"/>
      </xdr:nvSpPr>
      <xdr:spPr>
        <a:xfrm>
          <a:off x="2114775" y="1493069"/>
          <a:ext cx="860612" cy="45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90D72E71-86D9-4ADA-9FA1-2BA88D3E3909}" type="TxLink">
            <a:rPr lang="en-US" sz="1600" b="0" i="0" u="none" strike="noStrike">
              <a:solidFill>
                <a:schemeClr val="tx1">
                  <a:lumMod val="75000"/>
                  <a:lumOff val="25000"/>
                </a:schemeClr>
              </a:solidFill>
              <a:latin typeface="Arial Black" panose="020B0A04020102020204" pitchFamily="34" charset="0"/>
              <a:ea typeface="Calibri"/>
              <a:cs typeface="Calibri"/>
            </a:rPr>
            <a:pPr algn="ctr"/>
            <a:t>5.09</a:t>
          </a:fld>
          <a:endParaRPr lang="en-IN" sz="2000" b="1">
            <a:solidFill>
              <a:schemeClr val="tx1">
                <a:lumMod val="75000"/>
                <a:lumOff val="25000"/>
              </a:schemeClr>
            </a:solidFill>
            <a:latin typeface="Arial Black" panose="020B0A04020102020204" pitchFamily="34" charset="0"/>
            <a:ea typeface="Segoe UI Black" panose="020B0A02040204020203" pitchFamily="34" charset="0"/>
            <a:cs typeface="Arial" panose="020B0604020202020204" pitchFamily="34" charset="0"/>
          </a:endParaRPr>
        </a:p>
      </xdr:txBody>
    </xdr:sp>
    <xdr:clientData/>
  </xdr:twoCellAnchor>
  <xdr:twoCellAnchor editAs="oneCell">
    <xdr:from>
      <xdr:col>6</xdr:col>
      <xdr:colOff>311467</xdr:colOff>
      <xdr:row>8</xdr:row>
      <xdr:rowOff>45720</xdr:rowOff>
    </xdr:from>
    <xdr:to>
      <xdr:col>7</xdr:col>
      <xdr:colOff>171034</xdr:colOff>
      <xdr:row>10</xdr:row>
      <xdr:rowOff>161313</xdr:rowOff>
    </xdr:to>
    <xdr:pic>
      <xdr:nvPicPr>
        <xdr:cNvPr id="44" name="Graphic 43" descr="Hourglass">
          <a:hlinkClick xmlns:r="http://schemas.openxmlformats.org/officeDocument/2006/relationships" r:id="rId3"/>
          <a:extLst>
            <a:ext uri="{FF2B5EF4-FFF2-40B4-BE49-F238E27FC236}">
              <a16:creationId xmlns:a16="http://schemas.microsoft.com/office/drawing/2014/main" id="{0A647E6E-1DF8-B9BA-0A3A-C868B6F9420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969067" y="1508760"/>
          <a:ext cx="469167" cy="481353"/>
        </a:xfrm>
        <a:prstGeom prst="rect">
          <a:avLst/>
        </a:prstGeom>
      </xdr:spPr>
    </xdr:pic>
    <xdr:clientData/>
  </xdr:twoCellAnchor>
  <xdr:twoCellAnchor editAs="oneCell">
    <xdr:from>
      <xdr:col>2</xdr:col>
      <xdr:colOff>208878</xdr:colOff>
      <xdr:row>8</xdr:row>
      <xdr:rowOff>4930</xdr:rowOff>
    </xdr:from>
    <xdr:to>
      <xdr:col>3</xdr:col>
      <xdr:colOff>181984</xdr:colOff>
      <xdr:row>11</xdr:row>
      <xdr:rowOff>49753</xdr:rowOff>
    </xdr:to>
    <xdr:pic>
      <xdr:nvPicPr>
        <xdr:cNvPr id="46" name="Graphic 45" descr="Stars">
          <a:hlinkClick xmlns:r="http://schemas.openxmlformats.org/officeDocument/2006/relationships" r:id="rId6"/>
          <a:extLst>
            <a:ext uri="{FF2B5EF4-FFF2-40B4-BE49-F238E27FC236}">
              <a16:creationId xmlns:a16="http://schemas.microsoft.com/office/drawing/2014/main" id="{B9738857-DCD3-AB91-6D18-093D9FC4861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28078" y="1467970"/>
          <a:ext cx="582706" cy="593463"/>
        </a:xfrm>
        <a:prstGeom prst="rect">
          <a:avLst/>
        </a:prstGeom>
      </xdr:spPr>
    </xdr:pic>
    <xdr:clientData/>
  </xdr:twoCellAnchor>
  <xdr:twoCellAnchor editAs="oneCell">
    <xdr:from>
      <xdr:col>0</xdr:col>
      <xdr:colOff>143435</xdr:colOff>
      <xdr:row>7</xdr:row>
      <xdr:rowOff>39893</xdr:rowOff>
    </xdr:from>
    <xdr:to>
      <xdr:col>1</xdr:col>
      <xdr:colOff>349624</xdr:colOff>
      <xdr:row>26</xdr:row>
      <xdr:rowOff>89305</xdr:rowOff>
    </xdr:to>
    <mc:AlternateContent xmlns:mc="http://schemas.openxmlformats.org/markup-compatibility/2006" xmlns:a14="http://schemas.microsoft.com/office/drawing/2010/main">
      <mc:Choice Requires="a14">
        <xdr:graphicFrame macro="">
          <xdr:nvGraphicFramePr>
            <xdr:cNvPr id="49" name="Date (Month)">
              <a:extLst>
                <a:ext uri="{FF2B5EF4-FFF2-40B4-BE49-F238E27FC236}">
                  <a16:creationId xmlns:a16="http://schemas.microsoft.com/office/drawing/2014/main" id="{12D5C405-B2B7-48EF-B785-156D397B430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43435" y="1338606"/>
              <a:ext cx="815789" cy="35744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457200</xdr:colOff>
      <xdr:row>15</xdr:row>
      <xdr:rowOff>153572</xdr:rowOff>
    </xdr:from>
    <xdr:to>
      <xdr:col>9</xdr:col>
      <xdr:colOff>594359</xdr:colOff>
      <xdr:row>22</xdr:row>
      <xdr:rowOff>91440</xdr:rowOff>
    </xdr:to>
    <xdr:graphicFrame macro="">
      <xdr:nvGraphicFramePr>
        <xdr:cNvPr id="50" name="Chart 49">
          <a:extLst>
            <a:ext uri="{FF2B5EF4-FFF2-40B4-BE49-F238E27FC236}">
              <a16:creationId xmlns:a16="http://schemas.microsoft.com/office/drawing/2014/main" id="{594E3F48-9A5C-4C3A-A149-493D5DFF1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239804</xdr:colOff>
      <xdr:row>14</xdr:row>
      <xdr:rowOff>112058</xdr:rowOff>
    </xdr:from>
    <xdr:to>
      <xdr:col>3</xdr:col>
      <xdr:colOff>237743</xdr:colOff>
      <xdr:row>17</xdr:row>
      <xdr:rowOff>174812</xdr:rowOff>
    </xdr:to>
    <xdr:pic>
      <xdr:nvPicPr>
        <xdr:cNvPr id="28" name="Graphic 27" descr="Users">
          <a:hlinkClick xmlns:r="http://schemas.openxmlformats.org/officeDocument/2006/relationships" r:id="rId3"/>
          <a:extLst>
            <a:ext uri="{FF2B5EF4-FFF2-40B4-BE49-F238E27FC236}">
              <a16:creationId xmlns:a16="http://schemas.microsoft.com/office/drawing/2014/main" id="{5EFB7C6A-FEEA-9EF2-2F7B-1DE8AEC22F9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459004" y="2672378"/>
          <a:ext cx="607539" cy="611394"/>
        </a:xfrm>
        <a:prstGeom prst="rect">
          <a:avLst/>
        </a:prstGeom>
      </xdr:spPr>
    </xdr:pic>
    <xdr:clientData/>
  </xdr:twoCellAnchor>
  <xdr:twoCellAnchor editAs="absolute">
    <xdr:from>
      <xdr:col>5</xdr:col>
      <xdr:colOff>147703</xdr:colOff>
      <xdr:row>14</xdr:row>
      <xdr:rowOff>122894</xdr:rowOff>
    </xdr:from>
    <xdr:to>
      <xdr:col>6</xdr:col>
      <xdr:colOff>408606</xdr:colOff>
      <xdr:row>17</xdr:row>
      <xdr:rowOff>30520</xdr:rowOff>
    </xdr:to>
    <xdr:sp macro="" textlink="">
      <xdr:nvSpPr>
        <xdr:cNvPr id="24" name="TextBox 23">
          <a:extLst>
            <a:ext uri="{FF2B5EF4-FFF2-40B4-BE49-F238E27FC236}">
              <a16:creationId xmlns:a16="http://schemas.microsoft.com/office/drawing/2014/main" id="{49A3EE78-CEAD-085B-7B9D-A61E5F9E71CA}"/>
            </a:ext>
          </a:extLst>
        </xdr:cNvPr>
        <xdr:cNvSpPr txBox="1"/>
      </xdr:nvSpPr>
      <xdr:spPr>
        <a:xfrm>
          <a:off x="3195703" y="2683214"/>
          <a:ext cx="870503" cy="456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rPr>
            <a:t>Patients</a:t>
          </a:r>
          <a:r>
            <a:rPr lang="en-IN" sz="1400" b="1" baseline="0">
              <a:solidFill>
                <a:schemeClr val="tx1"/>
              </a:solidFill>
              <a:latin typeface="Bahnschrift" panose="020B0502040204020203" pitchFamily="34" charset="0"/>
              <a:ea typeface="Segoe UI Black" panose="020B0A02040204020203" pitchFamily="34" charset="0"/>
              <a:cs typeface="Arial" panose="020B0604020202020204" pitchFamily="34" charset="0"/>
            </a:rPr>
            <a:t> </a:t>
          </a:r>
          <a:endPar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endParaRPr>
        </a:p>
      </xdr:txBody>
    </xdr:sp>
    <xdr:clientData/>
  </xdr:twoCellAnchor>
  <xdr:twoCellAnchor editAs="absolute">
    <xdr:from>
      <xdr:col>8</xdr:col>
      <xdr:colOff>156376</xdr:colOff>
      <xdr:row>15</xdr:row>
      <xdr:rowOff>17576</xdr:rowOff>
    </xdr:from>
    <xdr:to>
      <xdr:col>9</xdr:col>
      <xdr:colOff>417279</xdr:colOff>
      <xdr:row>17</xdr:row>
      <xdr:rowOff>105431</xdr:rowOff>
    </xdr:to>
    <xdr:sp macro="" textlink="'Pivot Report'!A5">
      <xdr:nvSpPr>
        <xdr:cNvPr id="29" name="TextBox 28">
          <a:extLst>
            <a:ext uri="{FF2B5EF4-FFF2-40B4-BE49-F238E27FC236}">
              <a16:creationId xmlns:a16="http://schemas.microsoft.com/office/drawing/2014/main" id="{A7EA3B25-4878-A16E-875A-223CF4E44C14}"/>
            </a:ext>
          </a:extLst>
        </xdr:cNvPr>
        <xdr:cNvSpPr txBox="1"/>
      </xdr:nvSpPr>
      <xdr:spPr>
        <a:xfrm>
          <a:off x="5033176" y="2760776"/>
          <a:ext cx="870503" cy="45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9D86C9A5-BBD6-4FDE-8A83-98B1CF128E8F}" type="TxLink">
            <a:rPr lang="en-US" sz="1600" b="0" i="0" u="none" strike="noStrike">
              <a:solidFill>
                <a:schemeClr val="tx1">
                  <a:lumMod val="75000"/>
                  <a:lumOff val="25000"/>
                </a:schemeClr>
              </a:solidFill>
              <a:latin typeface="Arial Black" panose="020B0A04020102020204" pitchFamily="34" charset="0"/>
              <a:ea typeface="Calibri"/>
              <a:cs typeface="Arial" panose="020B0604020202020204" pitchFamily="34" charset="0"/>
            </a:rPr>
            <a:pPr algn="ctr"/>
            <a:t>464</a:t>
          </a:fld>
          <a:endParaRPr lang="en-IN" sz="1400" b="1">
            <a:solidFill>
              <a:schemeClr val="tx1">
                <a:lumMod val="75000"/>
                <a:lumOff val="25000"/>
              </a:schemeClr>
            </a:solidFill>
            <a:latin typeface="Arial Black" panose="020B0A04020102020204" pitchFamily="34" charset="0"/>
            <a:ea typeface="Segoe UI Black" panose="020B0A02040204020203" pitchFamily="34" charset="0"/>
            <a:cs typeface="Arial" panose="020B0604020202020204" pitchFamily="34" charset="0"/>
          </a:endParaRPr>
        </a:p>
      </xdr:txBody>
    </xdr:sp>
    <xdr:clientData/>
  </xdr:twoCellAnchor>
  <xdr:twoCellAnchor>
    <xdr:from>
      <xdr:col>5</xdr:col>
      <xdr:colOff>594360</xdr:colOff>
      <xdr:row>10</xdr:row>
      <xdr:rowOff>121466</xdr:rowOff>
    </xdr:from>
    <xdr:to>
      <xdr:col>9</xdr:col>
      <xdr:colOff>586740</xdr:colOff>
      <xdr:row>14</xdr:row>
      <xdr:rowOff>99391</xdr:rowOff>
    </xdr:to>
    <xdr:graphicFrame macro="">
      <xdr:nvGraphicFramePr>
        <xdr:cNvPr id="2" name="Chart 1">
          <a:extLst>
            <a:ext uri="{FF2B5EF4-FFF2-40B4-BE49-F238E27FC236}">
              <a16:creationId xmlns:a16="http://schemas.microsoft.com/office/drawing/2014/main" id="{9A55E504-D9E9-4877-92DF-FC5C349AC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487680</xdr:colOff>
      <xdr:row>10</xdr:row>
      <xdr:rowOff>91440</xdr:rowOff>
    </xdr:from>
    <xdr:to>
      <xdr:col>5</xdr:col>
      <xdr:colOff>510540</xdr:colOff>
      <xdr:row>14</xdr:row>
      <xdr:rowOff>129540</xdr:rowOff>
    </xdr:to>
    <xdr:graphicFrame macro="">
      <xdr:nvGraphicFramePr>
        <xdr:cNvPr id="3" name="Chart 2">
          <a:extLst>
            <a:ext uri="{FF2B5EF4-FFF2-40B4-BE49-F238E27FC236}">
              <a16:creationId xmlns:a16="http://schemas.microsoft.com/office/drawing/2014/main" id="{F634E1A2-6C9E-4FAC-BC97-A44B20C3F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452562</xdr:colOff>
          <xdr:row>22</xdr:row>
          <xdr:rowOff>149752</xdr:rowOff>
        </xdr:from>
        <xdr:to>
          <xdr:col>9</xdr:col>
          <xdr:colOff>602974</xdr:colOff>
          <xdr:row>26</xdr:row>
          <xdr:rowOff>160947</xdr:rowOff>
        </xdr:to>
        <xdr:pic>
          <xdr:nvPicPr>
            <xdr:cNvPr id="19" name="Picture 18">
              <a:extLst>
                <a:ext uri="{FF2B5EF4-FFF2-40B4-BE49-F238E27FC236}">
                  <a16:creationId xmlns:a16="http://schemas.microsoft.com/office/drawing/2014/main" id="{7315AB85-5D75-AD97-229C-7081E02F38B4}"/>
                </a:ext>
              </a:extLst>
            </xdr:cNvPr>
            <xdr:cNvPicPr>
              <a:picLocks noChangeAspect="1" noChangeArrowheads="1"/>
              <a:extLst>
                <a:ext uri="{84589F7E-364E-4C9E-8A38-B11213B215E9}">
                  <a14:cameraTool cellRange="'Pivot Report'!$J$10:$M$12" spid="_x0000_s2120"/>
                </a:ext>
              </a:extLst>
            </xdr:cNvPicPr>
          </xdr:nvPicPr>
          <xdr:blipFill>
            <a:blip xmlns:r="http://schemas.openxmlformats.org/officeDocument/2006/relationships" r:embed="rId14"/>
            <a:srcRect/>
            <a:stretch>
              <a:fillRect/>
            </a:stretch>
          </xdr:blipFill>
          <xdr:spPr bwMode="auto">
            <a:xfrm>
              <a:off x="1062162" y="4173112"/>
              <a:ext cx="5027212" cy="742715"/>
            </a:xfrm>
            <a:prstGeom prst="roundRect">
              <a:avLst>
                <a:gd name="adj" fmla="val 16667"/>
              </a:avLst>
            </a:prstGeom>
            <a:ln>
              <a:noFill/>
            </a:ln>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editAs="absolute">
    <xdr:from>
      <xdr:col>10</xdr:col>
      <xdr:colOff>68969</xdr:colOff>
      <xdr:row>0</xdr:row>
      <xdr:rowOff>60961</xdr:rowOff>
    </xdr:from>
    <xdr:to>
      <xdr:col>17</xdr:col>
      <xdr:colOff>423579</xdr:colOff>
      <xdr:row>6</xdr:row>
      <xdr:rowOff>30480</xdr:rowOff>
    </xdr:to>
    <xdr:sp macro="" textlink="">
      <xdr:nvSpPr>
        <xdr:cNvPr id="22" name="Rectangle: Rounded Corners 21">
          <a:extLst>
            <a:ext uri="{FF2B5EF4-FFF2-40B4-BE49-F238E27FC236}">
              <a16:creationId xmlns:a16="http://schemas.microsoft.com/office/drawing/2014/main" id="{DCEF5FED-0AFC-ED41-FE90-C4B193F5211F}"/>
            </a:ext>
          </a:extLst>
        </xdr:cNvPr>
        <xdr:cNvSpPr/>
      </xdr:nvSpPr>
      <xdr:spPr>
        <a:xfrm>
          <a:off x="6164969" y="60961"/>
          <a:ext cx="4621810" cy="1066799"/>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77289</xdr:colOff>
      <xdr:row>1</xdr:row>
      <xdr:rowOff>152399</xdr:rowOff>
    </xdr:from>
    <xdr:to>
      <xdr:col>17</xdr:col>
      <xdr:colOff>396241</xdr:colOff>
      <xdr:row>6</xdr:row>
      <xdr:rowOff>72830</xdr:rowOff>
    </xdr:to>
    <xdr:graphicFrame macro="">
      <xdr:nvGraphicFramePr>
        <xdr:cNvPr id="20" name="Chart 19">
          <a:extLst>
            <a:ext uri="{FF2B5EF4-FFF2-40B4-BE49-F238E27FC236}">
              <a16:creationId xmlns:a16="http://schemas.microsoft.com/office/drawing/2014/main" id="{C3CF6CB5-A322-4F7B-B21E-EAFED2D13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83832</xdr:colOff>
      <xdr:row>6</xdr:row>
      <xdr:rowOff>99060</xdr:rowOff>
    </xdr:from>
    <xdr:to>
      <xdr:col>13</xdr:col>
      <xdr:colOff>518160</xdr:colOff>
      <xdr:row>14</xdr:row>
      <xdr:rowOff>112119</xdr:rowOff>
    </xdr:to>
    <xdr:graphicFrame macro="">
      <xdr:nvGraphicFramePr>
        <xdr:cNvPr id="23" name="Chart 22">
          <a:extLst>
            <a:ext uri="{FF2B5EF4-FFF2-40B4-BE49-F238E27FC236}">
              <a16:creationId xmlns:a16="http://schemas.microsoft.com/office/drawing/2014/main" id="{F6F9446B-DA43-45AC-9C92-D77936A37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579120</xdr:colOff>
      <xdr:row>6</xdr:row>
      <xdr:rowOff>118656</xdr:rowOff>
    </xdr:from>
    <xdr:to>
      <xdr:col>17</xdr:col>
      <xdr:colOff>396240</xdr:colOff>
      <xdr:row>14</xdr:row>
      <xdr:rowOff>114300</xdr:rowOff>
    </xdr:to>
    <xdr:graphicFrame macro="">
      <xdr:nvGraphicFramePr>
        <xdr:cNvPr id="33" name="Chart 32">
          <a:extLst>
            <a:ext uri="{FF2B5EF4-FFF2-40B4-BE49-F238E27FC236}">
              <a16:creationId xmlns:a16="http://schemas.microsoft.com/office/drawing/2014/main" id="{9C56F988-53C1-4BE3-84F2-06C5E5A8B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76200</xdr:colOff>
      <xdr:row>16</xdr:row>
      <xdr:rowOff>60960</xdr:rowOff>
    </xdr:from>
    <xdr:to>
      <xdr:col>17</xdr:col>
      <xdr:colOff>396240</xdr:colOff>
      <xdr:row>27</xdr:row>
      <xdr:rowOff>53340</xdr:rowOff>
    </xdr:to>
    <xdr:graphicFrame macro="">
      <xdr:nvGraphicFramePr>
        <xdr:cNvPr id="37" name="Chart 36">
          <a:extLst>
            <a:ext uri="{FF2B5EF4-FFF2-40B4-BE49-F238E27FC236}">
              <a16:creationId xmlns:a16="http://schemas.microsoft.com/office/drawing/2014/main" id="{8709ABCF-9614-4D67-AA00-DE86A7C0A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3</xdr:col>
      <xdr:colOff>259057</xdr:colOff>
      <xdr:row>3</xdr:row>
      <xdr:rowOff>172593</xdr:rowOff>
    </xdr:from>
    <xdr:to>
      <xdr:col>9</xdr:col>
      <xdr:colOff>210205</xdr:colOff>
      <xdr:row>6</xdr:row>
      <xdr:rowOff>17907</xdr:rowOff>
    </xdr:to>
    <mc:AlternateContent xmlns:mc="http://schemas.openxmlformats.org/markup-compatibility/2006" xmlns:a14="http://schemas.microsoft.com/office/drawing/2010/main">
      <mc:Choice Requires="a14">
        <xdr:graphicFrame macro="">
          <xdr:nvGraphicFramePr>
            <xdr:cNvPr id="43" name="Date (Year)">
              <a:extLst>
                <a:ext uri="{FF2B5EF4-FFF2-40B4-BE49-F238E27FC236}">
                  <a16:creationId xmlns:a16="http://schemas.microsoft.com/office/drawing/2014/main" id="{9835861C-1FBE-42E1-9D9E-50B04206444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087857" y="729184"/>
              <a:ext cx="3608748" cy="401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261687</xdr:colOff>
      <xdr:row>2</xdr:row>
      <xdr:rowOff>144780</xdr:rowOff>
    </xdr:from>
    <xdr:to>
      <xdr:col>8</xdr:col>
      <xdr:colOff>421707</xdr:colOff>
      <xdr:row>4</xdr:row>
      <xdr:rowOff>0</xdr:rowOff>
    </xdr:to>
    <xdr:sp macro="" textlink="">
      <xdr:nvSpPr>
        <xdr:cNvPr id="15" name="TextBox 14">
          <a:extLst>
            <a:ext uri="{FF2B5EF4-FFF2-40B4-BE49-F238E27FC236}">
              <a16:creationId xmlns:a16="http://schemas.microsoft.com/office/drawing/2014/main" id="{D45FA4F3-49AA-7B43-65FA-956221DDDF51}"/>
            </a:ext>
          </a:extLst>
        </xdr:cNvPr>
        <xdr:cNvSpPr txBox="1"/>
      </xdr:nvSpPr>
      <xdr:spPr>
        <a:xfrm>
          <a:off x="1480887" y="510540"/>
          <a:ext cx="38176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200" b="0">
              <a:solidFill>
                <a:schemeClr val="tx1">
                  <a:lumMod val="75000"/>
                  <a:lumOff val="25000"/>
                </a:schemeClr>
              </a:solidFill>
              <a:latin typeface="Bahnschrift" panose="020B0502040204020203" pitchFamily="34" charset="0"/>
              <a:ea typeface="Segoe UI Black" panose="020B0A02040204020203" pitchFamily="34" charset="0"/>
              <a:cs typeface="Arial" panose="020B0604020202020204" pitchFamily="34" charset="0"/>
            </a:rPr>
            <a:t>Monthly Report</a:t>
          </a:r>
        </a:p>
      </xdr:txBody>
    </xdr:sp>
    <xdr:clientData/>
  </xdr:twoCellAnchor>
  <xdr:twoCellAnchor editAs="absolute">
    <xdr:from>
      <xdr:col>10</xdr:col>
      <xdr:colOff>251460</xdr:colOff>
      <xdr:row>6</xdr:row>
      <xdr:rowOff>34257</xdr:rowOff>
    </xdr:from>
    <xdr:to>
      <xdr:col>13</xdr:col>
      <xdr:colOff>358141</xdr:colOff>
      <xdr:row>8</xdr:row>
      <xdr:rowOff>119935</xdr:rowOff>
    </xdr:to>
    <xdr:sp macro="" textlink="">
      <xdr:nvSpPr>
        <xdr:cNvPr id="18" name="TextBox 17">
          <a:extLst>
            <a:ext uri="{FF2B5EF4-FFF2-40B4-BE49-F238E27FC236}">
              <a16:creationId xmlns:a16="http://schemas.microsoft.com/office/drawing/2014/main" id="{137AEA69-BE5F-40FA-A5F3-684C5EDAD0A9}"/>
            </a:ext>
          </a:extLst>
        </xdr:cNvPr>
        <xdr:cNvSpPr txBox="1"/>
      </xdr:nvSpPr>
      <xdr:spPr>
        <a:xfrm>
          <a:off x="6347460" y="1131537"/>
          <a:ext cx="1935481" cy="451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400" b="1" baseline="0">
              <a:solidFill>
                <a:schemeClr val="tx1"/>
              </a:solidFill>
              <a:latin typeface="Bahnschrift" panose="020B0502040204020203" pitchFamily="34" charset="0"/>
              <a:ea typeface="Segoe UI Black" panose="020B0A02040204020203" pitchFamily="34" charset="0"/>
              <a:cs typeface="Arial" panose="020B0604020202020204" pitchFamily="34" charset="0"/>
            </a:rPr>
            <a:t>Staff Respone Time</a:t>
          </a:r>
          <a:endPar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endParaRPr>
        </a:p>
      </xdr:txBody>
    </xdr:sp>
    <xdr:clientData/>
  </xdr:twoCellAnchor>
  <xdr:twoCellAnchor editAs="absolute">
    <xdr:from>
      <xdr:col>14</xdr:col>
      <xdr:colOff>137160</xdr:colOff>
      <xdr:row>6</xdr:row>
      <xdr:rowOff>22966</xdr:rowOff>
    </xdr:from>
    <xdr:to>
      <xdr:col>17</xdr:col>
      <xdr:colOff>243841</xdr:colOff>
      <xdr:row>8</xdr:row>
      <xdr:rowOff>108644</xdr:rowOff>
    </xdr:to>
    <xdr:sp macro="" textlink="">
      <xdr:nvSpPr>
        <xdr:cNvPr id="40" name="TextBox 39">
          <a:extLst>
            <a:ext uri="{FF2B5EF4-FFF2-40B4-BE49-F238E27FC236}">
              <a16:creationId xmlns:a16="http://schemas.microsoft.com/office/drawing/2014/main" id="{954201D1-3F58-4ABE-AAF0-43D555561C7A}"/>
            </a:ext>
          </a:extLst>
        </xdr:cNvPr>
        <xdr:cNvSpPr txBox="1"/>
      </xdr:nvSpPr>
      <xdr:spPr>
        <a:xfrm>
          <a:off x="8671560" y="1120246"/>
          <a:ext cx="1935481" cy="451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400" b="1" baseline="0">
              <a:solidFill>
                <a:schemeClr val="tx1"/>
              </a:solidFill>
              <a:latin typeface="Bahnschrift" panose="020B0502040204020203" pitchFamily="34" charset="0"/>
              <a:ea typeface="Segoe UI Black" panose="020B0A02040204020203" pitchFamily="34" charset="0"/>
              <a:cs typeface="Arial" panose="020B0604020202020204" pitchFamily="34" charset="0"/>
            </a:rPr>
            <a:t>Patients by Gender </a:t>
          </a:r>
          <a:endPar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endParaRPr>
        </a:p>
      </xdr:txBody>
    </xdr:sp>
    <xdr:clientData/>
  </xdr:twoCellAnchor>
  <xdr:twoCellAnchor editAs="absolute">
    <xdr:from>
      <xdr:col>12</xdr:col>
      <xdr:colOff>198509</xdr:colOff>
      <xdr:row>0</xdr:row>
      <xdr:rowOff>38100</xdr:rowOff>
    </xdr:from>
    <xdr:to>
      <xdr:col>15</xdr:col>
      <xdr:colOff>305190</xdr:colOff>
      <xdr:row>1</xdr:row>
      <xdr:rowOff>93298</xdr:rowOff>
    </xdr:to>
    <xdr:sp macro="" textlink="">
      <xdr:nvSpPr>
        <xdr:cNvPr id="41" name="TextBox 40">
          <a:extLst>
            <a:ext uri="{FF2B5EF4-FFF2-40B4-BE49-F238E27FC236}">
              <a16:creationId xmlns:a16="http://schemas.microsoft.com/office/drawing/2014/main" id="{4E53CB6E-4D21-46F4-9DD9-9D75F5434E23}"/>
            </a:ext>
          </a:extLst>
        </xdr:cNvPr>
        <xdr:cNvSpPr txBox="1"/>
      </xdr:nvSpPr>
      <xdr:spPr>
        <a:xfrm>
          <a:off x="7513709" y="38100"/>
          <a:ext cx="1935481" cy="238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400" b="1" baseline="0">
              <a:solidFill>
                <a:schemeClr val="tx1"/>
              </a:solidFill>
              <a:latin typeface="Bahnschrift" panose="020B0502040204020203" pitchFamily="34" charset="0"/>
              <a:ea typeface="Segoe UI Black" panose="020B0A02040204020203" pitchFamily="34" charset="0"/>
              <a:cs typeface="Arial" panose="020B0604020202020204" pitchFamily="34" charset="0"/>
            </a:rPr>
            <a:t>Patients Age Group</a:t>
          </a:r>
          <a:endPar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endParaRPr>
        </a:p>
      </xdr:txBody>
    </xdr:sp>
    <xdr:clientData/>
  </xdr:twoCellAnchor>
  <xdr:twoCellAnchor editAs="absolute">
    <xdr:from>
      <xdr:col>10</xdr:col>
      <xdr:colOff>76200</xdr:colOff>
      <xdr:row>15</xdr:row>
      <xdr:rowOff>15240</xdr:rowOff>
    </xdr:from>
    <xdr:to>
      <xdr:col>17</xdr:col>
      <xdr:colOff>419100</xdr:colOff>
      <xdr:row>16</xdr:row>
      <xdr:rowOff>121920</xdr:rowOff>
    </xdr:to>
    <xdr:sp macro="" textlink="">
      <xdr:nvSpPr>
        <xdr:cNvPr id="42" name="TextBox 41">
          <a:extLst>
            <a:ext uri="{FF2B5EF4-FFF2-40B4-BE49-F238E27FC236}">
              <a16:creationId xmlns:a16="http://schemas.microsoft.com/office/drawing/2014/main" id="{327F02AC-16A6-4656-B4F0-93A81BE20AC6}"/>
            </a:ext>
          </a:extLst>
        </xdr:cNvPr>
        <xdr:cNvSpPr txBox="1"/>
      </xdr:nvSpPr>
      <xdr:spPr>
        <a:xfrm>
          <a:off x="6172200" y="2758440"/>
          <a:ext cx="46101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400" b="1" baseline="0">
              <a:solidFill>
                <a:schemeClr val="tx1"/>
              </a:solidFill>
              <a:latin typeface="Bahnschrift" panose="020B0502040204020203" pitchFamily="34" charset="0"/>
              <a:ea typeface="Segoe UI Black" panose="020B0A02040204020203" pitchFamily="34" charset="0"/>
              <a:cs typeface="Arial" panose="020B0604020202020204" pitchFamily="34" charset="0"/>
            </a:rPr>
            <a:t>Patients by Department Referral</a:t>
          </a:r>
          <a:endPar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259080</xdr:colOff>
      <xdr:row>2</xdr:row>
      <xdr:rowOff>38100</xdr:rowOff>
    </xdr:from>
    <xdr:to>
      <xdr:col>13</xdr:col>
      <xdr:colOff>0</xdr:colOff>
      <xdr:row>24</xdr:row>
      <xdr:rowOff>7620</xdr:rowOff>
    </xdr:to>
    <xdr:graphicFrame macro="">
      <xdr:nvGraphicFramePr>
        <xdr:cNvPr id="3" name="Chart 2">
          <a:extLst>
            <a:ext uri="{FF2B5EF4-FFF2-40B4-BE49-F238E27FC236}">
              <a16:creationId xmlns:a16="http://schemas.microsoft.com/office/drawing/2014/main" id="{D170FE6B-F074-4128-957F-3D183E0EF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0.05818</cdr:x>
      <cdr:y>0.00763</cdr:y>
    </cdr:from>
    <cdr:to>
      <cdr:x>0.12346</cdr:x>
      <cdr:y>0.12595</cdr:y>
    </cdr:to>
    <cdr:pic>
      <cdr:nvPicPr>
        <cdr:cNvPr id="2" name="Graphic 1" descr="Hous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1F6D4AB-B25A-B260-5B1E-CE561165EB2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445997" y="30480"/>
          <a:ext cx="500413" cy="472426"/>
        </a:xfrm>
        <a:prstGeom xmlns:a="http://schemas.openxmlformats.org/drawingml/2006/main" prst="rect">
          <a:avLst/>
        </a:prstGeom>
      </cdr:spPr>
    </cdr:pic>
  </cdr:relSizeAnchor>
  <cdr:relSizeAnchor xmlns:cdr="http://schemas.openxmlformats.org/drawingml/2006/chartDrawing">
    <cdr:from>
      <cdr:x>0.70941</cdr:x>
      <cdr:y>0.01908</cdr:y>
    </cdr:from>
    <cdr:to>
      <cdr:x>0.93042</cdr:x>
      <cdr:y>0.08842</cdr:y>
    </cdr:to>
    <cdr:sp macro="" textlink="">
      <cdr:nvSpPr>
        <cdr:cNvPr id="7" name="TextBox 1">
          <a:extLst xmlns:a="http://schemas.openxmlformats.org/drawingml/2006/main">
            <a:ext uri="{FF2B5EF4-FFF2-40B4-BE49-F238E27FC236}">
              <a16:creationId xmlns:a16="http://schemas.microsoft.com/office/drawing/2014/main" id="{4B2B9CD4-15BB-368C-7130-D76A395C9137}"/>
            </a:ext>
          </a:extLst>
        </cdr:cNvPr>
        <cdr:cNvSpPr txBox="1"/>
      </cdr:nvSpPr>
      <cdr:spPr>
        <a:xfrm xmlns:a="http://schemas.openxmlformats.org/drawingml/2006/main">
          <a:off x="5438140" y="76200"/>
          <a:ext cx="1694180" cy="2768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IN" sz="1200" b="1" kern="1200">
              <a:solidFill>
                <a:schemeClr val="bg1">
                  <a:lumMod val="95000"/>
                </a:schemeClr>
              </a:solidFill>
            </a:rPr>
            <a:t>Avg.</a:t>
          </a:r>
          <a:r>
            <a:rPr lang="en-IN" sz="1200" b="1" kern="1200" baseline="0">
              <a:solidFill>
                <a:schemeClr val="bg1">
                  <a:lumMod val="95000"/>
                </a:schemeClr>
              </a:solidFill>
            </a:rPr>
            <a:t> </a:t>
          </a:r>
          <a:r>
            <a:rPr lang="en-IN" sz="1200" b="1" kern="1200" baseline="0">
              <a:solidFill>
                <a:schemeClr val="bg1"/>
              </a:solidFill>
            </a:rPr>
            <a:t>Satisfaction</a:t>
          </a:r>
          <a:r>
            <a:rPr lang="en-IN" sz="1200" b="1" kern="1200" baseline="0">
              <a:solidFill>
                <a:schemeClr val="bg1">
                  <a:lumMod val="95000"/>
                </a:schemeClr>
              </a:solidFill>
            </a:rPr>
            <a:t> Score: </a:t>
          </a:r>
          <a:endParaRPr lang="en-IN" sz="1200" b="1" kern="1200">
            <a:solidFill>
              <a:schemeClr val="bg1">
                <a:lumMod val="95000"/>
              </a:schemeClr>
            </a:solidFill>
          </a:endParaRPr>
        </a:p>
      </cdr:txBody>
    </cdr:sp>
  </cdr:relSizeAnchor>
  <cdr:relSizeAnchor xmlns:cdr="http://schemas.openxmlformats.org/drawingml/2006/chartDrawing">
    <cdr:from>
      <cdr:x>0.91551</cdr:x>
      <cdr:y>0.01463</cdr:y>
    </cdr:from>
    <cdr:to>
      <cdr:x>0.99744</cdr:x>
      <cdr:y>0.10496</cdr:y>
    </cdr:to>
    <cdr:sp macro="" textlink="'Pivot Report'!$K$37">
      <cdr:nvSpPr>
        <cdr:cNvPr id="8" name="TextBox 1">
          <a:extLst xmlns:a="http://schemas.openxmlformats.org/drawingml/2006/main">
            <a:ext uri="{FF2B5EF4-FFF2-40B4-BE49-F238E27FC236}">
              <a16:creationId xmlns:a16="http://schemas.microsoft.com/office/drawing/2014/main" id="{AA8EEA2D-7017-6530-7BDB-F1721574DF33}"/>
            </a:ext>
          </a:extLst>
        </cdr:cNvPr>
        <cdr:cNvSpPr txBox="1"/>
      </cdr:nvSpPr>
      <cdr:spPr>
        <a:xfrm xmlns:a="http://schemas.openxmlformats.org/drawingml/2006/main">
          <a:off x="7018020" y="58420"/>
          <a:ext cx="628090" cy="3606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9ADD087-387A-41E9-835D-04195E21C0DA}" type="TxLink">
            <a:rPr lang="en-US" sz="1600" b="1" i="0" u="none" strike="noStrike" kern="1200">
              <a:solidFill>
                <a:schemeClr val="bg1">
                  <a:lumMod val="85000"/>
                </a:schemeClr>
              </a:solidFill>
              <a:latin typeface="Calibri"/>
              <a:ea typeface="Calibri"/>
              <a:cs typeface="Calibri"/>
            </a:rPr>
            <a:t>5.09</a:t>
          </a:fld>
          <a:endParaRPr lang="en-IN" sz="1600" b="1" kern="1200">
            <a:solidFill>
              <a:schemeClr val="bg1">
                <a:lumMod val="85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243840</xdr:colOff>
      <xdr:row>2</xdr:row>
      <xdr:rowOff>45720</xdr:rowOff>
    </xdr:from>
    <xdr:to>
      <xdr:col>13</xdr:col>
      <xdr:colOff>7620</xdr:colOff>
      <xdr:row>24</xdr:row>
      <xdr:rowOff>0</xdr:rowOff>
    </xdr:to>
    <xdr:graphicFrame macro="">
      <xdr:nvGraphicFramePr>
        <xdr:cNvPr id="2" name="Chart 1">
          <a:extLst>
            <a:ext uri="{FF2B5EF4-FFF2-40B4-BE49-F238E27FC236}">
              <a16:creationId xmlns:a16="http://schemas.microsoft.com/office/drawing/2014/main" id="{B85B30F6-C14B-4BED-A1A0-C8F4A3717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76200</xdr:colOff>
      <xdr:row>2</xdr:row>
      <xdr:rowOff>53340</xdr:rowOff>
    </xdr:from>
    <xdr:to>
      <xdr:col>1</xdr:col>
      <xdr:colOff>579100</xdr:colOff>
      <xdr:row>4</xdr:row>
      <xdr:rowOff>167626</xdr:rowOff>
    </xdr:to>
    <xdr:pic>
      <xdr:nvPicPr>
        <xdr:cNvPr id="3" name="Graphic 1" descr="House">
          <a:hlinkClick xmlns:r="http://schemas.openxmlformats.org/officeDocument/2006/relationships" r:id="rId2"/>
          <a:extLst>
            <a:ext uri="{FF2B5EF4-FFF2-40B4-BE49-F238E27FC236}">
              <a16:creationId xmlns:a16="http://schemas.microsoft.com/office/drawing/2014/main" id="{71F6D4AB-B25A-B260-5B1E-CE561165EB2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85800" y="464820"/>
          <a:ext cx="502900" cy="480046"/>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0.69575</cdr:x>
      <cdr:y>0.03338</cdr:y>
    </cdr:from>
    <cdr:to>
      <cdr:x>0.86776</cdr:x>
      <cdr:y>0.0977</cdr:y>
    </cdr:to>
    <cdr:sp macro="" textlink="">
      <cdr:nvSpPr>
        <cdr:cNvPr id="2" name="TextBox 1">
          <a:extLst xmlns:a="http://schemas.openxmlformats.org/drawingml/2006/main">
            <a:ext uri="{FF2B5EF4-FFF2-40B4-BE49-F238E27FC236}">
              <a16:creationId xmlns:a16="http://schemas.microsoft.com/office/drawing/2014/main" id="{B0C5D215-DFCE-9019-DB02-F49ADB2B006C}"/>
            </a:ext>
          </a:extLst>
        </cdr:cNvPr>
        <cdr:cNvSpPr txBox="1"/>
      </cdr:nvSpPr>
      <cdr:spPr>
        <a:xfrm xmlns:a="http://schemas.openxmlformats.org/drawingml/2006/main">
          <a:off x="5349346" y="132757"/>
          <a:ext cx="1322497" cy="2558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IN" sz="1200" b="1" kern="1200">
              <a:solidFill>
                <a:schemeClr val="bg1">
                  <a:lumMod val="95000"/>
                </a:schemeClr>
              </a:solidFill>
            </a:rPr>
            <a:t>Avg.</a:t>
          </a:r>
          <a:r>
            <a:rPr lang="en-IN" sz="1200" b="1" kern="1200" baseline="0">
              <a:solidFill>
                <a:schemeClr val="bg1">
                  <a:lumMod val="95000"/>
                </a:schemeClr>
              </a:solidFill>
            </a:rPr>
            <a:t> </a:t>
          </a:r>
          <a:r>
            <a:rPr lang="en-IN" sz="1200" b="1" kern="1200" baseline="0">
              <a:solidFill>
                <a:schemeClr val="bg1"/>
              </a:solidFill>
            </a:rPr>
            <a:t>Wait</a:t>
          </a:r>
          <a:r>
            <a:rPr lang="en-IN" sz="1200" b="1" kern="1200" baseline="0">
              <a:solidFill>
                <a:schemeClr val="bg1">
                  <a:lumMod val="95000"/>
                </a:schemeClr>
              </a:solidFill>
            </a:rPr>
            <a:t> </a:t>
          </a:r>
          <a:r>
            <a:rPr lang="en-IN" sz="1200" b="1" kern="1200" baseline="0">
              <a:solidFill>
                <a:schemeClr val="bg1"/>
              </a:solidFill>
            </a:rPr>
            <a:t>Time</a:t>
          </a:r>
          <a:r>
            <a:rPr lang="en-IN" sz="1200" b="1" kern="1200" baseline="0">
              <a:solidFill>
                <a:schemeClr val="bg1">
                  <a:lumMod val="95000"/>
                </a:schemeClr>
              </a:solidFill>
            </a:rPr>
            <a:t>: </a:t>
          </a:r>
          <a:endParaRPr lang="en-IN" sz="1200" b="1" kern="1200">
            <a:solidFill>
              <a:schemeClr val="bg1">
                <a:lumMod val="95000"/>
              </a:schemeClr>
            </a:solidFill>
          </a:endParaRPr>
        </a:p>
      </cdr:txBody>
    </cdr:sp>
  </cdr:relSizeAnchor>
  <cdr:relSizeAnchor xmlns:cdr="http://schemas.openxmlformats.org/drawingml/2006/chartDrawing">
    <cdr:from>
      <cdr:x>0.42874</cdr:x>
      <cdr:y>0.36517</cdr:y>
    </cdr:from>
    <cdr:to>
      <cdr:x>0.57126</cdr:x>
      <cdr:y>0.63483</cdr:y>
    </cdr:to>
    <cdr:sp macro="" textlink="">
      <cdr:nvSpPr>
        <cdr:cNvPr id="3" name="TextBox 2">
          <a:extLst xmlns:a="http://schemas.openxmlformats.org/drawingml/2006/main">
            <a:ext uri="{FF2B5EF4-FFF2-40B4-BE49-F238E27FC236}">
              <a16:creationId xmlns:a16="http://schemas.microsoft.com/office/drawing/2014/main" id="{32C5EC05-542B-A765-A0B5-54D655EC5ABA}"/>
            </a:ext>
          </a:extLst>
        </cdr:cNvPr>
        <cdr:cNvSpPr txBox="1"/>
      </cdr:nvSpPr>
      <cdr:spPr>
        <a:xfrm xmlns:a="http://schemas.openxmlformats.org/drawingml/2006/main">
          <a:off x="2750820" y="123825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0.16865</cdr:x>
      <cdr:y>0.0764</cdr:y>
    </cdr:from>
    <cdr:to>
      <cdr:x>0.31591</cdr:x>
      <cdr:y>0.14157</cdr:y>
    </cdr:to>
    <cdr:sp macro="" textlink="">
      <cdr:nvSpPr>
        <cdr:cNvPr id="5" name="TextBox 4">
          <a:extLst xmlns:a="http://schemas.openxmlformats.org/drawingml/2006/main">
            <a:ext uri="{FF2B5EF4-FFF2-40B4-BE49-F238E27FC236}">
              <a16:creationId xmlns:a16="http://schemas.microsoft.com/office/drawing/2014/main" id="{38047628-A52A-9922-DA35-403CC95253A6}"/>
            </a:ext>
          </a:extLst>
        </cdr:cNvPr>
        <cdr:cNvSpPr txBox="1"/>
      </cdr:nvSpPr>
      <cdr:spPr>
        <a:xfrm xmlns:a="http://schemas.openxmlformats.org/drawingml/2006/main">
          <a:off x="1082040" y="259080"/>
          <a:ext cx="944880" cy="22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0.85134</cdr:x>
      <cdr:y>0.02697</cdr:y>
    </cdr:from>
    <cdr:to>
      <cdr:x>0.99525</cdr:x>
      <cdr:y>0.11461</cdr:y>
    </cdr:to>
    <cdr:sp macro="" textlink="'Pivot Report'!$K$33">
      <cdr:nvSpPr>
        <cdr:cNvPr id="6" name="TextBox 5">
          <a:extLst xmlns:a="http://schemas.openxmlformats.org/drawingml/2006/main">
            <a:ext uri="{FF2B5EF4-FFF2-40B4-BE49-F238E27FC236}">
              <a16:creationId xmlns:a16="http://schemas.microsoft.com/office/drawing/2014/main" id="{2A9BF566-D61B-BE70-8A1B-3FEC464AE651}"/>
            </a:ext>
          </a:extLst>
        </cdr:cNvPr>
        <cdr:cNvSpPr txBox="1"/>
      </cdr:nvSpPr>
      <cdr:spPr>
        <a:xfrm xmlns:a="http://schemas.openxmlformats.org/drawingml/2006/main">
          <a:off x="6545579" y="107277"/>
          <a:ext cx="1106479" cy="34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92845F5-5655-49F0-858E-4B90D80E5F41}" type="TxLink">
            <a:rPr lang="en-US" sz="1600" b="1" i="0" u="none" strike="noStrike" kern="1200">
              <a:solidFill>
                <a:schemeClr val="bg1">
                  <a:lumMod val="85000"/>
                </a:schemeClr>
              </a:solidFill>
              <a:latin typeface="Calibri"/>
              <a:ea typeface="Calibri"/>
              <a:cs typeface="Calibri"/>
            </a:rPr>
            <a:pPr/>
            <a:t>35.19 mins</a:t>
          </a:fld>
          <a:endParaRPr lang="en-IN" sz="1600" b="1" kern="1200">
            <a:solidFill>
              <a:schemeClr val="bg1">
                <a:lumMod val="85000"/>
              </a:schemeClr>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243840</xdr:colOff>
      <xdr:row>2</xdr:row>
      <xdr:rowOff>53340</xdr:rowOff>
    </xdr:from>
    <xdr:to>
      <xdr:col>13</xdr:col>
      <xdr:colOff>15240</xdr:colOff>
      <xdr:row>24</xdr:row>
      <xdr:rowOff>0</xdr:rowOff>
    </xdr:to>
    <xdr:graphicFrame macro="">
      <xdr:nvGraphicFramePr>
        <xdr:cNvPr id="4" name="Chart 3">
          <a:extLst>
            <a:ext uri="{FF2B5EF4-FFF2-40B4-BE49-F238E27FC236}">
              <a16:creationId xmlns:a16="http://schemas.microsoft.com/office/drawing/2014/main" id="{1A93D3D7-8E38-40D8-9518-8E2FD216B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0.89208</cdr:x>
      <cdr:y>0.00576</cdr:y>
    </cdr:from>
    <cdr:to>
      <cdr:x>1</cdr:x>
      <cdr:y>0.119</cdr:y>
    </cdr:to>
    <cdr:sp macro="" textlink="'Pivot Report'!$K$41">
      <cdr:nvSpPr>
        <cdr:cNvPr id="2" name="TextBox 28">
          <a:extLst xmlns:a="http://schemas.openxmlformats.org/drawingml/2006/main">
            <a:ext uri="{FF2B5EF4-FFF2-40B4-BE49-F238E27FC236}">
              <a16:creationId xmlns:a16="http://schemas.microsoft.com/office/drawing/2014/main" id="{A7EA3B25-4878-A16E-875A-223CF4E44C14}"/>
            </a:ext>
          </a:extLst>
        </cdr:cNvPr>
        <cdr:cNvSpPr txBox="1"/>
      </cdr:nvSpPr>
      <cdr:spPr>
        <a:xfrm xmlns:a="http://schemas.openxmlformats.org/drawingml/2006/main">
          <a:off x="6865620" y="22860"/>
          <a:ext cx="830580" cy="44958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F43A2F70-70D3-445D-8C55-FFBFDD1CDD3F}" type="TxLink">
            <a:rPr lang="en-US" sz="1800" b="1" i="0" u="none" strike="noStrike">
              <a:solidFill>
                <a:schemeClr val="bg1">
                  <a:lumMod val="85000"/>
                </a:schemeClr>
              </a:solidFill>
              <a:latin typeface="Calibri"/>
              <a:ea typeface="Calibri"/>
              <a:cs typeface="Calibri"/>
            </a:rPr>
            <a:t>464</a:t>
          </a:fld>
          <a:endParaRPr lang="en-IN" sz="1400" b="1">
            <a:solidFill>
              <a:schemeClr val="bg1">
                <a:lumMod val="85000"/>
              </a:schemeClr>
            </a:solidFill>
            <a:latin typeface="+mn-lt"/>
            <a:ea typeface="Segoe UI Black" panose="020B0A02040204020203" pitchFamily="34" charset="0"/>
            <a:cs typeface="Arial" panose="020B0604020202020204" pitchFamily="34" charset="0"/>
          </a:endParaRPr>
        </a:p>
      </cdr:txBody>
    </cdr:sp>
  </cdr:relSizeAnchor>
  <cdr:relSizeAnchor xmlns:cdr="http://schemas.openxmlformats.org/drawingml/2006/chartDrawing">
    <cdr:from>
      <cdr:x>0.71446</cdr:x>
      <cdr:y>0.07901</cdr:y>
    </cdr:from>
    <cdr:to>
      <cdr:x>0.8626</cdr:x>
      <cdr:y>0.16027</cdr:y>
    </cdr:to>
    <cdr:sp macro="" textlink="">
      <cdr:nvSpPr>
        <cdr:cNvPr id="3" name="TextBox 2">
          <a:extLst xmlns:a="http://schemas.openxmlformats.org/drawingml/2006/main">
            <a:ext uri="{FF2B5EF4-FFF2-40B4-BE49-F238E27FC236}">
              <a16:creationId xmlns:a16="http://schemas.microsoft.com/office/drawing/2014/main" id="{2F8915DA-D403-ACD8-5F90-32C710249A5E}"/>
            </a:ext>
          </a:extLst>
        </cdr:cNvPr>
        <cdr:cNvSpPr txBox="1"/>
      </cdr:nvSpPr>
      <cdr:spPr>
        <a:xfrm xmlns:a="http://schemas.openxmlformats.org/drawingml/2006/main">
          <a:off x="4556760" y="266700"/>
          <a:ext cx="94488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0.74158</cdr:x>
      <cdr:y>0.01546</cdr:y>
    </cdr:from>
    <cdr:to>
      <cdr:x>0.92665</cdr:x>
      <cdr:y>0.09673</cdr:y>
    </cdr:to>
    <cdr:sp macro="" textlink="">
      <cdr:nvSpPr>
        <cdr:cNvPr id="4" name="TextBox 3">
          <a:extLst xmlns:a="http://schemas.openxmlformats.org/drawingml/2006/main">
            <a:ext uri="{FF2B5EF4-FFF2-40B4-BE49-F238E27FC236}">
              <a16:creationId xmlns:a16="http://schemas.microsoft.com/office/drawing/2014/main" id="{4C3F52BD-5F1A-44A3-E264-E90FDE1C0BD2}"/>
            </a:ext>
          </a:extLst>
        </cdr:cNvPr>
        <cdr:cNvSpPr txBox="1"/>
      </cdr:nvSpPr>
      <cdr:spPr>
        <a:xfrm xmlns:a="http://schemas.openxmlformats.org/drawingml/2006/main">
          <a:off x="5707380" y="61374"/>
          <a:ext cx="1424341" cy="32264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IN" sz="1200" b="1" kern="1200">
              <a:solidFill>
                <a:schemeClr val="bg1"/>
              </a:solidFill>
            </a:rPr>
            <a:t>Total</a:t>
          </a:r>
          <a:r>
            <a:rPr lang="en-IN" sz="1600" b="1" kern="1200">
              <a:solidFill>
                <a:schemeClr val="bg1"/>
              </a:solidFill>
            </a:rPr>
            <a:t> </a:t>
          </a:r>
          <a:r>
            <a:rPr lang="en-IN" sz="1200" b="1" kern="1200">
              <a:solidFill>
                <a:schemeClr val="bg1"/>
              </a:solidFill>
            </a:rPr>
            <a:t>Patience</a:t>
          </a:r>
          <a:r>
            <a:rPr lang="en-IN" sz="1600" b="1" kern="1200">
              <a:solidFill>
                <a:schemeClr val="bg1"/>
              </a:solidFill>
            </a:rPr>
            <a:t>:</a:t>
          </a:r>
        </a:p>
      </cdr:txBody>
    </cdr:sp>
  </cdr:relSizeAnchor>
  <cdr:relSizeAnchor xmlns:cdr="http://schemas.openxmlformats.org/drawingml/2006/chartDrawing">
    <cdr:from>
      <cdr:x>0.03912</cdr:x>
      <cdr:y>0</cdr:y>
    </cdr:from>
    <cdr:to>
      <cdr:x>0.10703</cdr:x>
      <cdr:y>0.12064</cdr:y>
    </cdr:to>
    <cdr:pic>
      <cdr:nvPicPr>
        <cdr:cNvPr id="6" name="Graphic 5" descr="Hous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CB6AB2E-EE3B-AAEF-1016-21E4B1F3E9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01063" y="0"/>
          <a:ext cx="522690" cy="478953"/>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0352210648" createdVersion="5" refreshedVersion="8" minRefreshableVersion="3" recordCount="0" supportSubquery="1" supportAdvancedDrill="1" xr:uid="{164EF896-6DF1-4F30-AB02-48E7E5FE8AA7}">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03525462966" createdVersion="5" refreshedVersion="8" minRefreshableVersion="3" recordCount="0" supportSubquery="1" supportAdvancedDrill="1" xr:uid="{DA63525A-A450-4306-AAE6-E8F64A76FA15}">
  <cacheSource type="external" connectionId="3"/>
  <cacheFields count="4">
    <cacheField name="[Calendar_Table].[Date (Month)].[Date (Month)]" caption="Date (Month)" numFmtId="0" hierarchy="1" level="1">
      <sharedItems containsSemiMixedTypes="0" containsNonDate="0" containsString="0"/>
    </cacheField>
    <cacheField name="[EDSB_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2" memberValueDatatype="130" unbalanced="0">
      <fieldsUsage count="2">
        <fieldUsage x="-1"/>
        <fieldUsage x="1"/>
      </fieldsUsage>
    </cacheHierarchy>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03525810182" createdVersion="5" refreshedVersion="8" minRefreshableVersion="3" recordCount="0" supportSubquery="1" supportAdvancedDrill="1" xr:uid="{83BF004C-DCB6-4AB0-9004-D83A19F783BB}">
  <cacheSource type="external" connectionId="3"/>
  <cacheFields count="4">
    <cacheField name="[Calendar_Table].[Date (Month)].[Date (Month)]" caption="Date (Month)" numFmtId="0" hierarchy="1" level="1">
      <sharedItems containsSemiMixedTypes="0" containsNonDate="0" containsString="0"/>
    </cacheField>
    <cacheField name="[EDSB_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2" memberValueDatatype="130" unbalanced="0">
      <fieldsUsage count="2">
        <fieldUsage x="-1"/>
        <fieldUsage x="1"/>
      </fieldsUsage>
    </cacheHierarchy>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03526157406" createdVersion="5" refreshedVersion="8" minRefreshableVersion="3" recordCount="0" supportSubquery="1" supportAdvancedDrill="1" xr:uid="{5AB73CE4-17CF-4DB8-B829-80D9B6D4C61F}">
  <cacheSource type="external" connectionId="3"/>
  <cacheFields count="4">
    <cacheField name="[Calendar_Table].[Date (Month)].[Date (Month)]" caption="Date (Month)" numFmtId="0" hierarchy="1" level="1">
      <sharedItems containsSemiMixedTypes="0" containsNonDate="0" containsString="0"/>
    </cacheField>
    <cacheField name="[EDSB_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2" memberValueDatatype="130" unbalanced="0">
      <fieldsUsage count="2">
        <fieldUsage x="-1"/>
        <fieldUsage x="1"/>
      </fieldsUsage>
    </cacheHierarchy>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03526736113" createdVersion="5" refreshedVersion="8" minRefreshableVersion="3" recordCount="0" supportSubquery="1" supportAdvancedDrill="1" xr:uid="{9B2FA3CB-4D9D-443F-99A2-E323DA97111D}">
  <cacheSource type="external" connectionId="3"/>
  <cacheFields count="4">
    <cacheField name="[Calendar_Table].[Date (Month)].[Date (Month)]" caption="Date (Month)" numFmtId="0" hierarchy="1" level="1">
      <sharedItems count="1">
        <s v="Sep"/>
      </sharedItems>
    </cacheField>
    <cacheField name="[Calendar_Table].[Date].[Date]" caption="Date" numFmtId="0" level="1">
      <sharedItems containsSemiMixedTypes="0" containsNonDate="0" containsDate="1" containsString="0" minDate="2023-09-01T00:00:00" maxDate="2024-10-01T00:00:00" count="6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cacheField>
    <cacheField name="[Calendar_Table].[Date (Quarter)].[Date (Quarter)]" caption="Date (Quarter)" numFmtId="0" hierarchy="4" level="1">
      <sharedItems count="1">
        <s v="Qtr3"/>
      </sharedItems>
    </cacheField>
    <cacheField name="[Calendar_Table].[Date (Year)].[Date (Year)]" caption="Date (Year)" numFmtId="0" hierarchy="3" level="1">
      <sharedItems count="1">
        <s v="2023"/>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EDSB_data].[Patient Id]" caption="Patient Id" attribute="1" defaultMemberUniqueName="[EDSB_data].[Patient Id].[All]" allUniqueName="[EDSB_data].[Patient Id].[All]" dimensionUniqueName="[EDSB_data]" displayFolder="" count="2"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2"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2" memberValueDatatype="7" unbalanced="0"/>
    <cacheHierarchy uniqueName="[EDSB_data].[Merged]" caption="Merged" attribute="1" defaultMemberUniqueName="[EDSB_data].[Merged].[All]" allUniqueName="[EDSB_data].[Merged].[All]" dimensionUniqueName="[EDSB_data]" displayFolder="" count="2" memberValueDatatype="130" unbalanced="0"/>
    <cacheHierarchy uniqueName="[EDSB_data].[Patient Gender]" caption="Patient Gender" attribute="1" defaultMemberUniqueName="[EDSB_data].[Patient Gender].[All]" allUniqueName="[EDSB_data].[Patient Gender].[All]" dimensionUniqueName="[EDSB_data]" displayFolder="" count="2" memberValueDatatype="130" unbalanced="0"/>
    <cacheHierarchy uniqueName="[EDSB_data].[Patient Age]" caption="Patient Age" attribute="1" defaultMemberUniqueName="[EDSB_data].[Patient Age].[All]" allUniqueName="[EDSB_data].[Patient Age].[All]" dimensionUniqueName="[EDSB_data]" displayFolder="" count="2" memberValueDatatype="20" unbalanced="0"/>
    <cacheHierarchy uniqueName="[EDSB_data].[Patient Race]" caption="Patient Race" attribute="1" defaultMemberUniqueName="[EDSB_data].[Patient Race].[All]" allUniqueName="[EDSB_data].[Patient Race].[All]" dimensionUniqueName="[EDSB_data]" displayFolder="" count="2" memberValueDatatype="130" unbalanced="0"/>
    <cacheHierarchy uniqueName="[EDSB_data].[Department Referral]" caption="Department Referral" attribute="1" defaultMemberUniqueName="[EDSB_data].[Department Referral].[All]" allUniqueName="[EDSB_data].[Department Referral].[All]" dimensionUniqueName="[EDSB_data]" displayFolder="" count="2"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2"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2" memberValueDatatype="20" unbalanced="0"/>
    <cacheHierarchy uniqueName="[EDSB_data].[Patient Waittime]" caption="Patient Waittime" attribute="1" defaultMemberUniqueName="[EDSB_data].[Patient Waittime].[All]" allUniqueName="[EDSB_data].[Patient Waittime].[All]" dimensionUniqueName="[EDSB_data]" displayFolder="" count="2" memberValueDatatype="20" unbalanced="0"/>
    <cacheHierarchy uniqueName="[EDSB_data].[Age Group]" caption="Age Group" attribute="1" defaultMemberUniqueName="[EDSB_data].[Age Group].[All]" allUniqueName="[EDSB_data].[Age Group].[All]" dimensionUniqueName="[EDSB_data]" displayFolder="" count="2" memberValueDatatype="130" unbalanced="0"/>
    <cacheHierarchy uniqueName="[EDSB_data].[Response Time]" caption="Response Time" attribute="1" defaultMemberUniqueName="[EDSB_data].[Response Time].[All]" allUniqueName="[EDSB_data].[Response Time].[All]" dimensionUniqueName="[EDSB_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1.732340856484" createdVersion="3" refreshedVersion="8" minRefreshableVersion="3" recordCount="0" supportSubquery="1" supportAdvancedDrill="1" xr:uid="{CBB44200-38DE-4A5E-ACC1-DF0E6A2EBFF0}">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061051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03522337964" createdVersion="5" refreshedVersion="8" minRefreshableVersion="3" recordCount="0" supportSubquery="1" supportAdvancedDrill="1" xr:uid="{B3158B04-27CC-47B5-9743-5AA2A6D906D0}">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03522569442" createdVersion="5" refreshedVersion="8" minRefreshableVersion="3" recordCount="0" supportSubquery="1" supportAdvancedDrill="1" xr:uid="{CD10FD3A-099F-4667-A32A-454DFFF318CD}">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03522685188" createdVersion="5" refreshedVersion="8" minRefreshableVersion="3" recordCount="0" supportSubquery="1" supportAdvancedDrill="1" xr:uid="{5876D545-1B12-4ECF-9F70-8DBB6A71B901}">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0352314815" createdVersion="5" refreshedVersion="8" minRefreshableVersion="3" recordCount="0" supportSubquery="1" supportAdvancedDrill="1" xr:uid="{D6FDB95D-7629-4E28-B2FD-046EEA1B4622}">
  <cacheSource type="external" connectionId="3"/>
  <cacheFields count="4">
    <cacheField name="[Calendar_Table].[Date (Day)].[Date (Day)]" caption="Date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0352372685" createdVersion="5" refreshedVersion="8" minRefreshableVersion="3" recordCount="0" supportSubquery="1" supportAdvancedDrill="1" xr:uid="{529E81F5-A302-4884-9061-2990D3423E3F}">
  <cacheSource type="external" connectionId="3"/>
  <cacheFields count="4">
    <cacheField name="[Calendar_Table].[Date (Day)].[Date (Day)]" caption="Date (Day)" numFmtId="0" hierarchy="2" level="1">
      <sharedItems count="89">
        <s v="1-Nov"/>
        <s v="2-Nov"/>
        <s v="3-Nov"/>
        <s v="4-Nov"/>
        <s v="5-Nov"/>
        <s v="6-Nov"/>
        <s v="7-Nov"/>
        <s v="8-Nov"/>
        <s v="9-Nov"/>
        <s v="10-Nov"/>
        <s v="11-Nov"/>
        <s v="12-Nov"/>
        <s v="13-Nov"/>
        <s v="14-Nov"/>
        <s v="15-Nov"/>
        <s v="16-Nov"/>
        <s v="17-Nov"/>
        <s v="18-Nov"/>
        <s v="19-Nov"/>
        <s v="20-Nov"/>
        <s v="21-Nov"/>
        <s v="22-Nov"/>
        <s v="23-Nov"/>
        <s v="24-Nov"/>
        <s v="25-Nov"/>
        <s v="26-Nov"/>
        <s v="27-Nov"/>
        <s v="28-Nov"/>
        <s v="29-Nov"/>
        <s v="30-Nov"/>
        <s v="1-Dec" u="1"/>
        <s v="2-Dec" u="1"/>
        <s v="3-Dec" u="1"/>
        <s v="4-Dec" u="1"/>
        <s v="5-Dec" u="1"/>
        <s v="6-Dec" u="1"/>
        <s v="8-Dec" u="1"/>
        <s v="9-Dec" u="1"/>
        <s v="10-Dec" u="1"/>
        <s v="11-Dec" u="1"/>
        <s v="12-Dec" u="1"/>
        <s v="13-Dec" u="1"/>
        <s v="14-Dec" u="1"/>
        <s v="15-Dec" u="1"/>
        <s v="16-Dec" u="1"/>
        <s v="17-Dec" u="1"/>
        <s v="18-Dec" u="1"/>
        <s v="19-Dec" u="1"/>
        <s v="20-Dec" u="1"/>
        <s v="21-Dec" u="1"/>
        <s v="22-Dec" u="1"/>
        <s v="23-Dec" u="1"/>
        <s v="24-Dec" u="1"/>
        <s v="25-Dec" u="1"/>
        <s v="26-Dec" u="1"/>
        <s v="27-Dec" u="1"/>
        <s v="28-Dec" u="1"/>
        <s v="29-Dec" u="1"/>
        <s v="30-Dec" u="1"/>
        <s v="1-Sep" u="1"/>
        <s v="2-Sep" u="1"/>
        <s v="3-Sep" u="1"/>
        <s v="4-Sep" u="1"/>
        <s v="5-Sep" u="1"/>
        <s v="6-Sep" u="1"/>
        <s v="7-Sep" u="1"/>
        <s v="8-Sep" u="1"/>
        <s v="9-Sep" u="1"/>
        <s v="10-Sep" u="1"/>
        <s v="11-Sep" u="1"/>
        <s v="12-Sep" u="1"/>
        <s v="13-Sep" u="1"/>
        <s v="14-Sep" u="1"/>
        <s v="15-Sep" u="1"/>
        <s v="16-Sep" u="1"/>
        <s v="17-Sep" u="1"/>
        <s v="18-Sep" u="1"/>
        <s v="19-Sep" u="1"/>
        <s v="20-Sep" u="1"/>
        <s v="21-Sep" u="1"/>
        <s v="22-Sep" u="1"/>
        <s v="23-Sep" u="1"/>
        <s v="24-Sep" u="1"/>
        <s v="25-Sep" u="1"/>
        <s v="26-Sep" u="1"/>
        <s v="27-Sep" u="1"/>
        <s v="28-Sep" u="1"/>
        <s v="29-Sep" u="1"/>
        <s v="30-Sep" u="1"/>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03524189812" createdVersion="5" refreshedVersion="8" minRefreshableVersion="3" recordCount="0" supportSubquery="1" supportAdvancedDrill="1" xr:uid="{8A1A65C3-06D9-48B9-8210-A171317DE5E0}">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EDSB_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2" memberValueDatatype="130" unbalanced="0">
      <fieldsUsage count="2">
        <fieldUsage x="-1"/>
        <fieldUsage x="2"/>
      </fieldsUsage>
    </cacheHierarchy>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03524537035" createdVersion="5" refreshedVersion="8" minRefreshableVersion="3" recordCount="0" supportSubquery="1" supportAdvancedDrill="1" xr:uid="{B1972797-D32C-472F-A503-1FB0C80FF7D8}">
  <cacheSource type="external" connectionId="3"/>
  <cacheFields count="4">
    <cacheField name="[Calendar_Table].[Date (Month)].[Date (Month)]" caption="Date (Month)" numFmtId="0" hierarchy="1" level="1">
      <sharedItems containsSemiMixedTypes="0" containsNonDate="0" containsString="0"/>
    </cacheField>
    <cacheField name="[EDSB_data].[Age Group].[Age Group]" caption="Age Group" numFmtId="0" hierarchy="16" level="1">
      <sharedItems count="8">
        <s v="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2" memberValueDatatype="130" unbalanced="0">
      <fieldsUsage count="2">
        <fieldUsage x="-1"/>
        <fieldUsage x="1"/>
      </fieldsUsage>
    </cacheHierarchy>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03524999997" createdVersion="5" refreshedVersion="8" minRefreshableVersion="3" recordCount="0" supportSubquery="1" supportAdvancedDrill="1" xr:uid="{2FDC8853-7F14-48E8-824E-739AA4A13A91}">
  <cacheSource type="external" connectionId="3"/>
  <cacheFields count="4">
    <cacheField name="[Calendar_Table].[Date (Month)].[Date (Month)]" caption="Date (Month)" numFmtId="0" hierarchy="1" level="1">
      <sharedItems containsSemiMixedTypes="0" containsNonDate="0" containsString="0"/>
    </cacheField>
    <cacheField name="[EDSB_data].[Response Time].[Response Time]" caption="Response Time" numFmtId="0" hierarchy="17" level="1">
      <sharedItems count="2">
        <s v="Delay"/>
        <s v="Ontime"/>
      </sharedItems>
    </cacheField>
    <cacheField name="[Measures].[Count of Response Time]" caption="Count of Response Time"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8EBD0B-12FC-4BD8-B050-778B3BD81382}" name="PivotTable5" cacheId="190" applyNumberFormats="0" applyBorderFormats="0" applyFontFormats="0" applyPatternFormats="0" applyAlignmentFormats="0" applyWidthHeightFormats="1" dataCaption="Values" tag="b40d99f1-e0eb-42e2-a108-289cd11c9946" updatedVersion="8" minRefreshableVersion="3" subtotalHiddenItems="1" itemPrintTitles="1" createdVersion="5" indent="0" multipleFieldFilters="0" chartFormat="32">
  <location ref="G4:H35"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7" numFmtId="2"/>
  </dataFields>
  <formats count="1">
    <format dxfId="141">
      <pivotArea outline="0" collapsedLevelsAreSubtotals="1" fieldPosition="0"/>
    </format>
  </formats>
  <chartFormats count="2">
    <chartFormat chart="23"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AEA8F50-A8AE-4F3D-9040-8FC677F57EB0}" name="PivotTable12" cacheId="205" applyNumberFormats="0" applyBorderFormats="0" applyFontFormats="0" applyPatternFormats="0" applyAlignmentFormats="0" applyWidthHeightFormats="1" dataCaption="Values" tag="3fe3fd65-5278-4f44-839f-b78df0f53334" updatedVersion="8" minRefreshableVersion="3" subtotalHiddenItems="1" itemPrintTitles="1" createdVersion="5" indent="0" multipleFieldFilters="0" chartFormat="54">
  <location ref="G48:H51"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55">
      <pivotArea outline="0" collapsedLevelsAreSubtotals="1" fieldPosition="0"/>
    </format>
    <format dxfId="154">
      <pivotArea grandRow="1" outline="0" collapsedLevelsAreSubtotals="1" fieldPosition="0"/>
    </format>
  </formats>
  <chartFormats count="3">
    <chartFormat chart="52" format="4" series="1">
      <pivotArea type="data" outline="0" fieldPosition="0">
        <references count="1">
          <reference field="4294967294" count="1" selected="0">
            <x v="0"/>
          </reference>
        </references>
      </pivotArea>
    </chartFormat>
    <chartFormat chart="52" format="5">
      <pivotArea type="data" outline="0" fieldPosition="0">
        <references count="2">
          <reference field="4294967294" count="1" selected="0">
            <x v="0"/>
          </reference>
          <reference field="1" count="1" selected="0">
            <x v="0"/>
          </reference>
        </references>
      </pivotArea>
    </chartFormat>
    <chartFormat chart="5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9869C02-E9EB-4715-BB9C-F7E2A23F4801}" name="PivotTable8" cacheId="196" applyNumberFormats="0" applyBorderFormats="0" applyFontFormats="0" applyPatternFormats="0" applyAlignmentFormats="0" applyWidthHeightFormats="1" dataCaption="Values" tag="3fe3fd65-5278-4f44-839f-b78df0f53334" updatedVersion="8" minRefreshableVersion="3" subtotalHiddenItems="1" itemPrintTitles="1" createdVersion="5" indent="0" multipleFieldFilters="0" chartFormat="34">
  <location ref="J5:L8"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7">
    <format dxfId="162">
      <pivotArea outline="0" collapsedLevelsAreSubtotals="1" fieldPosition="0"/>
    </format>
    <format dxfId="161">
      <pivotArea grandRow="1" outline="0" collapsedLevelsAreSubtotals="1" fieldPosition="0"/>
    </format>
    <format dxfId="160">
      <pivotArea collapsedLevelsAreSubtotals="1" fieldPosition="0">
        <references count="1">
          <reference field="2" count="1">
            <x v="1"/>
          </reference>
        </references>
      </pivotArea>
    </format>
    <format dxfId="159">
      <pivotArea collapsedLevelsAreSubtotals="1" fieldPosition="0">
        <references count="1">
          <reference field="2" count="1">
            <x v="0"/>
          </reference>
        </references>
      </pivotArea>
    </format>
    <format dxfId="158">
      <pivotArea outline="0" fieldPosition="0">
        <references count="1">
          <reference field="4294967294" count="1">
            <x v="1"/>
          </reference>
        </references>
      </pivotArea>
    </format>
    <format dxfId="157">
      <pivotArea collapsedLevelsAreSubtotals="1" fieldPosition="0">
        <references count="2">
          <reference field="4294967294" count="1" selected="0">
            <x v="0"/>
          </reference>
          <reference field="2" count="1">
            <x v="0"/>
          </reference>
        </references>
      </pivotArea>
    </format>
    <format dxfId="156">
      <pivotArea collapsedLevelsAreSubtotals="1" fieldPosition="0">
        <references count="2">
          <reference field="4294967294" count="1" selected="0">
            <x v="0"/>
          </reference>
          <reference field="2"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Nov]"/>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C50386-27B3-4475-98DA-589A78151726}" name="PivotTable13" cacheId="208" applyNumberFormats="0" applyBorderFormats="0" applyFontFormats="0" applyPatternFormats="0" applyAlignmentFormats="0" applyWidthHeightFormats="1" dataCaption="Values" tag="3fe3fd65-5278-4f44-839f-b78df0f53334" updatedVersion="8" minRefreshableVersion="3" subtotalHiddenItems="1" itemPrintTitles="1" createdVersion="5" indent="0" multipleFieldFilters="0" chartFormat="59">
  <location ref="A52:B61"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2">
    <format dxfId="164">
      <pivotArea outline="0" collapsedLevelsAreSubtotals="1" fieldPosition="0"/>
    </format>
    <format dxfId="163">
      <pivotArea grandRow="1" outline="0" collapsedLevelsAreSubtotals="1" fieldPosition="0"/>
    </format>
  </formats>
  <chartFormats count="1">
    <chartFormat chart="5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AE6BBC6-AED4-4134-8CB0-D53048C0D541}" name="PivotTable10" cacheId="199" applyNumberFormats="0" applyBorderFormats="0" applyFontFormats="0" applyPatternFormats="0" applyAlignmentFormats="0" applyWidthHeightFormats="1" dataCaption="Values" tag="3fe3fd65-5278-4f44-839f-b78df0f53334" updatedVersion="8" minRefreshableVersion="3" subtotalHiddenItems="1" itemPrintTitles="1" createdVersion="5" indent="0" multipleFieldFilters="0" chartFormat="40">
  <location ref="D40:E49"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167">
      <pivotArea outline="0" collapsedLevelsAreSubtotals="1" fieldPosition="0"/>
    </format>
    <format dxfId="166">
      <pivotArea grandRow="1" outline="0" collapsedLevelsAreSubtotals="1" fieldPosition="0"/>
    </format>
    <format dxfId="165">
      <pivotArea collapsedLevelsAreSubtotals="1" fieldPosition="0">
        <references count="1">
          <reference field="1" count="0"/>
        </references>
      </pivotArea>
    </format>
  </formats>
  <chartFormats count="1">
    <chartFormat chart="3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01B1F2-56BD-44AA-A983-FA1D37007010}" name="PivotTable15" cacheId="214" applyNumberFormats="0" applyBorderFormats="0" applyFontFormats="0" applyPatternFormats="0" applyAlignmentFormats="0" applyWidthHeightFormats="1" dataCaption="Values" tag="3fe3fd65-5278-4f44-839f-b78df0f53334" updatedVersion="8" minRefreshableVersion="3" subtotalHiddenItems="1" itemPrintTitles="1" createdVersion="5" indent="0" multipleFieldFilters="0" chartFormat="49">
  <location ref="D53:D55" firstHeaderRow="1" firstDataRow="1" firstDataCol="1"/>
  <pivotFields count="4">
    <pivotField axis="axisRow" allDrilled="1" showAll="0" dataSourceSort="1">
      <items count="2">
        <item x="0" e="0"/>
        <item t="default"/>
      </items>
    </pivotField>
    <pivotField axis="axisRow" allDrilled="1" showAll="0" dataSourceSort="1"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2">
    <format dxfId="143">
      <pivotArea outline="0" collapsedLevelsAreSubtotals="1" fieldPosition="0"/>
    </format>
    <format dxfId="142">
      <pivotArea grandRow="1" outline="0" collapsedLevelsAreSubtotals="1" fieldPosition="0"/>
    </format>
  </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EED5F6-756F-4925-B61F-504CC5620447}" name="PivotTable7" cacheId="193" applyNumberFormats="0" applyBorderFormats="0" applyFontFormats="0" applyPatternFormats="0" applyAlignmentFormats="0" applyWidthHeightFormats="1" dataCaption="Values" tag="b40d99f1-e0eb-42e2-a108-289cd11c9946" updatedVersion="8" minRefreshableVersion="3" subtotalHiddenItems="1" itemPrintTitles="1" createdVersion="5" indent="0" multipleFieldFilters="0" chartFormat="51">
  <location ref="A17:B48" firstHeaderRow="1" firstDataRow="1" firstDataCol="1"/>
  <pivotFields count="4">
    <pivotField axis="axisRow" allDrilled="1" showAll="0" dataSourceSort="1" defaultAttributeDrillState="1">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1"/>
  </dataFields>
  <formats count="1">
    <format dxfId="140">
      <pivotArea outline="0" collapsedLevelsAreSubtotals="1" fieldPosition="0"/>
    </format>
  </formats>
  <chartFormats count="61">
    <chartFormat chart="35" format="2"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 chart="44" format="5">
      <pivotArea type="data" outline="0" fieldPosition="0">
        <references count="2">
          <reference field="4294967294" count="1" selected="0">
            <x v="0"/>
          </reference>
          <reference field="0" count="1" selected="0">
            <x v="59"/>
          </reference>
        </references>
      </pivotArea>
    </chartFormat>
    <chartFormat chart="44" format="6">
      <pivotArea type="data" outline="0" fieldPosition="0">
        <references count="2">
          <reference field="4294967294" count="1" selected="0">
            <x v="0"/>
          </reference>
          <reference field="0" count="1" selected="0">
            <x v="60"/>
          </reference>
        </references>
      </pivotArea>
    </chartFormat>
    <chartFormat chart="44" format="7">
      <pivotArea type="data" outline="0" fieldPosition="0">
        <references count="2">
          <reference field="4294967294" count="1" selected="0">
            <x v="0"/>
          </reference>
          <reference field="0" count="1" selected="0">
            <x v="61"/>
          </reference>
        </references>
      </pivotArea>
    </chartFormat>
    <chartFormat chart="44" format="8">
      <pivotArea type="data" outline="0" fieldPosition="0">
        <references count="2">
          <reference field="4294967294" count="1" selected="0">
            <x v="0"/>
          </reference>
          <reference field="0" count="1" selected="0">
            <x v="62"/>
          </reference>
        </references>
      </pivotArea>
    </chartFormat>
    <chartFormat chart="44" format="9">
      <pivotArea type="data" outline="0" fieldPosition="0">
        <references count="2">
          <reference field="4294967294" count="1" selected="0">
            <x v="0"/>
          </reference>
          <reference field="0" count="1" selected="0">
            <x v="63"/>
          </reference>
        </references>
      </pivotArea>
    </chartFormat>
    <chartFormat chart="44" format="10">
      <pivotArea type="data" outline="0" fieldPosition="0">
        <references count="2">
          <reference field="4294967294" count="1" selected="0">
            <x v="0"/>
          </reference>
          <reference field="0" count="1" selected="0">
            <x v="64"/>
          </reference>
        </references>
      </pivotArea>
    </chartFormat>
    <chartFormat chart="44" format="11">
      <pivotArea type="data" outline="0" fieldPosition="0">
        <references count="2">
          <reference field="4294967294" count="1" selected="0">
            <x v="0"/>
          </reference>
          <reference field="0" count="1" selected="0">
            <x v="65"/>
          </reference>
        </references>
      </pivotArea>
    </chartFormat>
    <chartFormat chart="44" format="12">
      <pivotArea type="data" outline="0" fieldPosition="0">
        <references count="2">
          <reference field="4294967294" count="1" selected="0">
            <x v="0"/>
          </reference>
          <reference field="0" count="1" selected="0">
            <x v="66"/>
          </reference>
        </references>
      </pivotArea>
    </chartFormat>
    <chartFormat chart="44" format="13">
      <pivotArea type="data" outline="0" fieldPosition="0">
        <references count="2">
          <reference field="4294967294" count="1" selected="0">
            <x v="0"/>
          </reference>
          <reference field="0" count="1" selected="0">
            <x v="67"/>
          </reference>
        </references>
      </pivotArea>
    </chartFormat>
    <chartFormat chart="44" format="14">
      <pivotArea type="data" outline="0" fieldPosition="0">
        <references count="2">
          <reference field="4294967294" count="1" selected="0">
            <x v="0"/>
          </reference>
          <reference field="0" count="1" selected="0">
            <x v="68"/>
          </reference>
        </references>
      </pivotArea>
    </chartFormat>
    <chartFormat chart="44" format="15">
      <pivotArea type="data" outline="0" fieldPosition="0">
        <references count="2">
          <reference field="4294967294" count="1" selected="0">
            <x v="0"/>
          </reference>
          <reference field="0" count="1" selected="0">
            <x v="69"/>
          </reference>
        </references>
      </pivotArea>
    </chartFormat>
    <chartFormat chart="44" format="16">
      <pivotArea type="data" outline="0" fieldPosition="0">
        <references count="2">
          <reference field="4294967294" count="1" selected="0">
            <x v="0"/>
          </reference>
          <reference field="0" count="1" selected="0">
            <x v="70"/>
          </reference>
        </references>
      </pivotArea>
    </chartFormat>
    <chartFormat chart="44" format="17">
      <pivotArea type="data" outline="0" fieldPosition="0">
        <references count="2">
          <reference field="4294967294" count="1" selected="0">
            <x v="0"/>
          </reference>
          <reference field="0" count="1" selected="0">
            <x v="71"/>
          </reference>
        </references>
      </pivotArea>
    </chartFormat>
    <chartFormat chart="44" format="18">
      <pivotArea type="data" outline="0" fieldPosition="0">
        <references count="2">
          <reference field="4294967294" count="1" selected="0">
            <x v="0"/>
          </reference>
          <reference field="0" count="1" selected="0">
            <x v="72"/>
          </reference>
        </references>
      </pivotArea>
    </chartFormat>
    <chartFormat chart="44" format="19">
      <pivotArea type="data" outline="0" fieldPosition="0">
        <references count="2">
          <reference field="4294967294" count="1" selected="0">
            <x v="0"/>
          </reference>
          <reference field="0" count="1" selected="0">
            <x v="73"/>
          </reference>
        </references>
      </pivotArea>
    </chartFormat>
    <chartFormat chart="44" format="20">
      <pivotArea type="data" outline="0" fieldPosition="0">
        <references count="2">
          <reference field="4294967294" count="1" selected="0">
            <x v="0"/>
          </reference>
          <reference field="0" count="1" selected="0">
            <x v="74"/>
          </reference>
        </references>
      </pivotArea>
    </chartFormat>
    <chartFormat chart="44" format="21">
      <pivotArea type="data" outline="0" fieldPosition="0">
        <references count="2">
          <reference field="4294967294" count="1" selected="0">
            <x v="0"/>
          </reference>
          <reference field="0" count="1" selected="0">
            <x v="75"/>
          </reference>
        </references>
      </pivotArea>
    </chartFormat>
    <chartFormat chart="44" format="22">
      <pivotArea type="data" outline="0" fieldPosition="0">
        <references count="2">
          <reference field="4294967294" count="1" selected="0">
            <x v="0"/>
          </reference>
          <reference field="0" count="1" selected="0">
            <x v="76"/>
          </reference>
        </references>
      </pivotArea>
    </chartFormat>
    <chartFormat chart="44" format="23">
      <pivotArea type="data" outline="0" fieldPosition="0">
        <references count="2">
          <reference field="4294967294" count="1" selected="0">
            <x v="0"/>
          </reference>
          <reference field="0" count="1" selected="0">
            <x v="77"/>
          </reference>
        </references>
      </pivotArea>
    </chartFormat>
    <chartFormat chart="44" format="24">
      <pivotArea type="data" outline="0" fieldPosition="0">
        <references count="2">
          <reference field="4294967294" count="1" selected="0">
            <x v="0"/>
          </reference>
          <reference field="0" count="1" selected="0">
            <x v="78"/>
          </reference>
        </references>
      </pivotArea>
    </chartFormat>
    <chartFormat chart="44" format="25">
      <pivotArea type="data" outline="0" fieldPosition="0">
        <references count="2">
          <reference field="4294967294" count="1" selected="0">
            <x v="0"/>
          </reference>
          <reference field="0" count="1" selected="0">
            <x v="79"/>
          </reference>
        </references>
      </pivotArea>
    </chartFormat>
    <chartFormat chart="44" format="26">
      <pivotArea type="data" outline="0" fieldPosition="0">
        <references count="2">
          <reference field="4294967294" count="1" selected="0">
            <x v="0"/>
          </reference>
          <reference field="0" count="1" selected="0">
            <x v="80"/>
          </reference>
        </references>
      </pivotArea>
    </chartFormat>
    <chartFormat chart="44" format="27">
      <pivotArea type="data" outline="0" fieldPosition="0">
        <references count="2">
          <reference field="4294967294" count="1" selected="0">
            <x v="0"/>
          </reference>
          <reference field="0" count="1" selected="0">
            <x v="81"/>
          </reference>
        </references>
      </pivotArea>
    </chartFormat>
    <chartFormat chart="44" format="28">
      <pivotArea type="data" outline="0" fieldPosition="0">
        <references count="2">
          <reference field="4294967294" count="1" selected="0">
            <x v="0"/>
          </reference>
          <reference field="0" count="1" selected="0">
            <x v="82"/>
          </reference>
        </references>
      </pivotArea>
    </chartFormat>
    <chartFormat chart="44" format="29">
      <pivotArea type="data" outline="0" fieldPosition="0">
        <references count="2">
          <reference field="4294967294" count="1" selected="0">
            <x v="0"/>
          </reference>
          <reference field="0" count="1" selected="0">
            <x v="83"/>
          </reference>
        </references>
      </pivotArea>
    </chartFormat>
    <chartFormat chart="44" format="30">
      <pivotArea type="data" outline="0" fieldPosition="0">
        <references count="2">
          <reference field="4294967294" count="1" selected="0">
            <x v="0"/>
          </reference>
          <reference field="0" count="1" selected="0">
            <x v="84"/>
          </reference>
        </references>
      </pivotArea>
    </chartFormat>
    <chartFormat chart="44" format="31">
      <pivotArea type="data" outline="0" fieldPosition="0">
        <references count="2">
          <reference field="4294967294" count="1" selected="0">
            <x v="0"/>
          </reference>
          <reference field="0" count="1" selected="0">
            <x v="85"/>
          </reference>
        </references>
      </pivotArea>
    </chartFormat>
    <chartFormat chart="44" format="32">
      <pivotArea type="data" outline="0" fieldPosition="0">
        <references count="2">
          <reference field="4294967294" count="1" selected="0">
            <x v="0"/>
          </reference>
          <reference field="0" count="1" selected="0">
            <x v="86"/>
          </reference>
        </references>
      </pivotArea>
    </chartFormat>
    <chartFormat chart="44" format="33">
      <pivotArea type="data" outline="0" fieldPosition="0">
        <references count="2">
          <reference field="4294967294" count="1" selected="0">
            <x v="0"/>
          </reference>
          <reference field="0" count="1" selected="0">
            <x v="87"/>
          </reference>
        </references>
      </pivotArea>
    </chartFormat>
    <chartFormat chart="44" format="34">
      <pivotArea type="data" outline="0" fieldPosition="0">
        <references count="2">
          <reference field="4294967294" count="1" selected="0">
            <x v="0"/>
          </reference>
          <reference field="0" count="1" selected="0">
            <x v="88"/>
          </reference>
        </references>
      </pivotArea>
    </chartFormat>
    <chartFormat chart="44" format="35">
      <pivotArea type="data" outline="0" fieldPosition="0">
        <references count="2">
          <reference field="4294967294" count="1" selected="0">
            <x v="0"/>
          </reference>
          <reference field="0" count="1" selected="0">
            <x v="30"/>
          </reference>
        </references>
      </pivotArea>
    </chartFormat>
    <chartFormat chart="44" format="36">
      <pivotArea type="data" outline="0" fieldPosition="0">
        <references count="2">
          <reference field="4294967294" count="1" selected="0">
            <x v="0"/>
          </reference>
          <reference field="0" count="1" selected="0">
            <x v="31"/>
          </reference>
        </references>
      </pivotArea>
    </chartFormat>
    <chartFormat chart="44" format="37">
      <pivotArea type="data" outline="0" fieldPosition="0">
        <references count="2">
          <reference field="4294967294" count="1" selected="0">
            <x v="0"/>
          </reference>
          <reference field="0" count="1" selected="0">
            <x v="32"/>
          </reference>
        </references>
      </pivotArea>
    </chartFormat>
    <chartFormat chart="44" format="38">
      <pivotArea type="data" outline="0" fieldPosition="0">
        <references count="2">
          <reference field="4294967294" count="1" selected="0">
            <x v="0"/>
          </reference>
          <reference field="0" count="1" selected="0">
            <x v="33"/>
          </reference>
        </references>
      </pivotArea>
    </chartFormat>
    <chartFormat chart="44" format="39">
      <pivotArea type="data" outline="0" fieldPosition="0">
        <references count="2">
          <reference field="4294967294" count="1" selected="0">
            <x v="0"/>
          </reference>
          <reference field="0" count="1" selected="0">
            <x v="34"/>
          </reference>
        </references>
      </pivotArea>
    </chartFormat>
    <chartFormat chart="44" format="40">
      <pivotArea type="data" outline="0" fieldPosition="0">
        <references count="2">
          <reference field="4294967294" count="1" selected="0">
            <x v="0"/>
          </reference>
          <reference field="0" count="1" selected="0">
            <x v="35"/>
          </reference>
        </references>
      </pivotArea>
    </chartFormat>
    <chartFormat chart="44" format="41">
      <pivotArea type="data" outline="0" fieldPosition="0">
        <references count="2">
          <reference field="4294967294" count="1" selected="0">
            <x v="0"/>
          </reference>
          <reference field="0" count="1" selected="0">
            <x v="36"/>
          </reference>
        </references>
      </pivotArea>
    </chartFormat>
    <chartFormat chart="44" format="42">
      <pivotArea type="data" outline="0" fieldPosition="0">
        <references count="2">
          <reference field="4294967294" count="1" selected="0">
            <x v="0"/>
          </reference>
          <reference field="0" count="1" selected="0">
            <x v="37"/>
          </reference>
        </references>
      </pivotArea>
    </chartFormat>
    <chartFormat chart="44" format="43">
      <pivotArea type="data" outline="0" fieldPosition="0">
        <references count="2">
          <reference field="4294967294" count="1" selected="0">
            <x v="0"/>
          </reference>
          <reference field="0" count="1" selected="0">
            <x v="38"/>
          </reference>
        </references>
      </pivotArea>
    </chartFormat>
    <chartFormat chart="44" format="44">
      <pivotArea type="data" outline="0" fieldPosition="0">
        <references count="2">
          <reference field="4294967294" count="1" selected="0">
            <x v="0"/>
          </reference>
          <reference field="0" count="1" selected="0">
            <x v="39"/>
          </reference>
        </references>
      </pivotArea>
    </chartFormat>
    <chartFormat chart="44" format="45">
      <pivotArea type="data" outline="0" fieldPosition="0">
        <references count="2">
          <reference field="4294967294" count="1" selected="0">
            <x v="0"/>
          </reference>
          <reference field="0" count="1" selected="0">
            <x v="40"/>
          </reference>
        </references>
      </pivotArea>
    </chartFormat>
    <chartFormat chart="44" format="46">
      <pivotArea type="data" outline="0" fieldPosition="0">
        <references count="2">
          <reference field="4294967294" count="1" selected="0">
            <x v="0"/>
          </reference>
          <reference field="0" count="1" selected="0">
            <x v="41"/>
          </reference>
        </references>
      </pivotArea>
    </chartFormat>
    <chartFormat chart="44" format="47">
      <pivotArea type="data" outline="0" fieldPosition="0">
        <references count="2">
          <reference field="4294967294" count="1" selected="0">
            <x v="0"/>
          </reference>
          <reference field="0" count="1" selected="0">
            <x v="42"/>
          </reference>
        </references>
      </pivotArea>
    </chartFormat>
    <chartFormat chart="44" format="48">
      <pivotArea type="data" outline="0" fieldPosition="0">
        <references count="2">
          <reference field="4294967294" count="1" selected="0">
            <x v="0"/>
          </reference>
          <reference field="0" count="1" selected="0">
            <x v="43"/>
          </reference>
        </references>
      </pivotArea>
    </chartFormat>
    <chartFormat chart="44" format="49">
      <pivotArea type="data" outline="0" fieldPosition="0">
        <references count="2">
          <reference field="4294967294" count="1" selected="0">
            <x v="0"/>
          </reference>
          <reference field="0" count="1" selected="0">
            <x v="44"/>
          </reference>
        </references>
      </pivotArea>
    </chartFormat>
    <chartFormat chart="44" format="50">
      <pivotArea type="data" outline="0" fieldPosition="0">
        <references count="2">
          <reference field="4294967294" count="1" selected="0">
            <x v="0"/>
          </reference>
          <reference field="0" count="1" selected="0">
            <x v="45"/>
          </reference>
        </references>
      </pivotArea>
    </chartFormat>
    <chartFormat chart="44" format="51">
      <pivotArea type="data" outline="0" fieldPosition="0">
        <references count="2">
          <reference field="4294967294" count="1" selected="0">
            <x v="0"/>
          </reference>
          <reference field="0" count="1" selected="0">
            <x v="46"/>
          </reference>
        </references>
      </pivotArea>
    </chartFormat>
    <chartFormat chart="44" format="52">
      <pivotArea type="data" outline="0" fieldPosition="0">
        <references count="2">
          <reference field="4294967294" count="1" selected="0">
            <x v="0"/>
          </reference>
          <reference field="0" count="1" selected="0">
            <x v="47"/>
          </reference>
        </references>
      </pivotArea>
    </chartFormat>
    <chartFormat chart="44" format="53">
      <pivotArea type="data" outline="0" fieldPosition="0">
        <references count="2">
          <reference field="4294967294" count="1" selected="0">
            <x v="0"/>
          </reference>
          <reference field="0" count="1" selected="0">
            <x v="48"/>
          </reference>
        </references>
      </pivotArea>
    </chartFormat>
    <chartFormat chart="44" format="54">
      <pivotArea type="data" outline="0" fieldPosition="0">
        <references count="2">
          <reference field="4294967294" count="1" selected="0">
            <x v="0"/>
          </reference>
          <reference field="0" count="1" selected="0">
            <x v="49"/>
          </reference>
        </references>
      </pivotArea>
    </chartFormat>
    <chartFormat chart="44" format="55">
      <pivotArea type="data" outline="0" fieldPosition="0">
        <references count="2">
          <reference field="4294967294" count="1" selected="0">
            <x v="0"/>
          </reference>
          <reference field="0" count="1" selected="0">
            <x v="50"/>
          </reference>
        </references>
      </pivotArea>
    </chartFormat>
    <chartFormat chart="44" format="56">
      <pivotArea type="data" outline="0" fieldPosition="0">
        <references count="2">
          <reference field="4294967294" count="1" selected="0">
            <x v="0"/>
          </reference>
          <reference field="0" count="1" selected="0">
            <x v="51"/>
          </reference>
        </references>
      </pivotArea>
    </chartFormat>
    <chartFormat chart="44" format="57">
      <pivotArea type="data" outline="0" fieldPosition="0">
        <references count="2">
          <reference field="4294967294" count="1" selected="0">
            <x v="0"/>
          </reference>
          <reference field="0" count="1" selected="0">
            <x v="52"/>
          </reference>
        </references>
      </pivotArea>
    </chartFormat>
    <chartFormat chart="44" format="58">
      <pivotArea type="data" outline="0" fieldPosition="0">
        <references count="2">
          <reference field="4294967294" count="1" selected="0">
            <x v="0"/>
          </reference>
          <reference field="0" count="1" selected="0">
            <x v="53"/>
          </reference>
        </references>
      </pivotArea>
    </chartFormat>
    <chartFormat chart="44" format="59">
      <pivotArea type="data" outline="0" fieldPosition="0">
        <references count="2">
          <reference field="4294967294" count="1" selected="0">
            <x v="0"/>
          </reference>
          <reference field="0" count="1" selected="0">
            <x v="54"/>
          </reference>
        </references>
      </pivotArea>
    </chartFormat>
    <chartFormat chart="44" format="60">
      <pivotArea type="data" outline="0" fieldPosition="0">
        <references count="2">
          <reference field="4294967294" count="1" selected="0">
            <x v="0"/>
          </reference>
          <reference field="0" count="1" selected="0">
            <x v="55"/>
          </reference>
        </references>
      </pivotArea>
    </chartFormat>
    <chartFormat chart="44" format="61">
      <pivotArea type="data" outline="0" fieldPosition="0">
        <references count="2">
          <reference field="4294967294" count="1" selected="0">
            <x v="0"/>
          </reference>
          <reference field="0" count="1" selected="0">
            <x v="56"/>
          </reference>
        </references>
      </pivotArea>
    </chartFormat>
    <chartFormat chart="44" format="62">
      <pivotArea type="data" outline="0" fieldPosition="0">
        <references count="2">
          <reference field="4294967294" count="1" selected="0">
            <x v="0"/>
          </reference>
          <reference field="0" count="1" selected="0">
            <x v="57"/>
          </reference>
        </references>
      </pivotArea>
    </chartFormat>
    <chartFormat chart="44" format="63">
      <pivotArea type="data" outline="0" fieldPosition="0">
        <references count="2">
          <reference field="4294967294" count="1" selected="0">
            <x v="0"/>
          </reference>
          <reference field="0" count="1" selected="0">
            <x v="58"/>
          </reference>
        </references>
      </pivotArea>
    </chartFormat>
  </chart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AC8652-6A9F-49D2-9C84-BBB7E11EE433}" name="PivotTable14" cacheId="211" applyNumberFormats="0" applyBorderFormats="0" applyFontFormats="0" applyPatternFormats="0" applyAlignmentFormats="0" applyWidthHeightFormats="1" dataCaption="Values" tag="3fe3fd65-5278-4f44-839f-b78df0f53334" updatedVersion="8" minRefreshableVersion="3" subtotalHiddenItems="1" itemPrintTitles="1" createdVersion="5" indent="0" multipleFieldFilters="0" chartFormat="54">
  <location ref="A105:B108"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45">
      <pivotArea outline="0" collapsedLevelsAreSubtotals="1" fieldPosition="0"/>
    </format>
    <format dxfId="144">
      <pivotArea grandRow="1" outline="0" collapsedLevelsAreSubtotals="1" fieldPosition="0"/>
    </format>
  </formats>
  <chartFormats count="3">
    <chartFormat chart="52" format="4" series="1">
      <pivotArea type="data" outline="0" fieldPosition="0">
        <references count="1">
          <reference field="4294967294" count="1" selected="0">
            <x v="0"/>
          </reference>
        </references>
      </pivotArea>
    </chartFormat>
    <chartFormat chart="52" format="5">
      <pivotArea type="data" outline="0" fieldPosition="0">
        <references count="2">
          <reference field="4294967294" count="1" selected="0">
            <x v="0"/>
          </reference>
          <reference field="1" count="1" selected="0">
            <x v="0"/>
          </reference>
        </references>
      </pivotArea>
    </chartFormat>
    <chartFormat chart="5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F15C8C-CF55-4B9E-807C-400ED0165351}" name="PivotTable3" cacheId="187" applyNumberFormats="0" applyBorderFormats="0" applyFontFormats="0" applyPatternFormats="0" applyAlignmentFormats="0" applyWidthHeightFormats="1" dataCaption="Values" tag="3fe3fd65-5278-4f44-839f-b78df0f53334" updatedVersion="8" minRefreshableVersion="3" subtotalHiddenItems="1" itemPrintTitles="1" createdVersion="5" indent="0" multipleFieldFilters="0">
  <location ref="A12:A1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146">
      <pivotArea outline="0" collapsedLevelsAreSubtotals="1" fieldPosition="0"/>
    </format>
  </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1B6429-AEDB-4308-AE25-1FB983113727}" name="PivotTable11" cacheId="202" applyNumberFormats="0" applyBorderFormats="0" applyFontFormats="0" applyPatternFormats="0" applyAlignmentFormats="0" applyWidthHeightFormats="1" dataCaption="Values" tag="3fe3fd65-5278-4f44-839f-b78df0f53334" updatedVersion="8" minRefreshableVersion="3" subtotalHiddenItems="1" itemPrintTitles="1" createdVersion="5" indent="0" multipleFieldFilters="0" chartFormat="49">
  <location ref="G41:H44"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Response Time" fld="2" subtotal="count" baseField="0" baseItem="0"/>
  </dataFields>
  <formats count="3">
    <format dxfId="149">
      <pivotArea outline="0" collapsedLevelsAreSubtotals="1" fieldPosition="0"/>
    </format>
    <format dxfId="148">
      <pivotArea grandRow="1" outline="0" collapsedLevelsAreSubtotals="1" fieldPosition="0"/>
    </format>
    <format dxfId="147">
      <pivotArea collapsedLevelsAreSubtotals="1" fieldPosition="0">
        <references count="1">
          <reference field="1" count="0"/>
        </references>
      </pivotArea>
    </format>
  </formats>
  <chartFormats count="3">
    <chartFormat chart="47" format="4" series="1">
      <pivotArea type="data" outline="0" fieldPosition="0">
        <references count="1">
          <reference field="4294967294" count="1" selected="0">
            <x v="0"/>
          </reference>
        </references>
      </pivotArea>
    </chartFormat>
    <chartFormat chart="47" format="5">
      <pivotArea type="data" outline="0" fieldPosition="0">
        <references count="2">
          <reference field="4294967294" count="1" selected="0">
            <x v="0"/>
          </reference>
          <reference field="1" count="1" selected="0">
            <x v="0"/>
          </reference>
        </references>
      </pivotArea>
    </chartFormat>
    <chartFormat chart="47"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C69052-7961-4C87-AD30-43A6E5FF7B01}" name="PivotTable4" cacheId="178" applyNumberFormats="0" applyBorderFormats="0" applyFontFormats="0" applyPatternFormats="0" applyAlignmentFormats="0" applyWidthHeightFormats="1" dataCaption="Values" tag="b40d99f1-e0eb-42e2-a108-289cd11c9946" updatedVersion="8" minRefreshableVersion="3" subtotalHiddenItems="1" itemPrintTitles="1" createdVersion="5" indent="0" multipleFieldFilters="0" chartFormat="28">
  <location ref="D4:E35" firstHeaderRow="1" firstDataRow="1" firstDataCol="1"/>
  <pivotFields count="4">
    <pivotField dataField="1" showAll="0"/>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3"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03722D-84C3-460C-8E25-DA5EB7EED8BE}" name="PivotTable1" cacheId="181" applyNumberFormats="0" applyBorderFormats="0" applyFontFormats="0" applyPatternFormats="0" applyAlignmentFormats="0" applyWidthHeightFormats="1" dataCaption="Values" tag="896644fc-cfbd-4787-8c59-40b9299ed3af" updatedVersion="8" minRefreshableVersion="3" subtotalHiddenItems="1" itemPrintTitles="1" createdVersion="5" indent="0" multipleFieldFilters="0">
  <location ref="A4:A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CE01C10-F389-41A3-B92E-AD1B5D43E562}" name="PivotTable2" cacheId="184" applyNumberFormats="0" applyBorderFormats="0" applyFontFormats="0" applyPatternFormats="0" applyAlignmentFormats="0" applyWidthHeightFormats="1" dataCaption="Values" tag="50593d4e-7c30-4e3a-aee5-a0fb0126ab27" updatedVersion="8" minRefreshableVersion="3" subtotalHiddenItems="1" itemPrintTitles="1" createdVersion="5" indent="0" multipleFieldFilters="0">
  <location ref="A8:A9"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4">
    <format dxfId="153">
      <pivotArea type="all" dataOnly="0" outline="0" fieldPosition="0"/>
    </format>
    <format dxfId="152">
      <pivotArea outline="0" collapsedLevelsAreSubtotals="1" fieldPosition="0"/>
    </format>
    <format dxfId="151">
      <pivotArea dataOnly="0" labelOnly="1" outline="0" axis="axisValues" fieldPosition="0"/>
    </format>
    <format dxfId="150">
      <pivotArea outline="0" fieldPosition="0">
        <references count="1">
          <reference field="4294967294" count="1">
            <x v="0"/>
          </reference>
        </references>
      </pivotArea>
    </format>
  </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0E39381-5E2B-4C65-A846-F8BA83473FF3}" sourceName="[Calendar_Table].[Date (Month)]">
  <pivotTables>
    <pivotTable tabId="1" name="PivotTable4"/>
    <pivotTable tabId="1" name="PivotTable1"/>
    <pivotTable tabId="1" name="PivotTable2"/>
    <pivotTable tabId="1" name="PivotTable3"/>
    <pivotTable tabId="1" name="PivotTable5"/>
    <pivotTable tabId="1" name="PivotTable7"/>
    <pivotTable tabId="1" name="PivotTable8"/>
    <pivotTable tabId="1" name="PivotTable10"/>
    <pivotTable tabId="1" name="PivotTable11"/>
    <pivotTable tabId="1" name="PivotTable12"/>
    <pivotTable tabId="1" name="PivotTable13"/>
    <pivotTable tabId="1" name="PivotTable14"/>
    <pivotTable tabId="1" name="PivotTable15"/>
  </pivotTables>
  <data>
    <olap pivotCacheId="1406105134">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Nov]"/>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29666A4-2C17-410A-A530-EA5347EF3633}" sourceName="[Calendar_Table].[Date (Year)]">
  <pivotTables>
    <pivotTable tabId="1" name="PivotTable15"/>
    <pivotTable tabId="1" name="PivotTable1"/>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7"/>
    <pivotTable tabId="1" name="PivotTable8"/>
  </pivotTables>
  <data>
    <olap pivotCacheId="1406105134">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902C976-664B-4F3D-959E-56B697662030}" cache="Slicer_Date__Month" caption="Date (Month)" showCaption="0" level="1" style="EDSB 2" rowHeight="234000"/>
  <slicer name="Date (Year)" xr10:uid="{86B94F54-E5E7-4726-8B77-77382BE296C5}" cache="Slicer_Date__Year" caption="Date (Year)" columnCount="3" showCaption="0" level="1" style="EDSB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5E3C4-869E-449D-8975-8D96C9416FD0}">
  <dimension ref="A3:M108"/>
  <sheetViews>
    <sheetView topLeftCell="F28" zoomScale="130" zoomScaleNormal="130" workbookViewId="0">
      <selection activeCell="K41" sqref="K41"/>
    </sheetView>
  </sheetViews>
  <sheetFormatPr defaultRowHeight="14.4" x14ac:dyDescent="0.3"/>
  <cols>
    <col min="1" max="2" width="34.77734375" bestFit="1" customWidth="1"/>
    <col min="3" max="3" width="12.6640625" customWidth="1"/>
    <col min="4" max="4" width="22.109375" customWidth="1"/>
    <col min="5" max="5" width="34.77734375" bestFit="1" customWidth="1"/>
    <col min="7" max="7" width="30.44140625" bestFit="1" customWidth="1"/>
    <col min="8" max="8" width="27" bestFit="1" customWidth="1"/>
    <col min="10" max="10" width="18.109375" customWidth="1"/>
    <col min="11" max="11" width="15" customWidth="1"/>
    <col min="12" max="12" width="11.44140625" customWidth="1"/>
    <col min="13" max="13" width="23.44140625" customWidth="1"/>
  </cols>
  <sheetData>
    <row r="3" spans="1:13" x14ac:dyDescent="0.3">
      <c r="A3" s="5" t="s">
        <v>5</v>
      </c>
      <c r="D3" s="5" t="s">
        <v>6</v>
      </c>
      <c r="G3" s="5" t="s">
        <v>9</v>
      </c>
    </row>
    <row r="4" spans="1:13" x14ac:dyDescent="0.3">
      <c r="A4" t="s">
        <v>0</v>
      </c>
      <c r="D4" s="1" t="s">
        <v>3</v>
      </c>
      <c r="E4" t="s">
        <v>0</v>
      </c>
      <c r="G4" s="1" t="s">
        <v>3</v>
      </c>
      <c r="H4" t="s">
        <v>1</v>
      </c>
      <c r="J4" s="5" t="s">
        <v>36</v>
      </c>
    </row>
    <row r="5" spans="1:13" x14ac:dyDescent="0.3">
      <c r="A5" s="16">
        <v>464</v>
      </c>
      <c r="D5" s="3" t="s">
        <v>57</v>
      </c>
      <c r="E5" s="16">
        <v>17</v>
      </c>
      <c r="G5" s="3" t="s">
        <v>57</v>
      </c>
      <c r="H5" s="2">
        <v>35.117647058823529</v>
      </c>
      <c r="J5" s="1" t="s">
        <v>3</v>
      </c>
      <c r="K5" t="s">
        <v>29</v>
      </c>
      <c r="L5" t="s">
        <v>30</v>
      </c>
    </row>
    <row r="6" spans="1:13" x14ac:dyDescent="0.3">
      <c r="D6" s="3" t="s">
        <v>58</v>
      </c>
      <c r="E6" s="16">
        <v>12</v>
      </c>
      <c r="G6" s="3" t="s">
        <v>58</v>
      </c>
      <c r="H6" s="2">
        <v>28.916666666666668</v>
      </c>
      <c r="J6" s="3" t="s">
        <v>19</v>
      </c>
      <c r="K6" s="8">
        <v>231</v>
      </c>
      <c r="L6" s="7">
        <v>0.49784482758620691</v>
      </c>
    </row>
    <row r="7" spans="1:13" x14ac:dyDescent="0.3">
      <c r="A7" s="5" t="s">
        <v>8</v>
      </c>
      <c r="D7" s="3" t="s">
        <v>59</v>
      </c>
      <c r="E7" s="16">
        <v>14</v>
      </c>
      <c r="G7" s="3" t="s">
        <v>59</v>
      </c>
      <c r="H7" s="2">
        <v>34.357142857142854</v>
      </c>
      <c r="J7" s="3" t="s">
        <v>13</v>
      </c>
      <c r="K7" s="8">
        <v>233</v>
      </c>
      <c r="L7" s="7">
        <v>0.50215517241379315</v>
      </c>
    </row>
    <row r="8" spans="1:13" x14ac:dyDescent="0.3">
      <c r="A8" s="4" t="s">
        <v>1</v>
      </c>
      <c r="D8" s="3" t="s">
        <v>60</v>
      </c>
      <c r="E8" s="16">
        <v>17</v>
      </c>
      <c r="G8" s="3" t="s">
        <v>60</v>
      </c>
      <c r="H8" s="2">
        <v>29.705882352941178</v>
      </c>
      <c r="J8" s="3" t="s">
        <v>4</v>
      </c>
      <c r="K8" s="6">
        <v>464</v>
      </c>
      <c r="L8" s="7">
        <v>1</v>
      </c>
    </row>
    <row r="9" spans="1:13" ht="13.8" customHeight="1" x14ac:dyDescent="0.3">
      <c r="A9" s="2">
        <v>35.185344827586206</v>
      </c>
      <c r="D9" s="3" t="s">
        <v>61</v>
      </c>
      <c r="E9" s="16">
        <v>17</v>
      </c>
      <c r="G9" s="3" t="s">
        <v>61</v>
      </c>
      <c r="H9" s="2">
        <v>33.176470588235297</v>
      </c>
    </row>
    <row r="10" spans="1:13" ht="15.6" x14ac:dyDescent="0.3">
      <c r="D10" s="3" t="s">
        <v>62</v>
      </c>
      <c r="E10" s="16">
        <v>16</v>
      </c>
      <c r="G10" s="3" t="s">
        <v>62</v>
      </c>
      <c r="H10" s="2">
        <v>39.8125</v>
      </c>
      <c r="J10" s="9" t="s">
        <v>31</v>
      </c>
      <c r="K10" s="9" t="s">
        <v>33</v>
      </c>
      <c r="L10" s="9" t="s">
        <v>32</v>
      </c>
      <c r="M10" s="9" t="s">
        <v>34</v>
      </c>
    </row>
    <row r="11" spans="1:13" ht="17.399999999999999" customHeight="1" x14ac:dyDescent="0.3">
      <c r="A11" s="5" t="s">
        <v>7</v>
      </c>
      <c r="D11" s="3" t="s">
        <v>63</v>
      </c>
      <c r="E11" s="16">
        <v>19</v>
      </c>
      <c r="G11" s="3" t="s">
        <v>63</v>
      </c>
      <c r="H11" s="2">
        <v>36.578947368421055</v>
      </c>
      <c r="J11" s="10" t="str">
        <f>J7</f>
        <v>Not Admitted</v>
      </c>
      <c r="K11" s="11">
        <f>K7</f>
        <v>233</v>
      </c>
      <c r="L11" s="14">
        <f>L7</f>
        <v>0.50215517241379315</v>
      </c>
      <c r="M11" s="12"/>
    </row>
    <row r="12" spans="1:13" ht="17.399999999999999" customHeight="1" x14ac:dyDescent="0.3">
      <c r="A12" t="s">
        <v>2</v>
      </c>
      <c r="D12" s="3" t="s">
        <v>64</v>
      </c>
      <c r="E12" s="16">
        <v>14</v>
      </c>
      <c r="G12" s="3" t="s">
        <v>64</v>
      </c>
      <c r="H12" s="2">
        <v>34.5</v>
      </c>
      <c r="J12" s="10" t="str">
        <f>J6</f>
        <v>Admitted</v>
      </c>
      <c r="K12" s="13">
        <f>K6</f>
        <v>231</v>
      </c>
      <c r="L12" s="14">
        <f>L6</f>
        <v>0.49784482758620691</v>
      </c>
      <c r="M12" s="12"/>
    </row>
    <row r="13" spans="1:13" x14ac:dyDescent="0.3">
      <c r="A13" s="2">
        <v>5.0928571428571425</v>
      </c>
      <c r="D13" s="3" t="s">
        <v>65</v>
      </c>
      <c r="E13" s="16">
        <v>17</v>
      </c>
      <c r="G13" s="3" t="s">
        <v>65</v>
      </c>
      <c r="H13" s="2">
        <v>39.764705882352942</v>
      </c>
    </row>
    <row r="14" spans="1:13" x14ac:dyDescent="0.3">
      <c r="D14" s="3" t="s">
        <v>66</v>
      </c>
      <c r="E14" s="16">
        <v>13</v>
      </c>
      <c r="G14" s="3" t="s">
        <v>66</v>
      </c>
      <c r="H14" s="2">
        <v>35.230769230769234</v>
      </c>
    </row>
    <row r="15" spans="1:13" x14ac:dyDescent="0.3">
      <c r="D15" s="3" t="s">
        <v>67</v>
      </c>
      <c r="E15" s="16">
        <v>12</v>
      </c>
      <c r="G15" s="3" t="s">
        <v>67</v>
      </c>
      <c r="H15" s="2">
        <v>41.5</v>
      </c>
    </row>
    <row r="16" spans="1:13" x14ac:dyDescent="0.3">
      <c r="A16" s="5" t="s">
        <v>10</v>
      </c>
      <c r="D16" s="3" t="s">
        <v>68</v>
      </c>
      <c r="E16" s="16">
        <v>16</v>
      </c>
      <c r="G16" s="3" t="s">
        <v>68</v>
      </c>
      <c r="H16" s="2">
        <v>38.0625</v>
      </c>
    </row>
    <row r="17" spans="1:10" x14ac:dyDescent="0.3">
      <c r="A17" s="1" t="s">
        <v>3</v>
      </c>
      <c r="B17" t="s">
        <v>2</v>
      </c>
      <c r="D17" s="3" t="s">
        <v>69</v>
      </c>
      <c r="E17" s="16">
        <v>9</v>
      </c>
      <c r="G17" s="3" t="s">
        <v>69</v>
      </c>
      <c r="H17" s="2">
        <v>29.222222222222221</v>
      </c>
    </row>
    <row r="18" spans="1:10" x14ac:dyDescent="0.3">
      <c r="A18" s="3" t="s">
        <v>57</v>
      </c>
      <c r="B18" s="2">
        <v>4.666666666666667</v>
      </c>
      <c r="D18" s="3" t="s">
        <v>70</v>
      </c>
      <c r="E18" s="16">
        <v>17</v>
      </c>
      <c r="G18" s="3" t="s">
        <v>70</v>
      </c>
      <c r="H18" s="2">
        <v>31</v>
      </c>
    </row>
    <row r="19" spans="1:10" x14ac:dyDescent="0.3">
      <c r="A19" s="3" t="s">
        <v>58</v>
      </c>
      <c r="B19" s="2">
        <v>4.666666666666667</v>
      </c>
      <c r="D19" s="3" t="s">
        <v>71</v>
      </c>
      <c r="E19" s="16">
        <v>16</v>
      </c>
      <c r="G19" s="3" t="s">
        <v>71</v>
      </c>
      <c r="H19" s="2">
        <v>37.3125</v>
      </c>
    </row>
    <row r="20" spans="1:10" x14ac:dyDescent="0.3">
      <c r="A20" s="3" t="s">
        <v>59</v>
      </c>
      <c r="B20" s="2">
        <v>5.4</v>
      </c>
      <c r="D20" s="3" t="s">
        <v>72</v>
      </c>
      <c r="E20" s="16">
        <v>17</v>
      </c>
      <c r="G20" s="3" t="s">
        <v>72</v>
      </c>
      <c r="H20" s="2">
        <v>35.647058823529413</v>
      </c>
    </row>
    <row r="21" spans="1:10" x14ac:dyDescent="0.3">
      <c r="A21" s="3" t="s">
        <v>60</v>
      </c>
      <c r="B21" s="2">
        <v>5.2</v>
      </c>
      <c r="D21" s="3" t="s">
        <v>73</v>
      </c>
      <c r="E21" s="16">
        <v>21</v>
      </c>
      <c r="G21" s="3" t="s">
        <v>73</v>
      </c>
      <c r="H21" s="2">
        <v>36.476190476190474</v>
      </c>
    </row>
    <row r="22" spans="1:10" x14ac:dyDescent="0.3">
      <c r="A22" s="3" t="s">
        <v>61</v>
      </c>
      <c r="B22" s="2">
        <v>2.4285714285714284</v>
      </c>
      <c r="D22" s="3" t="s">
        <v>74</v>
      </c>
      <c r="E22" s="16">
        <v>15</v>
      </c>
      <c r="G22" s="3" t="s">
        <v>74</v>
      </c>
      <c r="H22" s="2">
        <v>40.799999999999997</v>
      </c>
    </row>
    <row r="23" spans="1:10" x14ac:dyDescent="0.3">
      <c r="A23" s="3" t="s">
        <v>62</v>
      </c>
      <c r="B23" s="2">
        <v>4.8</v>
      </c>
      <c r="D23" s="3" t="s">
        <v>75</v>
      </c>
      <c r="E23" s="16">
        <v>22</v>
      </c>
      <c r="G23" s="3" t="s">
        <v>75</v>
      </c>
      <c r="H23" s="2">
        <v>30.318181818181817</v>
      </c>
    </row>
    <row r="24" spans="1:10" x14ac:dyDescent="0.3">
      <c r="A24" s="3" t="s">
        <v>63</v>
      </c>
      <c r="B24" s="2">
        <v>6.5714285714285712</v>
      </c>
      <c r="D24" s="3" t="s">
        <v>76</v>
      </c>
      <c r="E24" s="16">
        <v>14</v>
      </c>
      <c r="G24" s="3" t="s">
        <v>76</v>
      </c>
      <c r="H24" s="2">
        <v>35.714285714285715</v>
      </c>
    </row>
    <row r="25" spans="1:10" x14ac:dyDescent="0.3">
      <c r="A25" s="3" t="s">
        <v>64</v>
      </c>
      <c r="B25" s="2">
        <v>3</v>
      </c>
      <c r="D25" s="3" t="s">
        <v>77</v>
      </c>
      <c r="E25" s="16">
        <v>13</v>
      </c>
      <c r="G25" s="3" t="s">
        <v>77</v>
      </c>
      <c r="H25" s="2">
        <v>33.53846153846154</v>
      </c>
    </row>
    <row r="26" spans="1:10" x14ac:dyDescent="0.3">
      <c r="A26" s="3" t="s">
        <v>65</v>
      </c>
      <c r="B26" s="2">
        <v>4.5999999999999996</v>
      </c>
      <c r="D26" s="3" t="s">
        <v>78</v>
      </c>
      <c r="E26" s="16">
        <v>10</v>
      </c>
      <c r="G26" s="3" t="s">
        <v>78</v>
      </c>
      <c r="H26" s="2">
        <v>37.5</v>
      </c>
    </row>
    <row r="27" spans="1:10" x14ac:dyDescent="0.3">
      <c r="A27" s="3" t="s">
        <v>66</v>
      </c>
      <c r="B27" s="2">
        <v>3.875</v>
      </c>
      <c r="D27" s="3" t="s">
        <v>79</v>
      </c>
      <c r="E27" s="16">
        <v>17</v>
      </c>
      <c r="G27" s="3" t="s">
        <v>79</v>
      </c>
      <c r="H27" s="2">
        <v>38.058823529411768</v>
      </c>
    </row>
    <row r="28" spans="1:10" x14ac:dyDescent="0.3">
      <c r="A28" s="3" t="s">
        <v>67</v>
      </c>
      <c r="B28" s="2">
        <v>7.25</v>
      </c>
      <c r="D28" s="3" t="s">
        <v>80</v>
      </c>
      <c r="E28" s="16">
        <v>17</v>
      </c>
      <c r="G28" s="3" t="s">
        <v>80</v>
      </c>
      <c r="H28" s="2">
        <v>28.117647058823529</v>
      </c>
    </row>
    <row r="29" spans="1:10" x14ac:dyDescent="0.3">
      <c r="A29" s="3" t="s">
        <v>68</v>
      </c>
      <c r="B29" s="2">
        <v>3</v>
      </c>
      <c r="D29" s="3" t="s">
        <v>81</v>
      </c>
      <c r="E29" s="16">
        <v>13</v>
      </c>
      <c r="G29" s="3" t="s">
        <v>81</v>
      </c>
      <c r="H29" s="2">
        <v>31.846153846153847</v>
      </c>
    </row>
    <row r="30" spans="1:10" x14ac:dyDescent="0.3">
      <c r="A30" s="3" t="s">
        <v>69</v>
      </c>
      <c r="B30" s="2">
        <v>8</v>
      </c>
      <c r="D30" s="3" t="s">
        <v>82</v>
      </c>
      <c r="E30" s="16">
        <v>11</v>
      </c>
      <c r="G30" s="3" t="s">
        <v>82</v>
      </c>
      <c r="H30" s="2">
        <v>43.636363636363633</v>
      </c>
    </row>
    <row r="31" spans="1:10" x14ac:dyDescent="0.3">
      <c r="A31" s="3" t="s">
        <v>70</v>
      </c>
      <c r="B31" s="2">
        <v>6</v>
      </c>
      <c r="D31" s="3" t="s">
        <v>83</v>
      </c>
      <c r="E31" s="16">
        <v>19</v>
      </c>
      <c r="G31" s="3" t="s">
        <v>83</v>
      </c>
      <c r="H31" s="2">
        <v>38.842105263157897</v>
      </c>
    </row>
    <row r="32" spans="1:10" x14ac:dyDescent="0.3">
      <c r="A32" s="3" t="s">
        <v>71</v>
      </c>
      <c r="B32" s="2">
        <v>3.6666666666666665</v>
      </c>
      <c r="D32" s="3" t="s">
        <v>84</v>
      </c>
      <c r="E32" s="16">
        <v>16</v>
      </c>
      <c r="G32" s="3" t="s">
        <v>84</v>
      </c>
      <c r="H32" s="2">
        <v>29.5625</v>
      </c>
      <c r="J32" s="5" t="s">
        <v>53</v>
      </c>
    </row>
    <row r="33" spans="1:11" x14ac:dyDescent="0.3">
      <c r="A33" s="3" t="s">
        <v>72</v>
      </c>
      <c r="B33" s="2">
        <v>5.333333333333333</v>
      </c>
      <c r="D33" s="3" t="s">
        <v>85</v>
      </c>
      <c r="E33" s="16">
        <v>15</v>
      </c>
      <c r="G33" s="3" t="s">
        <v>85</v>
      </c>
      <c r="H33" s="2">
        <v>37.466666666666669</v>
      </c>
      <c r="J33">
        <f>GETPIVOTDATA("[Measures].[Average of Patient Waittime]",$G$4)</f>
        <v>35.185344827586206</v>
      </c>
      <c r="K33" t="str">
        <f>TEXT(J33, "0.00") &amp; " mins"</f>
        <v>35.19 mins</v>
      </c>
    </row>
    <row r="34" spans="1:11" x14ac:dyDescent="0.3">
      <c r="A34" s="3" t="s">
        <v>73</v>
      </c>
      <c r="B34" s="2">
        <v>6.1111111111111107</v>
      </c>
      <c r="D34" s="3" t="s">
        <v>86</v>
      </c>
      <c r="E34" s="16">
        <v>18</v>
      </c>
      <c r="G34" s="3" t="s">
        <v>86</v>
      </c>
      <c r="H34" s="2">
        <v>35.277777777777779</v>
      </c>
    </row>
    <row r="35" spans="1:11" x14ac:dyDescent="0.3">
      <c r="A35" s="3" t="s">
        <v>74</v>
      </c>
      <c r="B35" s="2">
        <v>6.5</v>
      </c>
      <c r="D35" s="3" t="s">
        <v>4</v>
      </c>
      <c r="E35" s="16">
        <v>464</v>
      </c>
      <c r="G35" s="3" t="s">
        <v>4</v>
      </c>
      <c r="H35" s="2">
        <v>35.185344827586206</v>
      </c>
    </row>
    <row r="36" spans="1:11" x14ac:dyDescent="0.3">
      <c r="A36" s="3" t="s">
        <v>75</v>
      </c>
      <c r="B36" s="2">
        <v>5</v>
      </c>
      <c r="J36" s="5" t="s">
        <v>54</v>
      </c>
    </row>
    <row r="37" spans="1:11" x14ac:dyDescent="0.3">
      <c r="A37" s="3" t="s">
        <v>76</v>
      </c>
      <c r="B37" s="2">
        <v>5.8</v>
      </c>
      <c r="J37">
        <f>GETPIVOTDATA("[Measures].[Average of Patient Satisfaction Score]",$A$17)</f>
        <v>5.0928571428571425</v>
      </c>
      <c r="K37" t="str">
        <f>TEXT(J37, "0.00")</f>
        <v>5.09</v>
      </c>
    </row>
    <row r="38" spans="1:11" x14ac:dyDescent="0.3">
      <c r="A38" s="3" t="s">
        <v>77</v>
      </c>
      <c r="B38" s="2">
        <v>6</v>
      </c>
    </row>
    <row r="39" spans="1:11" x14ac:dyDescent="0.3">
      <c r="A39" s="3" t="s">
        <v>78</v>
      </c>
      <c r="B39" s="2">
        <v>8</v>
      </c>
      <c r="D39" s="5" t="s">
        <v>37</v>
      </c>
    </row>
    <row r="40" spans="1:11" x14ac:dyDescent="0.3">
      <c r="A40" s="3" t="s">
        <v>79</v>
      </c>
      <c r="B40" s="2">
        <v>7</v>
      </c>
      <c r="D40" s="1" t="s">
        <v>3</v>
      </c>
      <c r="E40" t="s">
        <v>35</v>
      </c>
      <c r="G40" s="5" t="s">
        <v>42</v>
      </c>
      <c r="J40" s="5" t="s">
        <v>55</v>
      </c>
    </row>
    <row r="41" spans="1:11" x14ac:dyDescent="0.3">
      <c r="A41" s="3" t="s">
        <v>80</v>
      </c>
      <c r="B41" s="2">
        <v>3.75</v>
      </c>
      <c r="D41" s="3" t="s">
        <v>14</v>
      </c>
      <c r="E41" s="6">
        <v>63</v>
      </c>
      <c r="G41" s="1" t="s">
        <v>3</v>
      </c>
      <c r="H41" t="s">
        <v>41</v>
      </c>
      <c r="J41">
        <f>GETPIVOTDATA("[Measures].[Distinct Count of Patient Id]",$D$4)</f>
        <v>464</v>
      </c>
      <c r="K41" t="str">
        <f>TEXT(J41, "0")</f>
        <v>464</v>
      </c>
    </row>
    <row r="42" spans="1:11" x14ac:dyDescent="0.3">
      <c r="A42" s="3" t="s">
        <v>81</v>
      </c>
      <c r="B42" s="2">
        <v>1</v>
      </c>
      <c r="D42" s="3" t="s">
        <v>17</v>
      </c>
      <c r="E42" s="6">
        <v>65</v>
      </c>
      <c r="G42" s="3" t="s">
        <v>15</v>
      </c>
      <c r="H42" s="6">
        <v>267</v>
      </c>
    </row>
    <row r="43" spans="1:11" x14ac:dyDescent="0.3">
      <c r="A43" s="3" t="s">
        <v>82</v>
      </c>
      <c r="B43" s="2">
        <v>9</v>
      </c>
      <c r="D43" s="3" t="s">
        <v>24</v>
      </c>
      <c r="E43" s="6">
        <v>49</v>
      </c>
      <c r="G43" s="3" t="s">
        <v>23</v>
      </c>
      <c r="H43" s="6">
        <v>197</v>
      </c>
    </row>
    <row r="44" spans="1:11" x14ac:dyDescent="0.3">
      <c r="A44" s="3" t="s">
        <v>83</v>
      </c>
      <c r="B44" s="2">
        <v>5.8</v>
      </c>
      <c r="D44" s="3" t="s">
        <v>27</v>
      </c>
      <c r="E44" s="6">
        <v>61</v>
      </c>
      <c r="G44" s="3" t="s">
        <v>4</v>
      </c>
      <c r="H44" s="6">
        <v>464</v>
      </c>
    </row>
    <row r="45" spans="1:11" x14ac:dyDescent="0.3">
      <c r="A45" s="3" t="s">
        <v>84</v>
      </c>
      <c r="B45" s="2">
        <v>4</v>
      </c>
      <c r="D45" s="3" t="s">
        <v>22</v>
      </c>
      <c r="E45" s="6">
        <v>56</v>
      </c>
    </row>
    <row r="46" spans="1:11" x14ac:dyDescent="0.3">
      <c r="A46" s="3" t="s">
        <v>85</v>
      </c>
      <c r="B46" s="2">
        <v>6.4</v>
      </c>
      <c r="D46" s="3" t="s">
        <v>20</v>
      </c>
      <c r="E46" s="6">
        <v>61</v>
      </c>
    </row>
    <row r="47" spans="1:11" x14ac:dyDescent="0.3">
      <c r="A47" s="3" t="s">
        <v>86</v>
      </c>
      <c r="B47" s="2">
        <v>5</v>
      </c>
      <c r="D47" s="3" t="s">
        <v>18</v>
      </c>
      <c r="E47" s="6">
        <v>62</v>
      </c>
      <c r="G47" s="5" t="s">
        <v>45</v>
      </c>
    </row>
    <row r="48" spans="1:11" x14ac:dyDescent="0.3">
      <c r="A48" s="3" t="s">
        <v>4</v>
      </c>
      <c r="B48" s="2">
        <v>5.0928571428571425</v>
      </c>
      <c r="D48" s="3" t="s">
        <v>28</v>
      </c>
      <c r="E48" s="6">
        <v>47</v>
      </c>
      <c r="G48" s="1" t="s">
        <v>3</v>
      </c>
      <c r="H48" t="s">
        <v>44</v>
      </c>
    </row>
    <row r="49" spans="1:8" x14ac:dyDescent="0.3">
      <c r="D49" s="3" t="s">
        <v>4</v>
      </c>
      <c r="E49" s="6">
        <v>464</v>
      </c>
      <c r="G49" s="3" t="s">
        <v>11</v>
      </c>
      <c r="H49" s="2">
        <v>227</v>
      </c>
    </row>
    <row r="50" spans="1:8" x14ac:dyDescent="0.3">
      <c r="G50" s="3" t="s">
        <v>16</v>
      </c>
      <c r="H50" s="2">
        <v>237</v>
      </c>
    </row>
    <row r="51" spans="1:8" x14ac:dyDescent="0.3">
      <c r="A51" s="5" t="s">
        <v>47</v>
      </c>
      <c r="G51" s="3" t="s">
        <v>4</v>
      </c>
      <c r="H51" s="6">
        <v>464</v>
      </c>
    </row>
    <row r="52" spans="1:8" x14ac:dyDescent="0.3">
      <c r="A52" s="1" t="s">
        <v>3</v>
      </c>
      <c r="B52" t="s">
        <v>46</v>
      </c>
      <c r="D52" s="5" t="s">
        <v>48</v>
      </c>
    </row>
    <row r="53" spans="1:8" x14ac:dyDescent="0.3">
      <c r="A53" s="3" t="s">
        <v>43</v>
      </c>
      <c r="B53" s="2">
        <v>2</v>
      </c>
      <c r="D53" s="1" t="s">
        <v>3</v>
      </c>
    </row>
    <row r="54" spans="1:8" x14ac:dyDescent="0.3">
      <c r="A54" s="3" t="s">
        <v>26</v>
      </c>
      <c r="B54" s="2">
        <v>6</v>
      </c>
      <c r="D54" s="3" t="s">
        <v>49</v>
      </c>
    </row>
    <row r="55" spans="1:8" x14ac:dyDescent="0.3">
      <c r="A55" s="3" t="s">
        <v>39</v>
      </c>
      <c r="B55" s="2">
        <v>13</v>
      </c>
      <c r="D55" s="3" t="s">
        <v>4</v>
      </c>
    </row>
    <row r="56" spans="1:8" x14ac:dyDescent="0.3">
      <c r="A56" s="3" t="s">
        <v>40</v>
      </c>
      <c r="B56" s="2">
        <v>14</v>
      </c>
    </row>
    <row r="57" spans="1:8" x14ac:dyDescent="0.3">
      <c r="A57" s="3" t="s">
        <v>38</v>
      </c>
      <c r="B57" s="2">
        <v>19</v>
      </c>
    </row>
    <row r="58" spans="1:8" x14ac:dyDescent="0.3">
      <c r="A58" s="3" t="s">
        <v>25</v>
      </c>
      <c r="B58" s="2">
        <v>67</v>
      </c>
    </row>
    <row r="59" spans="1:8" ht="16.8" customHeight="1" x14ac:dyDescent="0.3">
      <c r="A59" s="3" t="s">
        <v>21</v>
      </c>
      <c r="B59" s="2">
        <v>91</v>
      </c>
    </row>
    <row r="60" spans="1:8" ht="21" customHeight="1" x14ac:dyDescent="0.3">
      <c r="A60" s="3" t="s">
        <v>12</v>
      </c>
      <c r="B60" s="2">
        <v>252</v>
      </c>
    </row>
    <row r="61" spans="1:8" x14ac:dyDescent="0.3">
      <c r="A61" s="3" t="s">
        <v>4</v>
      </c>
      <c r="B61" s="6">
        <v>464</v>
      </c>
    </row>
    <row r="104" spans="1:2" x14ac:dyDescent="0.3">
      <c r="A104" s="5" t="s">
        <v>45</v>
      </c>
    </row>
    <row r="105" spans="1:2" x14ac:dyDescent="0.3">
      <c r="A105" s="1" t="s">
        <v>3</v>
      </c>
      <c r="B105" t="s">
        <v>44</v>
      </c>
    </row>
    <row r="106" spans="1:2" x14ac:dyDescent="0.3">
      <c r="A106" s="3" t="s">
        <v>11</v>
      </c>
      <c r="B106" s="2">
        <v>227</v>
      </c>
    </row>
    <row r="107" spans="1:2" x14ac:dyDescent="0.3">
      <c r="A107" s="3" t="s">
        <v>16</v>
      </c>
      <c r="B107" s="2">
        <v>237</v>
      </c>
    </row>
    <row r="108" spans="1:2" x14ac:dyDescent="0.3">
      <c r="A108" s="3" t="s">
        <v>4</v>
      </c>
      <c r="B108" s="6">
        <v>464</v>
      </c>
    </row>
  </sheetData>
  <pageMargins left="0.7" right="0.7" top="0.75" bottom="0.75" header="0.3" footer="0.3"/>
  <pageSetup orientation="portrait" r:id="rId14"/>
  <drawing r:id="rId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8435D-8D45-433C-84C2-F2D2BDC91C9D}">
  <dimension ref="A1"/>
  <sheetViews>
    <sheetView tabSelected="1" zoomScale="115" zoomScaleNormal="115" workbookViewId="0"/>
  </sheetViews>
  <sheetFormatPr defaultRowHeight="14.4" x14ac:dyDescent="0.3"/>
  <cols>
    <col min="1" max="2" width="8.88671875" style="15"/>
    <col min="3" max="4" width="8.88671875" style="15" customWidth="1"/>
    <col min="5" max="16384" width="8.88671875" style="15"/>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70769-74EF-47E9-A690-6B3966040E91}">
  <dimension ref="D2:P14"/>
  <sheetViews>
    <sheetView workbookViewId="0"/>
  </sheetViews>
  <sheetFormatPr defaultRowHeight="14.4" x14ac:dyDescent="0.3"/>
  <cols>
    <col min="1" max="16384" width="8.88671875" style="12"/>
  </cols>
  <sheetData>
    <row r="2" spans="4:16" ht="18" x14ac:dyDescent="0.35">
      <c r="F2" s="17" t="s">
        <v>56</v>
      </c>
    </row>
    <row r="6" spans="4:16" x14ac:dyDescent="0.3">
      <c r="D6" s="12" t="str">
        <f>TEXT('Pivot Report'!D16, "mmmm")</f>
        <v>November</v>
      </c>
    </row>
    <row r="14" spans="4:16" x14ac:dyDescent="0.3">
      <c r="P14" s="12" t="s">
        <v>52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32BFA-D2D9-4821-9E99-2C4FB0968980}">
  <dimension ref="C2:F4"/>
  <sheetViews>
    <sheetView workbookViewId="0"/>
  </sheetViews>
  <sheetFormatPr defaultRowHeight="14.4" x14ac:dyDescent="0.3"/>
  <cols>
    <col min="1" max="16384" width="8.88671875" style="12"/>
  </cols>
  <sheetData>
    <row r="2" spans="3:6" ht="18" x14ac:dyDescent="0.35">
      <c r="F2" s="17" t="s">
        <v>51</v>
      </c>
    </row>
    <row r="4" spans="3:6" x14ac:dyDescent="0.3">
      <c r="C4" s="12" t="str">
        <f>TEXT('Pivot Report'!D16, "mmmm")</f>
        <v>November</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B6BF5-D61A-4700-B2CD-1B28186EB944}">
  <dimension ref="C2:F11"/>
  <sheetViews>
    <sheetView workbookViewId="0">
      <selection activeCell="O19" sqref="O19"/>
    </sheetView>
  </sheetViews>
  <sheetFormatPr defaultRowHeight="14.4" x14ac:dyDescent="0.3"/>
  <cols>
    <col min="1" max="16384" width="8.88671875" style="12"/>
  </cols>
  <sheetData>
    <row r="2" spans="3:6" s="12" customFormat="1" ht="18" x14ac:dyDescent="0.35">
      <c r="F2" s="17" t="s">
        <v>50</v>
      </c>
    </row>
    <row r="11" spans="3:6" s="12" customFormat="1" x14ac:dyDescent="0.3">
      <c r="C11" s="12" t="str">
        <f>TEXT('Pivot Report'!D16, "mmmm")</f>
        <v>November</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M a n u a l C a l c M o d e " > < C u s t o m C o n t e n t > < ! [ C D A T A [ F a l s e ] ] > < / C u s t o m C o n t e n t > < / G e m i n i > 
</file>

<file path=customXml/item11.xml>��< ? x m l   v e r s i o n = " 1 . 0 "   e n c o d i n g = " U T F - 1 6 " ? > < G e m i n i   x m l n s = " h t t p : / / g e m i n i / p i v o t c u s t o m i z a t i o n / C l i e n t W i n d o w X M L " > < C u s t o m C o n t e n t > < ! [ C D A T A [ E D S B _ d a t a _ d 7 3 5 9 6 5 d - e 1 0 4 - 4 5 3 1 - 8 a 5 5 - 6 7 7 1 9 9 9 2 4 e a 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 2 0 2 5 - 0 4 - 1 3 T 1 9 : 4 8 : 0 3 . 1 0 0 4 8 4 3 + 0 5 : 3 0 < / L a s t P r o c e s s e d T i m e > < / D a t a M o d e l i n g S a n d b o x . S e r i a l i z e d S a n d b o x E r r o r C a c h 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 E D S B _ d a t a _ d 7 3 5 9 6 5 d - e 1 0 4 - 4 5 3 1 - 8 a 5 5 - 6 7 7 1 9 9 9 2 4 e a e < / K e y > < V a l u e   x m l n s : a = " h t t p : / / s c h e m a s . d a t a c o n t r a c t . o r g / 2 0 0 4 / 0 7 / M i c r o s o f t . A n a l y s i s S e r v i c e s . C o m m o n " > < a : H a s F o c u s > f a l s e < / a : H a s F o c u s > < a : S i z e A t D p i 9 6 > 1 2 9 < / a : S i z e A t D p i 9 6 > < a : V i s i b l e > t r u e < / a : V i s i b l e > < / V a l u e > < / K e y V a l u e O f s t r i n g S a n d b o x E d i t o r . M e a s u r e G r i d S t a t e S c d E 3 5 R y > < K e y V a l u e O f s t r i n g S a n d b o x E d i t o r . M e a s u r e G r i d S t a t e S c d E 3 5 R y > < K e y > C a l e n d a r _ T a b l e _ 7 a d e 0 5 c 6 - a 7 1 4 - 4 f 5 2 - b e 3 0 - f 4 4 5 2 5 1 a 2 c 7 5 < / 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6.xml>��< ? x m l   v e r s i o n = " 1 . 0 "   e n c o d i n g = " U T F - 1 6 " ? > < G e m i n i   x m l n s = " h t t p : / / g e m i n i / p i v o t c u s t o m i z a t i o n / T a b l e O r d e r " > < C u s t o m C o n t e n t > < ! [ C D A T A [ C a l e n d a r _ T a b l e _ 7 a d e 0 5 c 6 - a 7 1 4 - 4 f 5 2 - b e 3 0 - f 4 4 5 2 5 1 a 2 c 7 5 , E D S B _ d a t a _ d 7 3 5 9 6 5 d - e 1 0 4 - 4 5 3 1 - 8 a 5 5 - 6 7 7 1 9 9 9 2 4 e a 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 T a g s \ T a b l e s \ & l t ; T a b l e s \ C a l e n d a r _ T a b l e & g t ; < / K e y > < / D i a g r a m O b j e c t K e y > < D i a g r a m O b j e c t K e y > < K e y > D y n a m i c   T a g s \ T a b l e s \ & l t ; T a b l e s \ E D S B _ d a t a & g t ; < / K e y > < / D i a g r a m O b j e c t K e y > < D i a g r a m O b j e c t K e y > < K e y > T a b l e s \ C a l e n d a r _ T a b l e < / K e y > < / D i a g r a m O b j e c t K e y > < D i a g r a m O b j e c t K e y > < K e y > T a b l e s \ C a l e n d a r _ T a b l e \ C o l u m n s \ D a t e < / K e y > < / D i a g r a m O b j e c t K e y > < D i a g r a m O b j e c t K e y > < K e y > T a b l e s \ E D S B _ d a t a < / K e y > < / D i a g r a m O b j e c t K e y > < D i a g r a m O b j e c t K e y > < K e y > T a b l e s \ E D S B _ d a t a \ C o l u m n s \ P a t i e n t   I d < / K e y > < / D i a g r a m O b j e c t K e y > < D i a g r a m O b j e c t K e y > < K e y > T a b l e s \ E D S B _ d a t a \ C o l u m n s \ P a t i e n t   A d m i s s i o n   D a t e < / K e y > < / D i a g r a m O b j e c t K e y > < D i a g r a m O b j e c t K e y > < K e y > T a b l e s \ E D S B _ d a t a \ C o l u m n s \ P a t i e n t   A d m i s s i o n   T i m e < / K e y > < / D i a g r a m O b j e c t K e y > < D i a g r a m O b j e c t K e y > < K e y > T a b l e s \ E D S B _ d a t a \ C o l u m n s \ M e r g e d < / K e y > < / D i a g r a m O b j e c t K e y > < D i a g r a m O b j e c t K e y > < K e y > T a b l e s \ E D S B _ d a t a \ C o l u m n s \ P a t i e n t   G e n d e r < / K e y > < / D i a g r a m O b j e c t K e y > < D i a g r a m O b j e c t K e y > < K e y > T a b l e s \ E D S B _ d a t a \ C o l u m n s \ P a t i e n t   A g e < / K e y > < / D i a g r a m O b j e c t K e y > < D i a g r a m O b j e c t K e y > < K e y > T a b l e s \ E D S B _ d a t a \ C o l u m n s \ P a t i e n t   R a c e < / K e y > < / D i a g r a m O b j e c t K e y > < D i a g r a m O b j e c t K e y > < K e y > T a b l e s \ E D S B _ d a t a \ C o l u m n s \ D e p a r t m e n t   R e f e r r a l < / K e y > < / D i a g r a m O b j e c t K e y > < D i a g r a m O b j e c t K e y > < K e y > T a b l e s \ E D S B _ d a t a \ C o l u m n s \ P a t i e n t   A d m i s s i o n   F l a g < / K e y > < / D i a g r a m O b j e c t K e y > < D i a g r a m O b j e c t K e y > < K e y > T a b l e s \ E D S B _ d a t a \ C o l u m n s \ P a t i e n t   S a t i s f a c t i o n   S c o r e < / K e y > < / D i a g r a m O b j e c t K e y > < D i a g r a m O b j e c t K e y > < K e y > T a b l e s \ E D S B _ d a t a \ C o l u m n s \ P a t i e n t   W a i t t i m e < / K e y > < / D i a g r a m O b j e c t K e y > < D i a g r a m O b j e c t K e y > < K e y > T a b l e s \ E D S B _ d a t a \ C o l u m n s \ A g e   G r o u p < / K e y > < / D i a g r a m O b j e c t K e y > < D i a g r a m O b j e c t K e y > < K e y > T a b l e s \ E D S B _ d a t a \ C o l u m n s \ R e s p o n s e   T i m e < / K e y > < / D i a g r a m O b j e c t K e y > < D i a g r a m O b j e c t K e y > < K e y > T a b l e s \ E D S B _ d a t a \ M e a s u r e s \ C o u n t   o f   P a t i e n t   I d < / K e y > < / D i a g r a m O b j e c t K e y > < D i a g r a m O b j e c t K e y > < K e y > T a b l e s \ E D S B _ d a t a \ C o u n t   o f   P a t i e n t   I d \ A d d i t i o n a l   I n f o \ I m p l i c i t   M e a s u r e < / K e y > < / D i a g r a m O b j e c t K e y > < D i a g r a m O b j e c t K e y > < K e y > T a b l e s \ E D S B _ d a t a \ M e a s u r e s \ D i s t i n c t   C o u n t   o f   P a t i e n t   I d < / K e y > < / D i a g r a m O b j e c t K e y > < D i a g r a m O b j e c t K e y > < K e y > T a b l e s \ E D S B _ d a t a \ D i s t i n c t   C o u n t   o f   P a t i e n t   I d \ A d d i t i o n a l   I n f o \ I m p l i c i t   M e a s u r e < / K e y > < / D i a g r a m O b j e c t K e y > < D i a g r a m O b j e c t K e y > < K e y > T a b l e s \ E D S B _ d a t a \ M e a s u r e s \ S u m   o f   P a t i e n t   W a i t t i m e < / K e y > < / D i a g r a m O b j e c t K e y > < D i a g r a m O b j e c t K e y > < K e y > T a b l e s \ E D S B _ d a t a \ S u m   o f   P a t i e n t   W a i t t i m e \ A d d i t i o n a l   I n f o \ I m p l i c i t   M e a s u r e < / K e y > < / D i a g r a m O b j e c t K e y > < D i a g r a m O b j e c t K e y > < K e y > T a b l e s \ E D S B _ d a t a \ M e a s u r e s \ A v e r a g e   o f   P a t i e n t   W a i t t i m e < / K e y > < / D i a g r a m O b j e c t K e y > < D i a g r a m O b j e c t K e y > < K e y > T a b l e s \ E D S B _ d a t a \ A v e r a g e   o f   P a t i e n t   W a i t t i m e \ A d d i t i o n a l   I n f o \ I m p l i c i t   M e a s u r e < / K e y > < / D i a g r a m O b j e c t K e y > < D i a g r a m O b j e c t K e y > < K e y > T a b l e s \ E D S B _ d a t a \ M e a s u r e s \ S u m   o f   P a t i e n t   S a t i s f a c t i o n   S c o r e < / K e y > < / D i a g r a m O b j e c t K e y > < D i a g r a m O b j e c t K e y > < K e y > T a b l e s \ E D S B _ d a t a \ S u m   o f   P a t i e n t   S a t i s f a c t i o n   S c o r e \ A d d i t i o n a l   I n f o \ I m p l i c i t   M e a s u r e < / K e y > < / D i a g r a m O b j e c t K e y > < D i a g r a m O b j e c t K e y > < K e y > T a b l e s \ E D S B _ d a t a \ M e a s u r e s \ A v e r a g e   o f   P a t i e n t   S a t i s f a c t i o n   S c o r e < / K e y > < / D i a g r a m O b j e c t K e y > < D i a g r a m O b j e c t K e y > < K e y > T a b l e s \ E D S B _ d a t a \ A v e r a g e   o f   P a t i e n t   S a t i s f a c t i o n   S c o r e \ A d d i t i o n a l   I n f o \ I m p l i c i t   M e a s u r e < / K e y > < / D i a g r a m O b j e c t K e y > < D i a g r a m O b j e c t K e y > < K e y > R e l a t i o n s h i p s \ & l t ; T a b l e s \ E D S B _ d a t a \ C o l u m n s \ P a t i e n t   A d m i s s i o n   D a t e & g t ; - & l t ; T a b l e s \ C a l e n d a r _ T a b l e \ C o l u m n s \ D a t e & g t ; < / K e y > < / D i a g r a m O b j e c t K e y > < D i a g r a m O b j e c t K e y > < K e y > R e l a t i o n s h i p s \ & l t ; T a b l e s \ E D S B _ d a t a \ C o l u m n s \ P a t i e n t   A d m i s s i o n   D a t e & g t ; - & l t ; T a b l e s \ C a l e n d a r _ T a b l e \ C o l u m n s \ D a t e & g t ; \ F K < / K e y > < / D i a g r a m O b j e c t K e y > < D i a g r a m O b j e c t K e y > < K e y > R e l a t i o n s h i p s \ & l t ; T a b l e s \ E D S B _ d a t a \ C o l u m n s \ P a t i e n t   A d m i s s i o n   D a t e & g t ; - & l t ; T a b l e s \ C a l e n d a r _ T a b l e \ C o l u m n s \ D a t e & g t ; \ P K < / K e y > < / D i a g r a m O b j e c t K e y > < D i a g r a m O b j e c t K e y > < K e y > R e l a t i o n s h i p s \ & l t ; T a b l e s \ E D S B _ d a t a \ C o l u m n s \ P a t i e n t 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 D y n a m i c   T a g s \ T a b l e s \ & l t ; T a b l e s \ E D S B _ d a t a & g t ; < / K e y > < / a : K e y > < a : V a l u e   i : t y p e = " D i a g r a m D i s p l a y T a g V i e w S t a t e " > < I s N o t F i l t e r e d O u t > t r u e < / I s N o t F i l t e r e d O u t > < / a : V a l u e > < / a : K e y V a l u e O f D i a g r a m O b j e c t K e y a n y T y p e z b w N T n L X > < a : K e y V a l u e O f D i a g r a m O b j e c t K e y a n y T y p e z b w N T n L X > < a : K e y > < K e y > T a b l e s \ C a l e n d a r _ T a b l e < / K e y > < / a : K e y > < a : V a l u e   i : t y p e = " D i a g r a m D i s p l a y N o d e V i e w S t a t e " > < H e i g h t > 1 5 0 < / H e i g h t > < I s E x p a n d e d > t r u e < / I s E x p a n d e d > < I s F o c u s e d > t r u e < / I s F o c u s e d > < L a y e d O u t > t r u e < / L a y e d O u t > < L e f t > 4 3 1 . 5 0 3 8 1 0 5 6 7 6 6 5 8 2 < / L e f t > < T a b I n d e x > 1 < / T a b I n d e x > < T o p > 2 1 . 5 9 9 9 9 9 9 9 9 9 9 9 9 9 4 < / 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 T a b l e s \ E D S B _ d a t a < / K e y > < / a : K e y > < a : V a l u e   i : t y p e = " D i a g r a m D i s p l a y N o d e V i e w S t a t e " > < H e i g h t > 3 8 8 . 4 0 0 0 0 0 0 0 0 0 0 0 0 3 < / H e i g h t > < I s E x p a n d e d > t r u e < / I s E x p a n d e d > < L a y e d O u t > t r u e < / L a y e d O u t > < W i d t h > 2 0 0 < / W i d t h > < / a : V a l u e > < / a : K e y V a l u e O f D i a g r a m O b j e c t K e y a n y T y p e z b w N T n L X > < a : K e y V a l u e O f D i a g r a m O b j e c t K e y a n y T y p e z b w N T n L X > < a : K e y > < K e y > T a b l e s \ E D S B _ d a t a \ C o l u m n s \ P a t i e n t   I d < / K e y > < / a : K e y > < a : V a l u e   i : t y p e = " D i a g r a m D i s p l a y N o d e V i e w S t a t e " > < H e i g h t > 1 5 0 < / H e i g h t > < I s E x p a n d e d > t r u e < / I s E x p a n d e d > < W i d t h > 2 0 0 < / W i d t h > < / a : V a l u e > < / a : K e y V a l u e O f D i a g r a m O b j e c t K e y a n y T y p e z b w N T n L X > < a : K e y V a l u e O f D i a g r a m O b j e c t K e y a n y T y p e z b w N T n L X > < a : K e y > < K e y > T a b l e s \ E D S B _ d a t a \ C o l u m n s \ P a t i e n t   A d m i s s i o n   D a t e < / K e y > < / a : K e y > < a : V a l u e   i : t y p e = " D i a g r a m D i s p l a y N o d e V i e w S t a t e " > < H e i g h t > 1 5 0 < / H e i g h t > < I s E x p a n d e d > t r u e < / I s E x p a n d e d > < W i d t h > 2 0 0 < / W i d t h > < / a : V a l u e > < / a : K e y V a l u e O f D i a g r a m O b j e c t K e y a n y T y p e z b w N T n L X > < a : K e y V a l u e O f D i a g r a m O b j e c t K e y a n y T y p e z b w N T n L X > < a : K e y > < K e y > T a b l e s \ E D S B _ d a t a \ C o l u m n s \ P a t i e n t   A d m i s s i o n   T i m e < / K e y > < / a : K e y > < a : V a l u e   i : t y p e = " D i a g r a m D i s p l a y N o d e V i e w S t a t e " > < H e i g h t > 1 5 0 < / H e i g h t > < I s E x p a n d e d > t r u e < / I s E x p a n d e d > < W i d t h > 2 0 0 < / W i d t h > < / a : V a l u e > < / a : K e y V a l u e O f D i a g r a m O b j e c t K e y a n y T y p e z b w N T n L X > < a : K e y V a l u e O f D i a g r a m O b j e c t K e y a n y T y p e z b w N T n L X > < a : K e y > < K e y > T a b l e s \ E D S B _ d a t a \ C o l u m n s \ M e r g e d < / K e y > < / a : K e y > < a : V a l u e   i : t y p e = " D i a g r a m D i s p l a y N o d e V i e w S t a t e " > < H e i g h t > 1 5 0 < / H e i g h t > < I s E x p a n d e d > t r u e < / I s E x p a n d e d > < W i d t h > 2 0 0 < / W i d t h > < / a : V a l u e > < / a : K e y V a l u e O f D i a g r a m O b j e c t K e y a n y T y p e z b w N T n L X > < a : K e y V a l u e O f D i a g r a m O b j e c t K e y a n y T y p e z b w N T n L X > < a : K e y > < K e y > T a b l e s \ E D S B _ d a t a \ C o l u m n s \ P a t i e n t   G e n d e r < / K e y > < / a : K e y > < a : V a l u e   i : t y p e = " D i a g r a m D i s p l a y N o d e V i e w S t a t e " > < H e i g h t > 1 5 0 < / H e i g h t > < I s E x p a n d e d > t r u e < / I s E x p a n d e d > < W i d t h > 2 0 0 < / W i d t h > < / a : V a l u e > < / a : K e y V a l u e O f D i a g r a m O b j e c t K e y a n y T y p e z b w N T n L X > < a : K e y V a l u e O f D i a g r a m O b j e c t K e y a n y T y p e z b w N T n L X > < a : K e y > < K e y > T a b l e s \ E D S B _ d a t a \ C o l u m n s \ P a t i e n t   A g e < / K e y > < / a : K e y > < a : V a l u e   i : t y p e = " D i a g r a m D i s p l a y N o d e V i e w S t a t e " > < H e i g h t > 1 5 0 < / H e i g h t > < I s E x p a n d e d > t r u e < / I s E x p a n d e d > < W i d t h > 2 0 0 < / W i d t h > < / a : V a l u e > < / a : K e y V a l u e O f D i a g r a m O b j e c t K e y a n y T y p e z b w N T n L X > < a : K e y V a l u e O f D i a g r a m O b j e c t K e y a n y T y p e z b w N T n L X > < a : K e y > < K e y > T a b l e s \ E D S B _ d a t a \ C o l u m n s \ P a t i e n t   R a c e < / K e y > < / a : K e y > < a : V a l u e   i : t y p e = " D i a g r a m D i s p l a y N o d e V i e w S t a t e " > < H e i g h t > 1 5 0 < / H e i g h t > < I s E x p a n d e d > t r u e < / I s E x p a n d e d > < W i d t h > 2 0 0 < / W i d t h > < / a : V a l u e > < / a : K e y V a l u e O f D i a g r a m O b j e c t K e y a n y T y p e z b w N T n L X > < a : K e y V a l u e O f D i a g r a m O b j e c t K e y a n y T y p e z b w N T n L X > < a : K e y > < K e y > T a b l e s \ E D S B _ d a t a \ C o l u m n s \ D e p a r t m e n t   R e f e r r a l < / K e y > < / a : K e y > < a : V a l u e   i : t y p e = " D i a g r a m D i s p l a y N o d e V i e w S t a t e " > < H e i g h t > 1 5 0 < / H e i g h t > < I s E x p a n d e d > t r u e < / I s E x p a n d e d > < W i d t h > 2 0 0 < / W i d t h > < / a : V a l u e > < / a : K e y V a l u e O f D i a g r a m O b j e c t K e y a n y T y p e z b w N T n L X > < a : K e y V a l u e O f D i a g r a m O b j e c t K e y a n y T y p e z b w N T n L X > < a : K e y > < K e y > T a b l e s \ E D S B _ d a t a \ C o l u m n s \ P a t i e n t   A d m i s s i o n   F l a g < / K e y > < / a : K e y > < a : V a l u e   i : t y p e = " D i a g r a m D i s p l a y N o d e V i e w S t a t e " > < H e i g h t > 1 5 0 < / H e i g h t > < I s E x p a n d e d > t r u e < / I s E x p a n d e d > < W i d t h > 2 0 0 < / W i d t h > < / a : V a l u e > < / a : K e y V a l u e O f D i a g r a m O b j e c t K e y a n y T y p e z b w N T n L X > < a : K e y V a l u e O f D i a g r a m O b j e c t K e y a n y T y p e z b w N T n L X > < a : K e y > < K e y > T a b l e s \ E D S B _ d a t a \ C o l u m n s \ P a t i e n t   S a t i s f a c t i o n   S c o r e < / K e y > < / a : K e y > < a : V a l u e   i : t y p e = " D i a g r a m D i s p l a y N o d e V i e w S t a t e " > < H e i g h t > 1 5 0 < / H e i g h t > < I s E x p a n d e d > t r u e < / I s E x p a n d e d > < W i d t h > 2 0 0 < / W i d t h > < / a : V a l u e > < / a : K e y V a l u e O f D i a g r a m O b j e c t K e y a n y T y p e z b w N T n L X > < a : K e y V a l u e O f D i a g r a m O b j e c t K e y a n y T y p e z b w N T n L X > < a : K e y > < K e y > T a b l e s \ E D S B _ d a t a \ C o l u m n s \ P a t i e n t   W a i t t i m e < / K e y > < / a : K e y > < a : V a l u e   i : t y p e = " D i a g r a m D i s p l a y N o d e V i e w S t a t e " > < H e i g h t > 1 5 0 < / H e i g h t > < I s E x p a n d e d > t r u e < / I s E x p a n d e d > < W i d t h > 2 0 0 < / W i d t h > < / a : V a l u e > < / a : K e y V a l u e O f D i a g r a m O b j e c t K e y a n y T y p e z b w N T n L X > < a : K e y V a l u e O f D i a g r a m O b j e c t K e y a n y T y p e z b w N T n L X > < a : K e y > < K e y > T a b l e s \ E D S B _ d a t a \ C o l u m n s \ A g e   G r o u p < / K e y > < / a : K e y > < a : V a l u e   i : t y p e = " D i a g r a m D i s p l a y N o d e V i e w S t a t e " > < H e i g h t > 1 5 0 < / H e i g h t > < I s E x p a n d e d > t r u e < / I s E x p a n d e d > < W i d t h > 2 0 0 < / W i d t h > < / a : V a l u e > < / a : K e y V a l u e O f D i a g r a m O b j e c t K e y a n y T y p e z b w N T n L X > < a : K e y V a l u e O f D i a g r a m O b j e c t K e y a n y T y p e z b w N T n L X > < a : K e y > < K e y > T a b l e s \ E D S B _ d a t a \ C o l u m n s \ R e s p o n s e   T i m e < / K e y > < / a : K e y > < a : V a l u e   i : t y p e = " D i a g r a m D i s p l a y N o d e V i e w S t a t e " > < H e i g h t > 1 5 0 < / H e i g h t > < I s E x p a n d e d > t r u e < / I s E x p a n d e d > < W i d t h > 2 0 0 < / W i d t h > < / a : V a l u e > < / a : K e y V a l u e O f D i a g r a m O b j e c t K e y a n y T y p e z b w N T n L X > < a : K e y V a l u e O f D i a g r a m O b j e c t K e y a n y T y p e z b w N T n L X > < a : K e y > < K e y > T a b l e s \ E D S B _ d a t a \ M e a s u r e s \ C o u n t   o f   P a t i e n t   I d < / K e y > < / a : K e y > < a : V a l u e   i : t y p e = " D i a g r a m D i s p l a y N o d e V i e w S t a t e " > < H e i g h t > 1 5 0 < / H e i g h t > < I s E x p a n d e d > t r u e < / I s E x p a n d e d > < W i d t h > 2 0 0 < / W i d t h > < / a : V a l u e > < / a : K e y V a l u e O f D i a g r a m O b j e c t K e y a n y T y p e z b w N T n L X > < a : K e y V a l u e O f D i a g r a m O b j e c t K e y a n y T y p e z b w N T n L X > < a : K e y > < K e y > T a b l e s \ E D S B _ d a t a \ C o u n t   o f   P a t i e n t   I d \ A d d i t i o n a l   I n f o \ I m p l i c i t   M e a s u r e < / K e y > < / a : K e y > < a : V a l u e   i : t y p e = " D i a g r a m D i s p l a y V i e w S t a t e I D i a g r a m T a g A d d i t i o n a l I n f o " / > < / a : K e y V a l u e O f D i a g r a m O b j e c t K e y a n y T y p e z b w N T n L X > < a : K e y V a l u e O f D i a g r a m O b j e c t K e y a n y T y p e z b w N T n L X > < a : K e y > < K e y > T a b l e s \ E D S B _ d a t a \ M e a s u r e s \ D i s t i n c t   C o u n t   o f   P a t i e n t   I d < / K e y > < / a : K e y > < a : V a l u e   i : t y p e = " D i a g r a m D i s p l a y N o d e V i e w S t a t e " > < H e i g h t > 1 5 0 < / H e i g h t > < I s E x p a n d e d > t r u e < / I s E x p a n d e d > < W i d t h > 2 0 0 < / W i d t h > < / a : V a l u e > < / a : K e y V a l u e O f D i a g r a m O b j e c t K e y a n y T y p e z b w N T n L X > < a : K e y V a l u e O f D i a g r a m O b j e c t K e y a n y T y p e z b w N T n L X > < a : K e y > < K e y > T a b l e s \ E D S B _ d a t a \ D i s t i n c t   C o u n t   o f   P a t i e n t   I d \ A d d i t i o n a l   I n f o \ I m p l i c i t   M e a s u r e < / K e y > < / a : K e y > < a : V a l u e   i : t y p e = " D i a g r a m D i s p l a y V i e w S t a t e I D i a g r a m T a g A d d i t i o n a l I n f o " / > < / a : K e y V a l u e O f D i a g r a m O b j e c t K e y a n y T y p e z b w N T n L X > < a : K e y V a l u e O f D i a g r a m O b j e c t K e y a n y T y p e z b w N T n L X > < a : K e y > < K e y > T a b l e s \ E D S B _ d a t a \ M e a s u r e s \ S u m   o f   P a t i e n t   W a i t t i m e < / K e y > < / a : K e y > < a : V a l u e   i : t y p e = " D i a g r a m D i s p l a y N o d e V i e w S t a t e " > < H e i g h t > 1 5 0 < / H e i g h t > < I s E x p a n d e d > t r u e < / I s E x p a n d e d > < W i d t h > 2 0 0 < / W i d t h > < / a : V a l u e > < / a : K e y V a l u e O f D i a g r a m O b j e c t K e y a n y T y p e z b w N T n L X > < a : K e y V a l u e O f D i a g r a m O b j e c t K e y a n y T y p e z b w N T n L X > < a : K e y > < K e y > T a b l e s \ E D S B _ d a t a \ S u m   o f   P a t i e n t   W a i t t i m e \ A d d i t i o n a l   I n f o \ I m p l i c i t   M e a s u r e < / K e y > < / a : K e y > < a : V a l u e   i : t y p e = " D i a g r a m D i s p l a y V i e w S t a t e I D i a g r a m T a g A d d i t i o n a l I n f o " / > < / a : K e y V a l u e O f D i a g r a m O b j e c t K e y a n y T y p e z b w N T n L X > < a : K e y V a l u e O f D i a g r a m O b j e c t K e y a n y T y p e z b w N T n L X > < a : K e y > < K e y > T a b l e s \ E D S B _ d a t a \ M e a s u r e s \ A v e r a g e   o f   P a t i e n t   W a i t t i m e < / K e y > < / a : K e y > < a : V a l u e   i : t y p e = " D i a g r a m D i s p l a y N o d e V i e w S t a t e " > < H e i g h t > 1 5 0 < / H e i g h t > < I s E x p a n d e d > t r u e < / I s E x p a n d e d > < W i d t h > 2 0 0 < / W i d t h > < / a : V a l u e > < / a : K e y V a l u e O f D i a g r a m O b j e c t K e y a n y T y p e z b w N T n L X > < a : K e y V a l u e O f D i a g r a m O b j e c t K e y a n y T y p e z b w N T n L X > < a : K e y > < K e y > T a b l e s \ E D S B _ d a t a \ A v e r a g e   o f   P a t i e n t   W a i t t i m e \ A d d i t i o n a l   I n f o \ I m p l i c i t   M e a s u r e < / K e y > < / a : K e y > < a : V a l u e   i : t y p e = " D i a g r a m D i s p l a y V i e w S t a t e I D i a g r a m T a g A d d i t i o n a l I n f o " / > < / a : K e y V a l u e O f D i a g r a m O b j e c t K e y a n y T y p e z b w N T n L X > < a : K e y V a l u e O f D i a g r a m O b j e c t K e y a n y T y p e z b w N T n L X > < a : K e y > < K e y > T a b l e s \ E D S B _ d a t a \ M e a s u r e s \ S u m   o f   P a t i e n t   S a t i s f a c t i o n   S c o r e < / K e y > < / a : K e y > < a : V a l u e   i : t y p e = " D i a g r a m D i s p l a y N o d e V i e w S t a t e " > < H e i g h t > 1 5 0 < / H e i g h t > < I s E x p a n d e d > t r u e < / I s E x p a n d e d > < W i d t h > 2 0 0 < / W i d t h > < / a : V a l u e > < / a : K e y V a l u e O f D i a g r a m O b j e c t K e y a n y T y p e z b w N T n L X > < a : K e y V a l u e O f D i a g r a m O b j e c t K e y a n y T y p e z b w N T n L X > < a : K e y > < K e y > T a b l e s \ E D S B _ d a t a \ S u m   o f   P a t i e n t   S a t i s f a c t i o n   S c o r e \ A d d i t i o n a l   I n f o \ I m p l i c i t   M e a s u r e < / K e y > < / a : K e y > < a : V a l u e   i : t y p e = " D i a g r a m D i s p l a y V i e w S t a t e I D i a g r a m T a g A d d i t i o n a l I n f o " / > < / a : K e y V a l u e O f D i a g r a m O b j e c t K e y a n y T y p e z b w N T n L X > < a : K e y V a l u e O f D i a g r a m O b j e c t K e y a n y T y p e z b w N T n L X > < a : K e y > < K e y > T a b l e s \ E D S B _ d a t a \ M e a s u r e s \ A v e r a g e   o f   P a t i e n t   S a t i s f a c t i o n   S c o r e < / K e y > < / a : K e y > < a : V a l u e   i : t y p e = " D i a g r a m D i s p l a y N o d e V i e w S t a t e " > < H e i g h t > 1 5 0 < / H e i g h t > < I s E x p a n d e d > t r u e < / I s E x p a n d e d > < W i d t h > 2 0 0 < / W i d t h > < / a : V a l u e > < / a : K e y V a l u e O f D i a g r a m O b j e c t K e y a n y T y p e z b w N T n L X > < a : K e y V a l u e O f D i a g r a m O b j e c t K e y a n y T y p e z b w N T n L X > < a : K e y > < K e y > T a b l e s \ E D S B _ d a t a \ A v e r a g e   o f   P a t i e n t   S a t i s f a c t i o n   S c o r e \ A d d i t i o n a l   I n f o \ I m p l i c i t   M e a s u r e < / K e y > < / a : K e y > < a : V a l u e   i : t y p e = " D i a g r a m D i s p l a y V i e w S t a t e I D i a g r a m T a g A d d i t i o n a l I n f o " / > < / a : K e y V a l u e O f D i a g r a m O b j e c t K e y a n y T y p e z b w N T n L X > < a : K e y V a l u e O f D i a g r a m O b j e c t K e y a n y T y p e z b w N T n L X > < a : K e y > < K e y > R e l a t i o n s h i p s \ & l t ; T a b l e s \ E D S B _ d a t a \ C o l u m n s \ P a t i e n t   A d m i s s i o n   D a t e & g t ; - & l t ; T a b l e s \ C a l e n d a r _ T a b l e \ C o l u m n s \ D a t e & g t ; < / K e y > < / a : K e y > < a : V a l u e   i : t y p e = " D i a g r a m D i s p l a y L i n k V i e w S t a t e " > < A u t o m a t i o n P r o p e r t y H e l p e r T e x t > E n d   p o i n t   1 :   ( 2 1 6 , 1 9 4 . 2 ) .   E n d   p o i n t   2 :   ( 4 1 5 . 5 0 3 8 1 0 5 6 7 6 6 6 , 9 6 . 6 )   < / A u t o m a t i o n P r o p e r t y H e l p e r T e x t > < L a y e d O u t > t r u e < / L a y e d O u t > < P o i n t s   x m l n s : b = " h t t p : / / s c h e m a s . d a t a c o n t r a c t . o r g / 2 0 0 4 / 0 7 / S y s t e m . W i n d o w s " > < b : P o i n t > < b : _ x > 2 1 5 . 9 9 9 9 9 9 9 9 9 9 9 9 9 7 < / b : _ x > < b : _ y > 1 9 4 . 2 < / b : _ y > < / b : P o i n t > < b : P o i n t > < b : _ x > 3 1 3 . 7 5 1 9 0 5 5 < / b : _ x > < b : _ y > 1 9 4 . 2 < / b : _ y > < / b : P o i n t > < b : P o i n t > < b : _ x > 3 1 5 . 7 5 1 9 0 5 5 < / b : _ x > < b : _ y > 1 9 2 . 2 < / b : _ y > < / b : P o i n t > < b : P o i n t > < b : _ x > 3 1 5 . 7 5 1 9 0 5 5 < / b : _ x > < b : _ y > 9 8 . 6 < / b : _ y > < / b : P o i n t > < b : P o i n t > < b : _ x > 3 1 7 . 7 5 1 9 0 5 5 < / b : _ x > < b : _ y > 9 6 . 6 < / b : _ y > < / b : P o i n t > < b : P o i n t > < b : _ x > 4 1 5 . 5 0 3 8 1 0 5 6 7 6 6 5 8 2 < / b : _ x > < b : _ y > 9 6 . 6 < / b : _ y > < / b : P o i n t > < / P o i n t s > < / a : V a l u e > < / a : K e y V a l u e O f D i a g r a m O b j e c t K e y a n y T y p e z b w N T n L X > < a : K e y V a l u e O f D i a g r a m O b j e c t K e y a n y T y p e z b w N T n L X > < a : K e y > < K e y > R e l a t i o n s h i p s \ & l t ; T a b l e s \ E D S B _ d a t a \ C o l u m n s \ P a t i e n t   A d m i s s i o n   D a t e & g t ; - & l t ; T a b l e s \ C a l e n d a r _ T a b l e \ C o l u m n s \ D a t e & g t ; \ F K < / K e y > < / a : K e y > < a : V a l u e   i : t y p e = " D i a g r a m D i s p l a y L i n k E n d p o i n t V i e w S t a t e " > < H e i g h t > 1 6 < / H e i g h t > < L a b e l L o c a t i o n   x m l n s : b = " h t t p : / / s c h e m a s . d a t a c o n t r a c t . o r g / 2 0 0 4 / 0 7 / S y s t e m . W i n d o w s " > < b : _ x > 1 9 9 . 9 9 9 9 9 9 9 9 9 9 9 9 9 7 < / b : _ x > < b : _ y > 1 8 6 . 2 < / b : _ y > < / L a b e l L o c a t i o n > < L o c a t i o n   x m l n s : b = " h t t p : / / s c h e m a s . d a t a c o n t r a c t . o r g / 2 0 0 4 / 0 7 / S y s t e m . W i n d o w s " > < b : _ x > 2 0 0 < / b : _ x > < b : _ y > 1 9 4 . 2 < / b : _ y > < / L o c a t i o n > < S h a p e R o t a t e A n g l e > 3 6 0 < / S h a p e R o t a t e A n g l e > < W i d t h > 1 6 < / W i d t h > < / a : V a l u e > < / a : K e y V a l u e O f D i a g r a m O b j e c t K e y a n y T y p e z b w N T n L X > < a : K e y V a l u e O f D i a g r a m O b j e c t K e y a n y T y p e z b w N T n L X > < a : K e y > < K e y > R e l a t i o n s h i p s \ & l t ; T a b l e s \ E D S B _ d a t a \ C o l u m n s \ P a t i e n t   A d m i s s i o n   D a t e & g t ; - & l t ; T a b l e s \ C a l e n d a r _ T a b l e \ C o l u m n s \ D a t e & g t ; \ P K < / K e y > < / a : K e y > < a : V a l u e   i : t y p e = " D i a g r a m D i s p l a y L i n k E n d p o i n t V i e w S t a t e " > < H e i g h t > 1 6 < / H e i g h t > < L a b e l L o c a t i o n   x m l n s : b = " h t t p : / / s c h e m a s . d a t a c o n t r a c t . o r g / 2 0 0 4 / 0 7 / S y s t e m . W i n d o w s " > < b : _ x > 4 1 5 . 5 0 3 8 1 0 5 6 7 6 6 5 8 2 < / b : _ x > < b : _ y > 8 8 . 6 < / b : _ y > < / L a b e l L o c a t i o n > < L o c a t i o n   x m l n s : b = " h t t p : / / s c h e m a s . d a t a c o n t r a c t . o r g / 2 0 0 4 / 0 7 / S y s t e m . W i n d o w s " > < b : _ x > 4 3 1 . 5 0 3 8 1 0 5 6 7 6 6 5 7 7 < / b : _ x > < b : _ y > 9 6 . 6 < / b : _ y > < / L o c a t i o n > < S h a p e R o t a t e A n g l e > 1 8 0 < / S h a p e R o t a t e A n g l e > < W i d t h > 1 6 < / W i d t h > < / a : V a l u e > < / a : K e y V a l u e O f D i a g r a m O b j e c t K e y a n y T y p e z b w N T n L X > < a : K e y V a l u e O f D i a g r a m O b j e c t K e y a n y T y p e z b w N T n L X > < a : K e y > < K e y > R e l a t i o n s h i p s \ & l t ; T a b l e s \ E D S B _ d a t a \ C o l u m n s \ P a t i e n t   A d m i s s i o n   D a t e & g t ; - & l t ; T a b l e s \ C a l e n d a r _ T a b l e \ C o l u m n s \ D a t e & g t ; \ C r o s s F i l t e r < / K e y > < / a : K e y > < a : V a l u e   i : t y p e = " D i a g r a m D i s p l a y L i n k C r o s s F i l t e r V i e w S t a t e " > < P o i n t s   x m l n s : b = " h t t p : / / s c h e m a s . d a t a c o n t r a c t . o r g / 2 0 0 4 / 0 7 / S y s t e m . W i n d o w s " > < b : P o i n t > < b : _ x > 2 1 5 . 9 9 9 9 9 9 9 9 9 9 9 9 9 7 < / b : _ x > < b : _ y > 1 9 4 . 2 < / b : _ y > < / b : P o i n t > < b : P o i n t > < b : _ x > 3 1 3 . 7 5 1 9 0 5 5 < / b : _ x > < b : _ y > 1 9 4 . 2 < / b : _ y > < / b : P o i n t > < b : P o i n t > < b : _ x > 3 1 5 . 7 5 1 9 0 5 5 < / b : _ x > < b : _ y > 1 9 2 . 2 < / b : _ y > < / b : P o i n t > < b : P o i n t > < b : _ x > 3 1 5 . 7 5 1 9 0 5 5 < / b : _ x > < b : _ y > 9 8 . 6 < / b : _ y > < / b : P o i n t > < b : P o i n t > < b : _ x > 3 1 7 . 7 5 1 9 0 5 5 < / b : _ x > < b : _ y > 9 6 . 6 < / b : _ y > < / b : P o i n t > < b : P o i n t > < b : _ x > 4 1 5 . 5 0 3 8 1 0 5 6 7 6 6 5 8 2 < / b : _ x > < b : _ y > 9 6 . 6 < / b : _ y > < / b : P o i n t > < / P o i n t s > < / a : V a l u e > < / 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V i e w S t a t e s > < / D i a g r a m M a n a g e r . S e r i a l i z a b l e D i a g r a m > < D i a g r a m M a n a g e r . S e r i a l i z a b l e D i a g r a m > < A d a p t e r   i : t y p e = " M e a s u r e D i a g r a m S a n d b o x A d a p t e r " > < T a b l e N a m e > E D S B _ d a t a 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 E D S B _ d a t a 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 C o l u m n s \ R e s p o n s e   T i m e 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 C o l u m n s \ R e s p o n s e   T i m e < / 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I s S a n d b o x E m b e d d e d " > < C u s t o m C o n t e n t > < ! [ C D A T A [ y e 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 E D S B _ d a t a 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 E D S B _ d a t a 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 C o l u m n s \ R e s p o n s e 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E D S B _ d a t a _ d 7 3 5 9 6 5 d - e 1 0 4 - 4 5 3 1 - 8 a 5 5 - 6 7 7 1 9 9 9 2 4 e a 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 R e s p o n s e   T i m e < / 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 R e s p o n s e   T i m e < / s t r i n g > < / k e y > < v a l u e > < i n t > 1 2 < / i n t > < / v a l u e > < / i t e m > < / C o l u m n D i s p l a y I n d e x > < C o l u m n F r o z e n   / > < C o l u m n C h e c k e d   / > < C o l u m n F i l t e r > < i t e m > < k e y > < s t r i n g > P a t i e n t   A d m i s s i o n   D a t e < / s t r i n g > < / k e y > < v a l u e > < F i l t e r E x p r e s s i o n   x s i : n i l = " t r u e "   / > < / v a l u e > < / i t e m > < / C o l u m n F i l t e r > < S e l e c t i o n F i l t e r > < i t e m > < k e y > < s t r i n g > P a t i e n t   A d m i s s i o n   D a t e < / s t r i n g > < / k e y > < v a l u e > < S e l e c t i o n F i l t e r   x s i : n i l = " t r u e "   / > < / v a l u e > < / i t e m > < / S e l e c t i o n F i l t e r > < F i l t e r P a r a m e t e r s > < i t e m > < k e y > < s t r i n g > P a t i e n t   A d m i s s i o n   D a t e < / s t r i n g > < / k e y > < v a l u e > < C o m m a n d P a r a m e t e r s   / > < / v a l u e > < / i t e m > < / F i l t e r P a r a m e t e r s > < S o r t B y C o l u m n   / > < I s S o r t D e s c e n d i n g > f a l s e < / I s S o r t D e s c e n d i n g > < / T a b l e W i d g e t G r i d S e r i a l i z a t i o n > ] ] > < / C u s t o m C o n t e n t > < / G e m i n i > 
</file>

<file path=customXml/item8.xml>��< ? x m l   v e r s i o n = " 1 . 0 "   e n c o d i n g = " U T F - 1 6 " ? > < G e m i n i   x m l n s = " h t t p : / / g e m i n i / p i v o t c u s t o m i z a t i o n / T a b l e X M L _ C a l e n d a r _ T a b l e _ 7 a d e 0 5 c 6 - a 7 1 4 - 4 f 5 2 - b e 3 0 - f 4 4 5 2 5 1 a 2 c 7 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 1 4 5 < / 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9.xml>��< ? x m l   v e r s i o n = " 1 . 0 "   e n c o d i n g = " U T F - 1 6 "   s t a n d a l o n e = " n o " ? > < D a t a M a s h u p   x m l n s = " h t t p : / / s c h e m a s . m i c r o s o f t . c o m / D a t a M a s h u p " > A A A A A D U 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u N D 0 a 0 A A A D 3 A A A A E g A A A E N v b m Z p Z y 9 Q Y W N r Y W d l L n h t b H q / e 7 + N f U V u j k J Z a l F x Z n 6 e r Z K h n o G S Q n F J Y l 5 K Y k 5 + X q q t U l 6 + k r 0 d L 5 d N Q G J y d m J 6 q g J Q d V 6 x V U V x i q 1 S R k l J g Z W + f n l 5 u V 6 5 s V 5 + U b q + k Y G B o X 6 E r 0 9 w c k Z q b q I S X H E m Y c W 6 m X k g a 5 N T l e x s w i C u s T P S M z Q x 1 D M z M N I z s N G H C d r 4 Z u Y h F B g B H Q y S R R K 0 c S 7 N K S k t S r V L z d P 1 9 L P R h 3 F t 9 K F + s A M A A A D / / w M A U E s D B B Q A A g A I A A A A I Q C D 6 Z y o R A M A A K 0 K A A A T A A A A R m 9 y b X V s Y X M v U 2 V j d G l v b j E u b a R W 3 2 / a M B B + r 9 T / w U p f g u R G h G 6 d t I q H l h 9 b p Q 5 1 B a 0 P Z U J u c t B o j o 1 s p y u q + N 9 3 T g I h g O n W g S B g n + + + + 7 7 z 2 R o i k 0 h B h s U z v D g 6 0 k 9 M Q U x 6 3 e H V J G a G k T b h Y I 6 P C L 6 G M l M R 4 E h H P w d d G W U p C O P 3 E w 5 B R w q D f 7 T v d T 6 P u 2 z E x r 1 J d 9 x 7 i Y C f 3 k v 1 S 8 9 Z B O N e C m o G I l p M u j B n y t j 1 k 6 F h J t O T K 8 l U P F 7 H D S L 9 7 D X o Q x d 4 k i Y G V N u j H i U d y b N U 6 H Y Y U t I T k Y w T M W u f f 2 w 2 8 f / 3 T B o Y m g W H d v U z G E g B P x u 0 y O D E u 1 U y x b m Y f A U W g 9 I e p j N i j 2 h Y z p T j f p E s J Q / l + C X n w 4 h x p n T b q G z T Z e e J i R l 6 H C 3 m U L k b K S b 0 V K q 0 g G w n t b 8 n P n 1 9 9 W 6 Z S Z A K c h 1 j i g Y t i Y E X s 6 S k m r q M 0 0 R r K 1 a X G V i Z I V N g k h R q p v 1 E a f Q l E s O 4 0 9 8 N Q 5 s B S 8 F p 8 Q U E A n Q D m t m l 1 8 K c f w h s c r X J O 1 R 7 Z 2 W l O b m D K S h 1 A F 6 V b p + z 2 c q M y 1 m C G t Q s h / j U U 1 Y W c i T V A V j 3 L D G W r r r F s p L y m 6 3 P e F V l l Z g d m T 4 m A s p x f 0 t z 6 u R + D 9 1 L W j p T K 6 8 j T P 5 q s S 5 0 3 w u I t 1 n N e Q k 3 a A n O q 9 D e w Z w j 0 T H 5 w X i 2 U X r l e D 7 q 7 y S F j u y H c Q R e W q r a E r p T A 0 t X z N A Z d A s b 9 f r 2 A + k 7 w 9 7 I 3 6 A i p i 3 l S J d z m 2 n / 4 O 7 b R o / F 8 V b N 5 a W J V e S B O L 0 e I P u H V l h s Q Y 6 1 t t p F X 8 t J 3 3 a + 1 L N N B x 8 2 p M H + s U u i t a N O b E 4 M Z 3 8 p Y Q u D T x n X F s R A F v 7 / E 8 h w z h N T 1 i V 5 X J D 1 F q g g 5 S a F x b 8 o e + Z S d r N 5 7 i h L 3 A t y H I i s A L S z Y 7 c 2 L J 6 P D X f z D k L P G S p o b R K 0 2 W X C N 4 8 W N 5 3 0 9 S C W 9 V F y 4 M R B Y C v a 7 H l T K y e B f W 1 P 0 y w m 9 v f M 8 C 1 M L i n e g r h n b m Q 7 P i I + P k q E C 3 R 1 8 + l g h x I x U 5 M 8 i b 3 X n 5 t E m 8 B G x K w s b X 6 r 2 T q j e A V p h g 3 6 6 S y k J 3 G m m D 2 Q f B y z 7 8 a G p l I 8 g 7 I 3 A C M L o i r G + n g 5 s M 7 X l 4 9 6 2 V 0 t c O M 9 4 Y 3 H x + o S G e e r 7 9 6 L U S w v f B 3 0 l J L q P e r s 4 r I S F Q a 5 I g X / y 3 d e f L a B W O f b V 5 k t k W r + L / 4 A A A D / / w M A U E s B A i 0 A F A A G A A g A A A A h A C r d q k D S A A A A N w E A A B M A A A A A A A A A A A A A A A A A A A A A A F t D b 2 5 0 Z W 5 0 X 1 R 5 c G V z X S 5 4 b W x Q S w E C L Q A U A A I A C A A A A C E A A u N D 0 a 0 A A A D 3 A A A A E g A A A A A A A A A A A A A A A A A L A w A A Q 2 9 u Z m l n L 1 B h Y 2 t h Z 2 U u e G 1 s U E s B A i 0 A F A A C A A g A A A A h A I P p n K h E A w A A r Q o A A B M A A A A A A A A A A A A A A A A A 6 A M A A E Z v c m 1 1 b G F z L 1 N l Y 3 R p b 2 4 x L m 1 Q S w U G A A A A A A M A A w D C A A A A X 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8 d A A A A A A A A X R 0 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F R F N C X 2 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0 L T E z V D E 0 O j Q w O j U x L j c 0 O D k 3 M z N 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W E 3 Y z U 2 N D I t Z T J k O C 0 0 M W Q w L W I 0 N W Y t M D I x M G F k O D N j O W Z k I i 8 + P E V u d H J 5 I F R 5 c G U 9 I l J l b G F 0 a W 9 u c 2 h p c E l u Z m 9 D b 2 5 0 Y W l u Z X I i I F Z h b H V l P S J z e y Z x d W 9 0 O 2 N v b H V t b k N v d W 5 0 J n F 1 b 3 Q 7 O j E x L C Z x d W 9 0 O 2 t l e U N v b H V t b k 5 h b W V z J n F 1 b 3 Q 7 O l t d L C Z x d W 9 0 O 3 F 1 Z X J 5 U m V s Y X R p b 2 5 z a G l w c y Z x d W 9 0 O z p b X S w m c X V v d D t j b 2 x 1 b W 5 J Z G V u d G l 0 a W V z J n F 1 b 3 Q 7 O l s m c X V v d D t T Z W N 0 a W 9 u M S 9 F R F N C X 2 R h d G E v Q 2 h h b m d l Z C B U e X B l L n t Q Y X R p Z W 5 0 I E l k L D B 9 J n F 1 b 3 Q 7 L C Z x d W 9 0 O 1 N l Y 3 R p b 2 4 x L 0 V E U 0 J f Z G F 0 Y S 9 D a G F u Z 2 V k I F R 5 c G U x L n t Q Y X R p Z W 5 0 I E F k b W l z c 2 l v b i B E Y X R l L j E s M X 0 m c X V v d D s s J n F 1 b 3 Q 7 U 2 V j d G l v b j E v R U R T Q l 9 k Y X R h L 0 N o Y W 5 n Z W Q g V H l w Z T E u e 1 B h d G l l b n Q g Q W R t a X N z a W 9 u I E R h d G U u M i w y f S Z x d W 9 0 O y w m c X V v d D t T Z W N 0 a W 9 u M S 9 F R F N C X 2 R h d G E v T W V y Z 2 V k I E N v b H V t b n M u e 0 1 l c m d l Z C w y f S Z x d W 9 0 O y w m c X V v d D t T Z W N 0 a W 9 u M S 9 F R F N C X 2 R h d G E v U m V w b G F j Z W Q g V m F s d W U x L n t Q Y X R p Z W 5 0 I E d l b m R l c i w z f S Z x d W 9 0 O y w m c X V v d D t T Z W N 0 a W 9 u M S 9 F R F N C X 2 R h d G E v Q 2 h h b m d l Z C B U e X B l L n t Q Y X R p Z W 5 0 I E F n Z S w 1 f S Z x d W 9 0 O y w m c X V v d D t T Z W N 0 a W 9 u M S 9 F R F N C X 2 R h d G E v Q 2 h h b m d l Z C B U e X B l L n t Q Y X R p Z W 5 0 I F J h Y 2 U s N n 0 m c X V v d D s s J n F 1 b 3 Q 7 U 2 V j d G l v b j E v R U R T Q l 9 k Y X R h L 0 N o Y W 5 n Z W Q g V H l w Z S 5 7 R G V w Y X J 0 b W V u d C B S Z W Z l c n J h b C w 3 f S Z x d W 9 0 O y w m c X V v d D t T Z W N 0 a W 9 u M S 9 F R F N C X 2 R h d G E v U m V w b G F j Z W Q g V m F s d W U z L n t Q Y X R p Z W 5 0 I E F k b W l z c 2 l v b i B G b G F n L D d 9 J n F 1 b 3 Q 7 L C Z x d W 9 0 O 1 N l Y 3 R p b 2 4 x L 0 V E U 0 J f Z G F 0 Y S 9 D a G F u Z 2 V k I F R 5 c G U u e 1 B h d G l l b n Q g U 2 F 0 a X N m Y W N 0 a W 9 u I F N j b 3 J l L D l 9 J n F 1 b 3 Q 7 L C Z x d W 9 0 O 1 N l Y 3 R p b 2 4 x L 0 V E U 0 J f Z G F 0 Y S 9 D a G F u Z 2 V k I F R 5 c G U u e 1 B h d G l l b n Q g V 2 F p d H R p b W U s M T B 9 J n F 1 b 3 Q 7 X S w m c X V v d D t D b 2 x 1 b W 5 D b 3 V u d C Z x d W 9 0 O z o x M S w m c X V v d D t L Z X l D b 2 x 1 b W 5 O Y W 1 l c y Z x d W 9 0 O z p b X S w m c X V v d D t D b 2 x 1 b W 5 J Z G V u d G l 0 a W V z J n F 1 b 3 Q 7 O l s m c X V v d D t T Z W N 0 a W 9 u M S 9 F R F N C X 2 R h d G E v Q 2 h h b m d l Z C B U e X B l L n t Q Y X R p Z W 5 0 I E l k L D B 9 J n F 1 b 3 Q 7 L C Z x d W 9 0 O 1 N l Y 3 R p b 2 4 x L 0 V E U 0 J f Z G F 0 Y S 9 D a G F u Z 2 V k I F R 5 c G U x L n t Q Y X R p Z W 5 0 I E F k b W l z c 2 l v b i B E Y X R l L j E s M X 0 m c X V v d D s s J n F 1 b 3 Q 7 U 2 V j d G l v b j E v R U R T Q l 9 k Y X R h L 0 N o Y W 5 n Z W Q g V H l w Z T E u e 1 B h d G l l b n Q g Q W R t a X N z a W 9 u I E R h d G U u M i w y f S Z x d W 9 0 O y w m c X V v d D t T Z W N 0 a W 9 u M S 9 F R F N C X 2 R h d G E v T W V y Z 2 V k I E N v b H V t b n M u e 0 1 l c m d l Z C w y f S Z x d W 9 0 O y w m c X V v d D t T Z W N 0 a W 9 u M S 9 F R F N C X 2 R h d G E v U m V w b G F j Z W Q g V m F s d W U x L n t Q Y X R p Z W 5 0 I E d l b m R l c i w z f S Z x d W 9 0 O y w m c X V v d D t T Z W N 0 a W 9 u M S 9 F R F N C X 2 R h d G E v Q 2 h h b m d l Z C B U e X B l L n t Q Y X R p Z W 5 0 I E F n Z S w 1 f S Z x d W 9 0 O y w m c X V v d D t T Z W N 0 a W 9 u M S 9 F R F N C X 2 R h d G E v Q 2 h h b m d l Z C B U e X B l L n t Q Y X R p Z W 5 0 I F J h Y 2 U s N n 0 m c X V v d D s s J n F 1 b 3 Q 7 U 2 V j d G l v b j E v R U R T Q l 9 k Y X R h L 0 N o Y W 5 n Z W Q g V H l w Z S 5 7 R G V w Y X J 0 b W V u d C B S Z W Z l c n J h b C w 3 f S Z x d W 9 0 O y w m c X V v d D t T Z W N 0 a W 9 u M S 9 F R F N C X 2 R h d G E v U m V w b G F j Z W Q g V m F s d W U z L n t Q Y X R p Z W 5 0 I E F k b W l z c 2 l v b i B G b G F n L D d 9 J n F 1 b 3 Q 7 L C Z x d W 9 0 O 1 N l Y 3 R p b 2 4 x L 0 V E U 0 J f Z G F 0 Y S 9 D a G F u Z 2 V k I F R 5 c G U u e 1 B h d G l l b n Q g U 2 F 0 a X N m Y W N 0 a W 9 u I F N j b 3 J l L D l 9 J n F 1 b 3 Q 7 L C Z x d W 9 0 O 1 N l Y 3 R p b 2 4 x L 0 V E U 0 J f Z 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Q t M T N U M T Q 6 N D A 6 N T E u N z Q w O T c 4 N F 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w M G M 1 Y j M 0 O C 0 0 Z m V k L T Q 2 Y j U t Y j c z N i 1 j M G Z m Y z Q 0 O T R i Z j E i L z 4 8 R W 5 0 c n k g V H l w Z T 0 i U m V j b 3 Z l c n l U Y X J n Z X R D b 2 x 1 b W 4 i I F Z h b H V l P S J s M S I v P j x F b n R y e S B U e X B l P S J S Z W N v d m V y e V R h c m d l d F J v d y I g V m F s d W U 9 I m w 4 I i 8 + P E V u d H J 5 I F R 5 c G U 9 I l J l Y 2 9 2 Z X J 5 V G F y Z 2 V 0 U 2 h l Z X Q i I F Z h b H V l P S J z U G l 2 b 3 Q g U m V w b 3 J 0 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R G F 0 Z S w w f S Z x d W 9 0 O 1 0 s J n F 1 b 3 Q 7 Q 2 9 s d W 1 u Q 2 9 1 b n Q m c X V v d D s 6 M S w m c X V v d D t L Z X l D b 2 x 1 b W 5 O Y W 1 l c y Z x d W 9 0 O z p b X S w m c X V v d D t D b 2 x 1 b W 5 J Z G V u d G l 0 a W V z J n F 1 b 3 Q 7 O l s m c X V v d D t T Z W N 0 a W 9 u M S 9 D Y W x l b m R h c l 9 U Y W J s Z S 9 D a G F u Z 2 V k I F R 5 c G U u e 0 R h d G U 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F R F N C X 2 R h d G E v U 2 9 1 c m N l P C 9 J d G V t U G F 0 a D 4 8 L 0 l 0 Z W 1 M b 2 N h d G l v b j 4 8 U 3 R h Y m x l R W 5 0 c m l l c y 8 + P C 9 J d G V t P j x J d G V t P j x J d G V t T G 9 j Y X R p b 2 4 + P E l 0 Z W 1 U e X B l P k Z v c m 1 1 b G E 8 L 0 l 0 Z W 1 U e X B l P j x J d G V t U G F 0 a D 5 T Z W N 0 a W 9 u M S 9 F R F N C X 2 R h d G E v U H J v b W 9 0 Z W Q l M j B I Z W F k Z X J z P C 9 J d G V t U G F 0 a D 4 8 L 0 l 0 Z W 1 M b 2 N h d G l v b j 4 8 U 3 R h Y m x l R W 5 0 c m l l c y 8 + P C 9 J d G V t P j x J d G V t P j x J d G V t T G 9 j Y X R p b 2 4 + P E l 0 Z W 1 U e X B l P k Z v c m 1 1 b G E 8 L 0 l 0 Z W 1 U e X B l P j x J d G V t U G F 0 a D 5 T Z W N 0 a W 9 u M S 9 F R F N C X 2 R h d G E v Q 2 h h b m d l Z C U y M F R 5 c G U 8 L 0 l 0 Z W 1 Q Y X R o P j w v S X R l b U x v Y 2 F 0 a W 9 u P j x T d G F i b G V F b n R y a W V z L z 4 8 L 0 l 0 Z W 0 + P E l 0 Z W 0 + P E l 0 Z W 1 M b 2 N h d G l v b j 4 8 S X R l b V R 5 c G U + R m 9 y b X V s Y T w v S X R l b V R 5 c G U + P E l 0 Z W 1 Q Y X R o P l N l Y 3 R p b 2 4 x L 0 V E U 0 J f Z G F 0 Y S 9 N Z X J n Z W Q l M j B D b 2 x 1 b W 5 z P C 9 J d G V t U G F 0 a D 4 8 L 0 l 0 Z W 1 M b 2 N h d G l v b j 4 8 U 3 R h Y m x l R W 5 0 c m l l c y 8 + P C 9 J d G V t P j x J d G V t P j x J d G V t T G 9 j Y X R p b 2 4 + P E l 0 Z W 1 U e X B l P k Z v c m 1 1 b G E 8 L 0 l 0 Z W 1 U e X B l P j x J d G V t U G F 0 a D 5 T Z W N 0 a W 9 u M S 9 F R F N C X 2 R h d G E v U m V w b G F j Z W Q l M j B W Y W x 1 Z T w v S X R l b V B h d G g + P C 9 J d G V t T G 9 j Y X R p b 2 4 + P F N 0 Y W J s Z U V u d H J p Z X M v P j w v S X R l b T 4 8 S X R l b T 4 8 S X R l b U x v Y 2 F 0 a W 9 u P j x J d G V t V H l w Z T 5 G b 3 J t d W x h P C 9 J d G V t V H l w Z T 4 8 S X R l b V B h d G g + U 2 V j d G l v b j E v R U R T Q l 9 k Y X R h L 1 J l c G x h Y 2 V k J T I w V m F s d W U x P C 9 J d G V t U G F 0 a D 4 8 L 0 l 0 Z W 1 M b 2 N h d G l v b j 4 8 U 3 R h Y m x l R W 5 0 c m l l c y 8 + P C 9 J d G V t P j x J d G V t P j x J d G V t T G 9 j Y X R p b 2 4 + P E l 0 Z W 1 U e X B l P k Z v c m 1 1 b G E 8 L 0 l 0 Z W 1 U e X B l P j x J d G V t U G F 0 a D 5 T Z W N 0 a W 9 u M S 9 F R F N C X 2 R h d G E v T G 9 3 Z X J j Y X N l Z C U y M F R l e H Q 8 L 0 l 0 Z W 1 Q Y X R o P j w v S X R l b U x v Y 2 F 0 a W 9 u P j x T d G F i b G V F b n R y a W V z L z 4 8 L 0 l 0 Z W 0 + P E l 0 Z W 0 + P E l 0 Z W 1 M b 2 N h d G l v b j 4 8 S X R l b V R 5 c G U + R m 9 y b X V s Y T w v S X R l b V R 5 c G U + P E l 0 Z W 1 Q Y X R o P l N l Y 3 R p b 2 4 x L 0 V E U 0 J f Z G F 0 Y S 9 S Z X B s Y W N l Z C U y M F Z h b H V l M j w v S X R l b V B h d G g + P C 9 J d G V t T G 9 j Y X R p b 2 4 + P F N 0 Y W J s Z U V u d H J p Z X M v P j w v S X R l b T 4 8 S X R l b T 4 8 S X R l b U x v Y 2 F 0 a W 9 u P j x J d G V t V H l w Z T 5 G b 3 J t d W x h P C 9 J d G V t V H l w Z T 4 8 S X R l b V B h d G g + U 2 V j d G l v b j E v R U R T Q l 9 k Y X R h L 1 J l c G x h Y 2 V k J T I w V m F s d W U z P C 9 J d G V t U G F 0 a D 4 8 L 0 l 0 Z W 1 M b 2 N h d G l v b j 4 8 U 3 R h Y m x l R W 5 0 c m l l c y 8 + P C 9 J d G V t P j x J d G V t P j x J d G V t T G 9 j Y X R p b 2 4 + P E l 0 Z W 1 U e X B l P k Z v c m 1 1 b G E 8 L 0 l 0 Z W 1 U e X B l P j x J d G V t U G F 0 a D 5 T Z W N 0 a W 9 u M S 9 F R F N C X 2 R h d G E v U 3 B s a X Q l M j B D b 2 x 1 b W 4 l M j B i e S U y M E R l b G l t a X R l c j w v S X R l b V B h d G g + P C 9 J d G V t T G 9 j Y X R p b 2 4 + P F N 0 Y W J s Z U V u d H J p Z X M v P j w v S X R l b T 4 8 S X R l b T 4 8 S X R l b U x v Y 2 F 0 a W 9 u P j x J d G V t V H l w Z T 5 G b 3 J t d W x h P C 9 J d G V t V H l w Z T 4 8 S X R l b V B h d G g + U 2 V j d G l v b j E v R U R T Q l 9 k Y X R h L 0 N o Y W 5 n Z W Q l M j B U e X B l M T w v S X R l b V B h d G g + P C 9 J d G V t T G 9 j Y X R p b 2 4 + P F N 0 Y W J s Z U V u d H J p Z X M v P j w v S X R l b T 4 8 S X R l b T 4 8 S X R l b U x v Y 2 F 0 a W 9 u P j x J d G V t V H l w Z T 5 G b 3 J t d W x h P C 9 J d G V t V H l w Z T 4 8 S X R l b V B h d G g + U 2 V j d G l v b j E v Q 2 F s Z W 5 k Y X J f V G F i b G U v U 2 9 1 c m N l P C 9 J d G V t U G F 0 a D 4 8 L 0 l 0 Z W 1 M b 2 N h d G l v b j 4 8 U 3 R h Y m x l R W 5 0 c m l l c y 8 + P C 9 J d G V t P j x J d G V t P j x J d G V t T G 9 j Y X R p b 2 4 + P E l 0 Z W 1 U e X B l P k Z v c m 1 1 b G E 8 L 0 l 0 Z W 1 U e X B l P j x J d G V t U G F 0 a D 5 T Z W N 0 a W 9 u M S 9 D Y W x l b m R h c l 9 U Y W J s Z S 9 D b 2 5 2 Z X J 0 Z W Q l M j B 0 b y U y M F R h Y m x l P C 9 J d G V t U G F 0 a D 4 8 L 0 l 0 Z W 1 M b 2 N h d G l v b j 4 8 U 3 R h Y m x l R W 5 0 c m l l c y 8 + P C 9 J d G V t P j x J d G V t P j x J d G V t T G 9 j Y X R p b 2 4 + P E l 0 Z W 1 U e X B l P k Z v c m 1 1 b G E 8 L 0 l 0 Z W 1 U e X B l P j x J d G V t U G F 0 a D 5 T Z W N 0 a W 9 u M S 9 D Y W x l b m R h c l 9 U Y W J s Z S 9 S Z W 5 h b W V k J T I w Q 2 9 s d W 1 u c z w v S X R l b V B h d G g + P C 9 J d G V t T G 9 j Y X R p b 2 4 + P F N 0 Y W J s Z U V u d H J p Z X M v P j w v S X R l b T 4 8 S X R l b T 4 8 S X R l b U x v Y 2 F 0 a W 9 u P j x J d G V t V H l w Z T 5 G b 3 J t d W x h P C 9 J d G V t V H l w Z T 4 8 S X R l b V B h d G g + U 2 V j d G l v b j E v R U R T Q l 9 k Y X R h L 1 J l b m F t Z W Q l M j B D b 2 x 1 b W 5 z P C 9 J d G V t U G F 0 a D 4 8 L 0 l 0 Z W 1 M b 2 N h d G l v b j 4 8 U 3 R h Y m x l R W 5 0 c m l l c y 8 + P C 9 J d G V t P j x J d G V t P j x J d G V t T G 9 j Y X R p b 2 4 + P E l 0 Z W 1 U e X B l P k Z v c m 1 1 b G E 8 L 0 l 0 Z W 1 U e X B l P j x J d G V t U G F 0 a D 5 T Z W N 0 a W 9 u M S 9 D Y W x l b m R h c l 9 U Y W J s Z S 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m c R + J b x x V k O c s 9 h B / 4 Y J U g A A A A A C A A A A A A A Q Z g A A A A E A A C A A A A B Y i 5 v j M c 9 E G A 2 2 B m 0 7 E 4 0 H t x 2 3 2 W 2 Z n U c d n E B H v 9 S U i Q A A A A A O g A A A A A I A A C A A A A C B a J F u k t i Z B d 0 S 8 3 V 2 y O 3 Z 9 C T G H B A e Z y 8 n K y 5 X A 9 w Z S V A A A A B a d E I a 0 / f n B v Q H s w M i Y 3 u 8 e 8 w 2 + s q C E F 3 e d w 2 3 I u N l P 1 R p g M L v T q C U j w B Q y L 9 R l g C r A v i k m T x F 8 W w 4 B e U W 4 7 2 m 7 6 A r r a u 1 b Q n c Q + p c z C G 6 y E A A A A B J v u c V o u 3 j w N Q + R T G 1 m r h u i 2 0 1 E P f u Q 3 h z F D I H n P b 2 e S T 0 u a s q + M K 1 J h J V t a n c t P k m p G j 2 X U H x 9 l l F l i k 1 f n O j < / D a t a M a s h u p > 
</file>

<file path=customXml/itemProps1.xml><?xml version="1.0" encoding="utf-8"?>
<ds:datastoreItem xmlns:ds="http://schemas.openxmlformats.org/officeDocument/2006/customXml" ds:itemID="{FB0A79C4-C63E-4250-8552-74901403F3D9}">
  <ds:schemaRefs/>
</ds:datastoreItem>
</file>

<file path=customXml/itemProps10.xml><?xml version="1.0" encoding="utf-8"?>
<ds:datastoreItem xmlns:ds="http://schemas.openxmlformats.org/officeDocument/2006/customXml" ds:itemID="{95C25D17-8DD1-4563-B01C-7AB4C229CCDD}">
  <ds:schemaRefs/>
</ds:datastoreItem>
</file>

<file path=customXml/itemProps11.xml><?xml version="1.0" encoding="utf-8"?>
<ds:datastoreItem xmlns:ds="http://schemas.openxmlformats.org/officeDocument/2006/customXml" ds:itemID="{A3DB1C14-AFF0-4A96-86FC-468A0F35806F}">
  <ds:schemaRefs/>
</ds:datastoreItem>
</file>

<file path=customXml/itemProps12.xml><?xml version="1.0" encoding="utf-8"?>
<ds:datastoreItem xmlns:ds="http://schemas.openxmlformats.org/officeDocument/2006/customXml" ds:itemID="{B5A4C050-12B8-478D-8246-D22692F050C5}">
  <ds:schemaRefs/>
</ds:datastoreItem>
</file>

<file path=customXml/itemProps13.xml><?xml version="1.0" encoding="utf-8"?>
<ds:datastoreItem xmlns:ds="http://schemas.openxmlformats.org/officeDocument/2006/customXml" ds:itemID="{B31C32A9-53FF-4BF9-A7B9-5BBA0B76CDB4}">
  <ds:schemaRefs/>
</ds:datastoreItem>
</file>

<file path=customXml/itemProps14.xml><?xml version="1.0" encoding="utf-8"?>
<ds:datastoreItem xmlns:ds="http://schemas.openxmlformats.org/officeDocument/2006/customXml" ds:itemID="{02E40A21-A681-42AB-8DCF-C2802F781247}">
  <ds:schemaRefs/>
</ds:datastoreItem>
</file>

<file path=customXml/itemProps15.xml><?xml version="1.0" encoding="utf-8"?>
<ds:datastoreItem xmlns:ds="http://schemas.openxmlformats.org/officeDocument/2006/customXml" ds:itemID="{218B1710-4FA9-44C5-85B2-4A904B28C9A6}">
  <ds:schemaRefs/>
</ds:datastoreItem>
</file>

<file path=customXml/itemProps16.xml><?xml version="1.0" encoding="utf-8"?>
<ds:datastoreItem xmlns:ds="http://schemas.openxmlformats.org/officeDocument/2006/customXml" ds:itemID="{44FA56C9-0944-4339-9CB5-75D2C5593606}">
  <ds:schemaRefs/>
</ds:datastoreItem>
</file>

<file path=customXml/itemProps17.xml><?xml version="1.0" encoding="utf-8"?>
<ds:datastoreItem xmlns:ds="http://schemas.openxmlformats.org/officeDocument/2006/customXml" ds:itemID="{FAE9422F-7E28-4F13-8791-D9247E5680BF}">
  <ds:schemaRefs/>
</ds:datastoreItem>
</file>

<file path=customXml/itemProps18.xml><?xml version="1.0" encoding="utf-8"?>
<ds:datastoreItem xmlns:ds="http://schemas.openxmlformats.org/officeDocument/2006/customXml" ds:itemID="{3C617FF5-48E6-4FD7-B766-4200C1A877C2}">
  <ds:schemaRefs/>
</ds:datastoreItem>
</file>

<file path=customXml/itemProps2.xml><?xml version="1.0" encoding="utf-8"?>
<ds:datastoreItem xmlns:ds="http://schemas.openxmlformats.org/officeDocument/2006/customXml" ds:itemID="{D413FE6C-8442-4CA2-9D74-D44C1DE0E17A}">
  <ds:schemaRefs/>
</ds:datastoreItem>
</file>

<file path=customXml/itemProps3.xml><?xml version="1.0" encoding="utf-8"?>
<ds:datastoreItem xmlns:ds="http://schemas.openxmlformats.org/officeDocument/2006/customXml" ds:itemID="{BB6A247B-95D2-4BE5-A760-ED7E32A3F31F}">
  <ds:schemaRefs/>
</ds:datastoreItem>
</file>

<file path=customXml/itemProps4.xml><?xml version="1.0" encoding="utf-8"?>
<ds:datastoreItem xmlns:ds="http://schemas.openxmlformats.org/officeDocument/2006/customXml" ds:itemID="{056D181E-8E6A-4E34-A3F3-F66BA5109832}">
  <ds:schemaRefs/>
</ds:datastoreItem>
</file>

<file path=customXml/itemProps5.xml><?xml version="1.0" encoding="utf-8"?>
<ds:datastoreItem xmlns:ds="http://schemas.openxmlformats.org/officeDocument/2006/customXml" ds:itemID="{51086104-C9D1-4FCD-9ED1-042B0C6C3596}">
  <ds:schemaRefs/>
</ds:datastoreItem>
</file>

<file path=customXml/itemProps6.xml><?xml version="1.0" encoding="utf-8"?>
<ds:datastoreItem xmlns:ds="http://schemas.openxmlformats.org/officeDocument/2006/customXml" ds:itemID="{2B24101F-3F3D-4364-B530-606C8041F9CE}">
  <ds:schemaRefs/>
</ds:datastoreItem>
</file>

<file path=customXml/itemProps7.xml><?xml version="1.0" encoding="utf-8"?>
<ds:datastoreItem xmlns:ds="http://schemas.openxmlformats.org/officeDocument/2006/customXml" ds:itemID="{796F2680-C3CD-48D1-82B4-FA09CC6B1E46}">
  <ds:schemaRefs/>
</ds:datastoreItem>
</file>

<file path=customXml/itemProps8.xml><?xml version="1.0" encoding="utf-8"?>
<ds:datastoreItem xmlns:ds="http://schemas.openxmlformats.org/officeDocument/2006/customXml" ds:itemID="{2087377C-CD98-4CCB-AF32-E5834C8C2CE5}">
  <ds:schemaRefs/>
</ds:datastoreItem>
</file>

<file path=customXml/itemProps9.xml><?xml version="1.0" encoding="utf-8"?>
<ds:datastoreItem xmlns:ds="http://schemas.openxmlformats.org/officeDocument/2006/customXml" ds:itemID="{A06AABFF-4697-4AF5-A568-C778C96057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Patients_satisfaction_score_day</vt:lpstr>
      <vt:lpstr>Patients_average_wait_time</vt:lpstr>
      <vt:lpstr>Patients_per_day_in_a_month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Arya</dc:creator>
  <cp:lastModifiedBy>Aman Arya</cp:lastModifiedBy>
  <dcterms:created xsi:type="dcterms:W3CDTF">2025-04-13T06:04:14Z</dcterms:created>
  <dcterms:modified xsi:type="dcterms:W3CDTF">2025-04-15T11:27:26Z</dcterms:modified>
</cp:coreProperties>
</file>