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osan\OneDrive - Nexus365\Desktop\R_scripts\ROP_meta_analysis\r_docs\Meta-analysis -_010122-FIREFLEYE-V9\ROP meta-analysis v9\ROP_meta-analysis\data\"/>
    </mc:Choice>
  </mc:AlternateContent>
  <bookViews>
    <workbookView xWindow="-108" yWindow="-108" windowWidth="19416" windowHeight="10416"/>
  </bookViews>
  <sheets>
    <sheet name="f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H20" i="2"/>
  <c r="I17" i="2"/>
  <c r="F17" i="2"/>
  <c r="I30" i="1"/>
  <c r="F30" i="1"/>
  <c r="I31" i="1"/>
  <c r="H31" i="1"/>
  <c r="I25" i="1"/>
  <c r="F25" i="1"/>
</calcChain>
</file>

<file path=xl/sharedStrings.xml><?xml version="1.0" encoding="utf-8"?>
<sst xmlns="http://schemas.openxmlformats.org/spreadsheetml/2006/main" count="251" uniqueCount="69">
  <si>
    <t>Supplementary Table S3: Time to retreatment for Type 1 ROP</t>
  </si>
  <si>
    <t xml:space="preserve">Study </t>
  </si>
  <si>
    <t>Initial Anti-VEGF treatment</t>
  </si>
  <si>
    <t>IVB</t>
  </si>
  <si>
    <t>IVR</t>
  </si>
  <si>
    <t>IVA</t>
  </si>
  <si>
    <t>number of eyes</t>
  </si>
  <si>
    <t>mean time to retreatment
 (weeks)</t>
  </si>
  <si>
    <t>SD</t>
  </si>
  <si>
    <t>Murakami 2021</t>
  </si>
  <si>
    <t>-</t>
  </si>
  <si>
    <t>Zayek 2021</t>
  </si>
  <si>
    <t>median:8</t>
  </si>
  <si>
    <t>IQR:0.71-32.14</t>
  </si>
  <si>
    <t>Chen 2018a</t>
  </si>
  <si>
    <t>n/a</t>
  </si>
  <si>
    <t>Mueller 2017*</t>
  </si>
  <si>
    <t>median:12.7</t>
  </si>
  <si>
    <t>IQR: 11.3-15.6</t>
  </si>
  <si>
    <t>Hwang 2015</t>
  </si>
  <si>
    <t>Kong 2015</t>
  </si>
  <si>
    <t>Mintz Hittner 2011</t>
  </si>
  <si>
    <t>Fleck 2022</t>
  </si>
  <si>
    <t>median 7.64</t>
  </si>
  <si>
    <t>IQR:6-8.71</t>
  </si>
  <si>
    <t>Zhang 2017</t>
  </si>
  <si>
    <t>Chan 2016*</t>
  </si>
  <si>
    <t>range: 4.57-8.86</t>
  </si>
  <si>
    <t>Ekinci 2020</t>
  </si>
  <si>
    <t>Ling 2020*</t>
  </si>
  <si>
    <t>Kabatas 2017**</t>
  </si>
  <si>
    <t>Gunay 2016</t>
  </si>
  <si>
    <t>Erol 2015*</t>
  </si>
  <si>
    <t>Wong 2015</t>
  </si>
  <si>
    <t>Sukgen 2019*</t>
  </si>
  <si>
    <t>Riazi-esfahani 2021</t>
  </si>
  <si>
    <t>Suren 2022*</t>
  </si>
  <si>
    <t>Stahl 2022</t>
  </si>
  <si>
    <t>Supplementary Table S4. Time to retreatment following anti-VEGF therapy for Type 1 ROP. Values shown are means and standard deviations (SD) unless otherwise stated. *Studies that only reported mean time to recurrence, which we assumed to be approximations of mean time to retreatment. **Where the available data provide age at initial treatment and age at retreatment, the mean time to retreatment was calculated by subtraction and SD calculated by the formula, SDTotal = Sqrt(SD1^2 + SD2^2). n/a: no data available. §Summary mean and SD for each anti-VEGF agent were derived after exclusion of studies that reported median (and interquartile range, IQR) and studies that did not report any SD values.</t>
  </si>
  <si>
    <t xml:space="preserve">* These studies only reported  mean time to recurrence. We assumed this to be representative of mean time to retreatment. </t>
  </si>
  <si>
    <t>** SDtotal = Sqrt(SD1^2 + SD2^2) used to obtain SD</t>
  </si>
  <si>
    <t>n/a: no data available</t>
  </si>
  <si>
    <t>initial Anti-VEGF treatment</t>
  </si>
  <si>
    <t>mean time to retreatment (weeks)</t>
  </si>
  <si>
    <t xml:space="preserve">mean </t>
  </si>
  <si>
    <t>Mori 2020</t>
  </si>
  <si>
    <t>Demir 2019</t>
  </si>
  <si>
    <t>Mueller 2017</t>
  </si>
  <si>
    <t>Nicoara 2016</t>
  </si>
  <si>
    <t>Isaac 2015</t>
  </si>
  <si>
    <t>IQR(6-8.71)</t>
  </si>
  <si>
    <t>Chmielarz
-Czarnocińska 2021</t>
  </si>
  <si>
    <t>Lyu  2019</t>
  </si>
  <si>
    <t>Leng 2018</t>
  </si>
  <si>
    <t>Chan 2016</t>
  </si>
  <si>
    <t>FIREFLYEYE 2022</t>
  </si>
  <si>
    <t>Ling 2020</t>
  </si>
  <si>
    <t>Kabatas 2017</t>
  </si>
  <si>
    <t>Chen 2018b</t>
  </si>
  <si>
    <t xml:space="preserve">n/a </t>
  </si>
  <si>
    <t>Kang 2018</t>
  </si>
  <si>
    <t>Kimyon 2018</t>
  </si>
  <si>
    <t>Erol 2015</t>
  </si>
  <si>
    <t>Suren 2022</t>
  </si>
  <si>
    <t>Figure legend</t>
  </si>
  <si>
    <t>Values are mean +-SD unless otherwise stated.</t>
  </si>
  <si>
    <t>n/a no data available</t>
  </si>
  <si>
    <t>range ~ 1/4(max-min) = 1.07</t>
  </si>
  <si>
    <t>NB: combined means and SD's using  https://www.emathzone.com/tutorials/basic-statistics/combined-variance.html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</si>
</sst>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quotePrefix="1" applyBorder="1"/>
    <xf numFmtId="0" fontId="0" fillId="0" borderId="7" xfId="0" quotePrefix="1" applyBorder="1"/>
    <xf numFmtId="0" fontId="0" fillId="2" borderId="7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5" borderId="1" xfId="0" applyFill="1" applyBorder="1"/>
    <xf numFmtId="0" fontId="0" fillId="5" borderId="0" xfId="0" applyFill="1"/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24</xdr:row>
      <xdr:rowOff>93732</xdr:rowOff>
    </xdr:from>
    <xdr:to>
      <xdr:col>18</xdr:col>
      <xdr:colOff>140970</xdr:colOff>
      <xdr:row>41</xdr:row>
      <xdr:rowOff>24765</xdr:rowOff>
    </xdr:to>
    <xdr:pic>
      <xdr:nvPicPr>
        <xdr:cNvPr id="2" name="Picture 1" descr="067d9162-06b9-4cbf-9102-d6c61dcc03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4808607"/>
          <a:ext cx="4484370" cy="3007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5"/>
  <sheetViews>
    <sheetView tabSelected="1" topLeftCell="A3" zoomScale="80" zoomScaleNormal="100" workbookViewId="0">
      <selection activeCell="O25" sqref="O25"/>
    </sheetView>
  </sheetViews>
  <sheetFormatPr defaultRowHeight="14.4" x14ac:dyDescent="0.3"/>
  <cols>
    <col min="3" max="3" width="17" bestFit="1" customWidth="1"/>
    <col min="4" max="4" width="13.77734375" bestFit="1" customWidth="1"/>
    <col min="5" max="5" width="14.44140625" customWidth="1"/>
    <col min="6" max="6" width="13.21875" bestFit="1" customWidth="1"/>
    <col min="7" max="7" width="13.77734375" bestFit="1" customWidth="1"/>
    <col min="8" max="8" width="16" customWidth="1"/>
    <col min="9" max="9" width="14.44140625" bestFit="1" customWidth="1"/>
    <col min="10" max="10" width="13.77734375" bestFit="1" customWidth="1"/>
    <col min="11" max="11" width="12.44140625" customWidth="1"/>
    <col min="14" max="14" width="20.88671875" customWidth="1"/>
    <col min="15" max="15" width="23.6640625" customWidth="1"/>
  </cols>
  <sheetData>
    <row r="1" spans="2:15" x14ac:dyDescent="0.3">
      <c r="D1" s="18" t="s">
        <v>0</v>
      </c>
      <c r="E1" s="19"/>
      <c r="F1" s="19"/>
      <c r="G1" s="19"/>
      <c r="H1" s="19"/>
      <c r="I1" s="19"/>
      <c r="J1" s="19"/>
      <c r="K1" s="19"/>
      <c r="L1" s="19"/>
    </row>
    <row r="2" spans="2:15" x14ac:dyDescent="0.3">
      <c r="C2" s="20" t="s">
        <v>1</v>
      </c>
      <c r="D2" s="20" t="s">
        <v>2</v>
      </c>
      <c r="E2" s="20"/>
      <c r="F2" s="20"/>
      <c r="G2" s="20"/>
      <c r="H2" s="20"/>
      <c r="I2" s="20"/>
      <c r="J2" s="20"/>
      <c r="K2" s="20"/>
      <c r="L2" s="20"/>
    </row>
    <row r="3" spans="2:15" x14ac:dyDescent="0.3">
      <c r="C3" s="20"/>
      <c r="D3" s="21" t="s">
        <v>3</v>
      </c>
      <c r="E3" s="21"/>
      <c r="F3" s="21"/>
      <c r="G3" s="22" t="s">
        <v>4</v>
      </c>
      <c r="H3" s="22"/>
      <c r="I3" s="22"/>
      <c r="J3" s="23" t="s">
        <v>5</v>
      </c>
      <c r="K3" s="24"/>
      <c r="L3" s="25"/>
    </row>
    <row r="4" spans="2:15" ht="43.2" x14ac:dyDescent="0.3">
      <c r="C4" s="20"/>
      <c r="D4" s="3" t="s">
        <v>6</v>
      </c>
      <c r="E4" s="6" t="s">
        <v>7</v>
      </c>
      <c r="F4" s="3" t="s">
        <v>8</v>
      </c>
      <c r="G4" s="3" t="s">
        <v>6</v>
      </c>
      <c r="H4" s="6" t="s">
        <v>7</v>
      </c>
      <c r="I4" s="3" t="s">
        <v>8</v>
      </c>
      <c r="J4" s="3" t="s">
        <v>6</v>
      </c>
      <c r="K4" s="6" t="s">
        <v>7</v>
      </c>
      <c r="L4" s="3" t="s">
        <v>8</v>
      </c>
    </row>
    <row r="5" spans="2:15" x14ac:dyDescent="0.3">
      <c r="B5">
        <v>1</v>
      </c>
      <c r="C5" s="1" t="s">
        <v>9</v>
      </c>
      <c r="D5" s="3">
        <v>4</v>
      </c>
      <c r="E5" s="3">
        <v>9</v>
      </c>
      <c r="F5" s="3">
        <v>1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</row>
    <row r="6" spans="2:15" x14ac:dyDescent="0.3">
      <c r="B6">
        <v>2</v>
      </c>
      <c r="C6" s="3" t="s">
        <v>11</v>
      </c>
      <c r="D6" s="3">
        <v>20</v>
      </c>
      <c r="E6" s="3" t="s">
        <v>12</v>
      </c>
      <c r="F6" s="3" t="s">
        <v>13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</row>
    <row r="7" spans="2:15" x14ac:dyDescent="0.3">
      <c r="B7">
        <v>3</v>
      </c>
      <c r="C7" s="1" t="s">
        <v>14</v>
      </c>
      <c r="D7" s="3">
        <v>28</v>
      </c>
      <c r="E7" s="3">
        <v>19</v>
      </c>
      <c r="F7" s="3" t="s">
        <v>15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</row>
    <row r="8" spans="2:15" x14ac:dyDescent="0.3">
      <c r="B8">
        <v>4</v>
      </c>
      <c r="C8" s="1" t="s">
        <v>16</v>
      </c>
      <c r="D8" s="3">
        <v>14</v>
      </c>
      <c r="E8" s="3" t="s">
        <v>17</v>
      </c>
      <c r="F8" s="3" t="s">
        <v>18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</row>
    <row r="9" spans="2:15" x14ac:dyDescent="0.3">
      <c r="B9">
        <v>5</v>
      </c>
      <c r="C9" s="1" t="s">
        <v>19</v>
      </c>
      <c r="D9" s="12">
        <v>3</v>
      </c>
      <c r="E9" s="12">
        <v>9</v>
      </c>
      <c r="F9" s="12">
        <v>5.7</v>
      </c>
      <c r="G9" s="13" t="s">
        <v>10</v>
      </c>
      <c r="H9" s="13" t="s">
        <v>10</v>
      </c>
      <c r="I9" s="13" t="s">
        <v>10</v>
      </c>
      <c r="J9" s="13" t="s">
        <v>10</v>
      </c>
      <c r="K9" s="5" t="s">
        <v>10</v>
      </c>
      <c r="L9" s="5" t="s">
        <v>10</v>
      </c>
    </row>
    <row r="10" spans="2:15" x14ac:dyDescent="0.3">
      <c r="B10">
        <v>6</v>
      </c>
      <c r="C10" s="1" t="s">
        <v>20</v>
      </c>
      <c r="D10" s="12">
        <v>3</v>
      </c>
      <c r="E10" s="12">
        <v>8.8571430000000007</v>
      </c>
      <c r="F10" s="12">
        <v>4.4446709999999996</v>
      </c>
      <c r="G10" s="13" t="s">
        <v>10</v>
      </c>
      <c r="H10" s="13" t="s">
        <v>10</v>
      </c>
      <c r="I10" s="13" t="s">
        <v>10</v>
      </c>
      <c r="J10" s="13" t="s">
        <v>10</v>
      </c>
      <c r="K10" s="5" t="s">
        <v>10</v>
      </c>
      <c r="L10" s="5" t="s">
        <v>10</v>
      </c>
    </row>
    <row r="11" spans="2:15" x14ac:dyDescent="0.3">
      <c r="B11">
        <v>7</v>
      </c>
      <c r="C11" s="1" t="s">
        <v>21</v>
      </c>
      <c r="D11" s="12">
        <v>6</v>
      </c>
      <c r="E11" s="12">
        <v>16</v>
      </c>
      <c r="F11" s="12">
        <v>4.5999999999999996</v>
      </c>
      <c r="G11" s="13" t="s">
        <v>10</v>
      </c>
      <c r="H11" s="13" t="s">
        <v>10</v>
      </c>
      <c r="I11" s="13" t="s">
        <v>10</v>
      </c>
      <c r="J11" s="13" t="s">
        <v>10</v>
      </c>
      <c r="K11" s="5" t="s">
        <v>10</v>
      </c>
      <c r="L11" s="5" t="s">
        <v>10</v>
      </c>
    </row>
    <row r="12" spans="2:15" x14ac:dyDescent="0.3">
      <c r="B12">
        <v>8</v>
      </c>
      <c r="C12" s="1" t="s">
        <v>22</v>
      </c>
      <c r="D12" s="12" t="s">
        <v>10</v>
      </c>
      <c r="E12" s="12" t="s">
        <v>10</v>
      </c>
      <c r="F12" s="12" t="s">
        <v>10</v>
      </c>
      <c r="G12" s="12">
        <v>40</v>
      </c>
      <c r="H12" s="12" t="s">
        <v>23</v>
      </c>
      <c r="I12" s="12" t="s">
        <v>24</v>
      </c>
      <c r="J12" s="13" t="s">
        <v>10</v>
      </c>
      <c r="K12" s="5" t="s">
        <v>10</v>
      </c>
      <c r="L12" s="5" t="s">
        <v>10</v>
      </c>
    </row>
    <row r="13" spans="2:15" x14ac:dyDescent="0.3">
      <c r="B13">
        <v>9</v>
      </c>
      <c r="C13" s="1" t="s">
        <v>25</v>
      </c>
      <c r="D13" s="13" t="s">
        <v>10</v>
      </c>
      <c r="E13" s="13" t="s">
        <v>10</v>
      </c>
      <c r="F13" s="13" t="s">
        <v>10</v>
      </c>
      <c r="G13" s="12">
        <v>26</v>
      </c>
      <c r="H13" s="12">
        <v>12.62</v>
      </c>
      <c r="I13" s="12">
        <v>7.93</v>
      </c>
      <c r="J13" s="13" t="s">
        <v>10</v>
      </c>
      <c r="K13" s="5" t="s">
        <v>10</v>
      </c>
      <c r="L13" s="5" t="s">
        <v>10</v>
      </c>
    </row>
    <row r="14" spans="2:15" x14ac:dyDescent="0.3">
      <c r="B14">
        <v>10</v>
      </c>
      <c r="C14" s="1" t="s">
        <v>26</v>
      </c>
      <c r="D14" s="13" t="s">
        <v>10</v>
      </c>
      <c r="E14" s="13" t="s">
        <v>10</v>
      </c>
      <c r="F14" s="13" t="s">
        <v>10</v>
      </c>
      <c r="G14" s="12">
        <v>3</v>
      </c>
      <c r="H14" s="12">
        <v>7.43</v>
      </c>
      <c r="I14" s="14">
        <v>1.07</v>
      </c>
      <c r="J14" s="13" t="s">
        <v>10</v>
      </c>
      <c r="K14" s="5" t="s">
        <v>10</v>
      </c>
      <c r="L14" s="5" t="s">
        <v>10</v>
      </c>
      <c r="N14" s="14" t="s">
        <v>27</v>
      </c>
      <c r="O14" s="15" t="s">
        <v>67</v>
      </c>
    </row>
    <row r="15" spans="2:15" x14ac:dyDescent="0.3">
      <c r="B15">
        <v>11</v>
      </c>
      <c r="C15" s="1" t="s">
        <v>28</v>
      </c>
      <c r="D15" s="13" t="s">
        <v>10</v>
      </c>
      <c r="E15" s="13" t="s">
        <v>10</v>
      </c>
      <c r="F15" s="13" t="s">
        <v>10</v>
      </c>
      <c r="G15" s="13" t="s">
        <v>10</v>
      </c>
      <c r="H15" s="13" t="s">
        <v>10</v>
      </c>
      <c r="I15" s="13" t="s">
        <v>10</v>
      </c>
      <c r="J15" s="12">
        <v>6</v>
      </c>
      <c r="K15" s="3">
        <v>18.2</v>
      </c>
      <c r="L15" s="3" t="s">
        <v>15</v>
      </c>
    </row>
    <row r="16" spans="2:15" x14ac:dyDescent="0.3">
      <c r="B16">
        <v>12</v>
      </c>
      <c r="C16" s="1" t="s">
        <v>29</v>
      </c>
      <c r="D16" s="12">
        <v>23</v>
      </c>
      <c r="E16" s="12">
        <v>8.8000000000000007</v>
      </c>
      <c r="F16" s="12">
        <v>3.9</v>
      </c>
      <c r="G16" s="12">
        <v>10</v>
      </c>
      <c r="H16" s="12">
        <v>8.3000000000000007</v>
      </c>
      <c r="I16" s="12">
        <v>1.6</v>
      </c>
      <c r="J16" s="12" t="s">
        <v>10</v>
      </c>
      <c r="K16" s="3" t="s">
        <v>10</v>
      </c>
      <c r="L16" s="3" t="s">
        <v>10</v>
      </c>
    </row>
    <row r="17" spans="2:14" x14ac:dyDescent="0.3">
      <c r="B17">
        <v>13</v>
      </c>
      <c r="C17" s="1" t="s">
        <v>30</v>
      </c>
      <c r="D17" s="12">
        <v>2</v>
      </c>
      <c r="E17" s="12">
        <v>17</v>
      </c>
      <c r="F17" s="12">
        <f>SQRT(1.9)</f>
        <v>1.3784048752090221</v>
      </c>
      <c r="G17" s="12">
        <v>2</v>
      </c>
      <c r="H17" s="12">
        <v>13.7</v>
      </c>
      <c r="I17" s="12">
        <f>SQRT(1.6)</f>
        <v>1.2649110640673518</v>
      </c>
      <c r="J17" s="12" t="s">
        <v>10</v>
      </c>
      <c r="K17" s="3" t="s">
        <v>10</v>
      </c>
      <c r="L17" s="3" t="s">
        <v>10</v>
      </c>
    </row>
    <row r="18" spans="2:14" x14ac:dyDescent="0.3">
      <c r="B18">
        <v>14</v>
      </c>
      <c r="C18" s="1" t="s">
        <v>31</v>
      </c>
      <c r="D18" s="12">
        <v>6</v>
      </c>
      <c r="E18" s="12">
        <v>14</v>
      </c>
      <c r="F18" s="12">
        <v>2.65</v>
      </c>
      <c r="G18" s="12">
        <v>6</v>
      </c>
      <c r="H18" s="12">
        <v>8.75</v>
      </c>
      <c r="I18" s="12">
        <v>1.5</v>
      </c>
      <c r="J18" s="12" t="s">
        <v>10</v>
      </c>
      <c r="K18" s="3" t="s">
        <v>10</v>
      </c>
      <c r="L18" s="3" t="s">
        <v>10</v>
      </c>
    </row>
    <row r="19" spans="2:14" x14ac:dyDescent="0.3">
      <c r="B19">
        <v>15</v>
      </c>
      <c r="C19" s="1" t="s">
        <v>32</v>
      </c>
      <c r="D19" s="12">
        <v>2</v>
      </c>
      <c r="E19" s="12">
        <v>14</v>
      </c>
      <c r="F19" s="12">
        <v>0</v>
      </c>
      <c r="G19" s="12">
        <v>4</v>
      </c>
      <c r="H19" s="12">
        <v>8</v>
      </c>
      <c r="I19" s="12">
        <f>SQRT(3)</f>
        <v>1.7320508075688772</v>
      </c>
      <c r="J19" s="12" t="s">
        <v>10</v>
      </c>
      <c r="K19" s="3" t="s">
        <v>10</v>
      </c>
      <c r="L19" s="3" t="s">
        <v>10</v>
      </c>
    </row>
    <row r="20" spans="2:14" x14ac:dyDescent="0.3">
      <c r="B20">
        <v>16</v>
      </c>
      <c r="C20" s="1" t="s">
        <v>33</v>
      </c>
      <c r="D20" s="13" t="s">
        <v>10</v>
      </c>
      <c r="E20" s="13" t="s">
        <v>10</v>
      </c>
      <c r="F20" s="13" t="s">
        <v>10</v>
      </c>
      <c r="G20" s="12">
        <v>3</v>
      </c>
      <c r="H20" s="12">
        <f>(6.57+7.57+8.14)/3</f>
        <v>7.4266666666666667</v>
      </c>
      <c r="I20" s="12">
        <f>_xlfn.STDEV.P(6.57,7.57,8.14)</f>
        <v>0.64891362205526937</v>
      </c>
      <c r="J20" s="12" t="s">
        <v>10</v>
      </c>
      <c r="K20" s="3" t="s">
        <v>10</v>
      </c>
      <c r="L20" s="3" t="s">
        <v>10</v>
      </c>
    </row>
    <row r="21" spans="2:14" x14ac:dyDescent="0.3">
      <c r="B21">
        <v>17</v>
      </c>
      <c r="C21" s="1" t="s">
        <v>34</v>
      </c>
      <c r="D21" s="5" t="s">
        <v>10</v>
      </c>
      <c r="E21" s="5" t="s">
        <v>10</v>
      </c>
      <c r="F21" s="5" t="s">
        <v>10</v>
      </c>
      <c r="G21" s="3">
        <v>26</v>
      </c>
      <c r="H21" s="3">
        <v>8.1999999999999993</v>
      </c>
      <c r="I21" s="3">
        <v>0.92</v>
      </c>
      <c r="J21" s="3">
        <v>10</v>
      </c>
      <c r="K21" s="3">
        <v>14.2</v>
      </c>
      <c r="L21" s="3">
        <v>1.03</v>
      </c>
    </row>
    <row r="22" spans="2:14" x14ac:dyDescent="0.3">
      <c r="B22">
        <v>18</v>
      </c>
      <c r="C22" s="8" t="s">
        <v>35</v>
      </c>
      <c r="D22" s="8">
        <v>34</v>
      </c>
      <c r="E22" s="8">
        <v>6.71</v>
      </c>
      <c r="F22" s="8" t="s">
        <v>15</v>
      </c>
      <c r="G22" s="9" t="s">
        <v>10</v>
      </c>
      <c r="H22" s="9" t="s">
        <v>10</v>
      </c>
      <c r="I22" s="9" t="s">
        <v>10</v>
      </c>
      <c r="J22" s="8">
        <v>14</v>
      </c>
      <c r="K22" s="8">
        <v>14.86</v>
      </c>
      <c r="L22" s="8" t="s">
        <v>15</v>
      </c>
    </row>
    <row r="23" spans="2:14" x14ac:dyDescent="0.3">
      <c r="B23">
        <v>19</v>
      </c>
      <c r="C23" s="7" t="s">
        <v>36</v>
      </c>
      <c r="D23" s="7">
        <v>14</v>
      </c>
      <c r="E23" s="7">
        <v>13</v>
      </c>
      <c r="F23" s="7">
        <v>2.37</v>
      </c>
      <c r="G23" s="7">
        <v>29</v>
      </c>
      <c r="H23" s="7">
        <v>8</v>
      </c>
      <c r="I23" s="7">
        <v>1.72</v>
      </c>
      <c r="J23" s="7">
        <v>13</v>
      </c>
      <c r="K23" s="7">
        <v>12</v>
      </c>
      <c r="L23" s="7">
        <v>2.4700000000000002</v>
      </c>
    </row>
    <row r="24" spans="2:14" ht="14.55" customHeight="1" x14ac:dyDescent="0.3">
      <c r="B24">
        <v>20</v>
      </c>
      <c r="C24" s="7" t="s">
        <v>37</v>
      </c>
      <c r="D24" s="10" t="s">
        <v>10</v>
      </c>
      <c r="E24" s="10" t="s">
        <v>10</v>
      </c>
      <c r="F24" s="10" t="s">
        <v>10</v>
      </c>
      <c r="G24" s="10" t="s">
        <v>10</v>
      </c>
      <c r="H24" s="10" t="s">
        <v>10</v>
      </c>
      <c r="I24" s="10" t="s">
        <v>10</v>
      </c>
      <c r="J24" s="11">
        <v>33</v>
      </c>
      <c r="K24" s="7">
        <v>10.18571429</v>
      </c>
      <c r="L24" s="7">
        <v>4.7857142860000002</v>
      </c>
      <c r="N24" t="s">
        <v>68</v>
      </c>
    </row>
    <row r="28" spans="2:14" x14ac:dyDescent="0.3">
      <c r="B28" s="16" t="s">
        <v>38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2:14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2:14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2:14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3" spans="3:3" x14ac:dyDescent="0.3">
      <c r="C33" t="s">
        <v>39</v>
      </c>
    </row>
    <row r="34" spans="3:3" x14ac:dyDescent="0.3">
      <c r="C34" t="s">
        <v>40</v>
      </c>
    </row>
    <row r="35" spans="3:3" x14ac:dyDescent="0.3">
      <c r="C35" t="s">
        <v>41</v>
      </c>
    </row>
  </sheetData>
  <mergeCells count="7">
    <mergeCell ref="B28:K31"/>
    <mergeCell ref="D1:L1"/>
    <mergeCell ref="C2:C4"/>
    <mergeCell ref="D2:L2"/>
    <mergeCell ref="D3:F3"/>
    <mergeCell ref="G3:I3"/>
    <mergeCell ref="J3:L3"/>
  </mergeCells>
  <pageMargins left="0.7" right="0.7" top="0.75" bottom="0.75" header="0.3" footer="0.3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2"/>
  <sheetViews>
    <sheetView topLeftCell="A11" zoomScale="70" zoomScaleNormal="70" workbookViewId="0">
      <selection activeCell="E28" sqref="E28"/>
    </sheetView>
  </sheetViews>
  <sheetFormatPr defaultRowHeight="14.4" x14ac:dyDescent="0.3"/>
  <cols>
    <col min="3" max="3" width="17" bestFit="1" customWidth="1"/>
    <col min="4" max="4" width="13.77734375" bestFit="1" customWidth="1"/>
    <col min="7" max="7" width="13.77734375" bestFit="1" customWidth="1"/>
    <col min="10" max="10" width="13.77734375" bestFit="1" customWidth="1"/>
  </cols>
  <sheetData>
    <row r="2" spans="3:12" x14ac:dyDescent="0.3">
      <c r="C2" s="26" t="s">
        <v>1</v>
      </c>
      <c r="D2" s="26" t="s">
        <v>42</v>
      </c>
      <c r="E2" s="26"/>
      <c r="F2" s="26"/>
      <c r="G2" s="26"/>
      <c r="H2" s="26"/>
      <c r="I2" s="26"/>
      <c r="J2" s="26"/>
      <c r="K2" s="26"/>
      <c r="L2" s="26"/>
    </row>
    <row r="3" spans="3:12" x14ac:dyDescent="0.3">
      <c r="C3" s="26"/>
      <c r="D3" s="26" t="s">
        <v>3</v>
      </c>
      <c r="E3" s="26"/>
      <c r="F3" s="26"/>
      <c r="G3" s="26" t="s">
        <v>4</v>
      </c>
      <c r="H3" s="26"/>
      <c r="I3" s="26"/>
      <c r="J3" t="s">
        <v>5</v>
      </c>
    </row>
    <row r="4" spans="3:12" x14ac:dyDescent="0.3">
      <c r="C4" s="26"/>
      <c r="D4" t="s">
        <v>6</v>
      </c>
      <c r="E4" t="s">
        <v>43</v>
      </c>
      <c r="F4" t="s">
        <v>8</v>
      </c>
      <c r="G4" t="s">
        <v>6</v>
      </c>
      <c r="H4" t="s">
        <v>44</v>
      </c>
      <c r="I4" t="s">
        <v>8</v>
      </c>
      <c r="J4" t="s">
        <v>6</v>
      </c>
      <c r="K4" t="s">
        <v>44</v>
      </c>
      <c r="L4" t="s">
        <v>8</v>
      </c>
    </row>
    <row r="5" spans="3:12" x14ac:dyDescent="0.3">
      <c r="C5" s="1" t="s">
        <v>9</v>
      </c>
      <c r="D5">
        <v>4</v>
      </c>
      <c r="E5">
        <v>9</v>
      </c>
      <c r="F5">
        <v>1</v>
      </c>
    </row>
    <row r="6" spans="3:12" x14ac:dyDescent="0.3">
      <c r="C6" t="s">
        <v>11</v>
      </c>
      <c r="D6">
        <v>20</v>
      </c>
      <c r="E6" t="s">
        <v>12</v>
      </c>
      <c r="F6" t="s">
        <v>13</v>
      </c>
    </row>
    <row r="7" spans="3:12" x14ac:dyDescent="0.3">
      <c r="C7" s="1" t="s">
        <v>45</v>
      </c>
      <c r="D7" t="s">
        <v>15</v>
      </c>
    </row>
    <row r="8" spans="3:12" x14ac:dyDescent="0.3">
      <c r="C8" s="1" t="s">
        <v>46</v>
      </c>
      <c r="D8" t="s">
        <v>15</v>
      </c>
      <c r="E8" t="s">
        <v>15</v>
      </c>
      <c r="F8" t="s">
        <v>15</v>
      </c>
    </row>
    <row r="9" spans="3:12" x14ac:dyDescent="0.3">
      <c r="C9" s="1" t="s">
        <v>14</v>
      </c>
      <c r="D9">
        <v>28</v>
      </c>
      <c r="E9">
        <v>19</v>
      </c>
      <c r="F9" t="s">
        <v>15</v>
      </c>
    </row>
    <row r="10" spans="3:12" x14ac:dyDescent="0.3">
      <c r="C10" s="1" t="s">
        <v>47</v>
      </c>
      <c r="D10">
        <v>14</v>
      </c>
      <c r="E10" t="s">
        <v>17</v>
      </c>
      <c r="F10" t="s">
        <v>18</v>
      </c>
    </row>
    <row r="11" spans="3:12" x14ac:dyDescent="0.3">
      <c r="C11" s="1" t="s">
        <v>48</v>
      </c>
      <c r="D11" t="s">
        <v>15</v>
      </c>
    </row>
    <row r="12" spans="3:12" x14ac:dyDescent="0.3">
      <c r="C12" s="1" t="s">
        <v>19</v>
      </c>
      <c r="D12">
        <v>3</v>
      </c>
      <c r="E12">
        <v>9</v>
      </c>
      <c r="F12">
        <v>5.7</v>
      </c>
    </row>
    <row r="13" spans="3:12" x14ac:dyDescent="0.3">
      <c r="C13" s="1" t="s">
        <v>20</v>
      </c>
      <c r="D13">
        <v>3</v>
      </c>
      <c r="E13">
        <v>8.8571430000000007</v>
      </c>
      <c r="F13">
        <v>4.4446709999999996</v>
      </c>
    </row>
    <row r="14" spans="3:12" x14ac:dyDescent="0.3">
      <c r="C14" s="1" t="s">
        <v>49</v>
      </c>
      <c r="D14" t="s">
        <v>15</v>
      </c>
    </row>
    <row r="15" spans="3:12" x14ac:dyDescent="0.3">
      <c r="C15" s="1" t="s">
        <v>21</v>
      </c>
      <c r="D15">
        <v>6</v>
      </c>
      <c r="E15">
        <v>16</v>
      </c>
      <c r="F15">
        <v>4.5999999999999996</v>
      </c>
    </row>
    <row r="16" spans="3:12" x14ac:dyDescent="0.3">
      <c r="C16" s="1" t="s">
        <v>22</v>
      </c>
      <c r="D16" t="s">
        <v>10</v>
      </c>
      <c r="E16" t="s">
        <v>10</v>
      </c>
      <c r="F16" t="s">
        <v>10</v>
      </c>
      <c r="G16">
        <v>22</v>
      </c>
      <c r="H16" t="s">
        <v>23</v>
      </c>
      <c r="I16" t="s">
        <v>50</v>
      </c>
    </row>
    <row r="17" spans="3:12" ht="28.8" x14ac:dyDescent="0.3">
      <c r="C17" s="2" t="s">
        <v>51</v>
      </c>
      <c r="D17" t="s">
        <v>15</v>
      </c>
    </row>
    <row r="18" spans="3:12" x14ac:dyDescent="0.3">
      <c r="C18" s="1" t="s">
        <v>52</v>
      </c>
      <c r="D18" t="s">
        <v>15</v>
      </c>
    </row>
    <row r="19" spans="3:12" x14ac:dyDescent="0.3">
      <c r="C19" s="1" t="s">
        <v>53</v>
      </c>
      <c r="D19" t="s">
        <v>15</v>
      </c>
    </row>
    <row r="20" spans="3:12" x14ac:dyDescent="0.3">
      <c r="C20" s="1" t="s">
        <v>25</v>
      </c>
      <c r="D20" s="4" t="s">
        <v>10</v>
      </c>
      <c r="E20" s="4" t="s">
        <v>10</v>
      </c>
      <c r="F20" s="4" t="s">
        <v>10</v>
      </c>
      <c r="G20">
        <v>26</v>
      </c>
      <c r="H20">
        <v>12.62</v>
      </c>
      <c r="I20">
        <v>7.93</v>
      </c>
      <c r="J20" s="4" t="s">
        <v>10</v>
      </c>
      <c r="K20" s="4" t="s">
        <v>10</v>
      </c>
      <c r="L20" s="4" t="s">
        <v>10</v>
      </c>
    </row>
    <row r="21" spans="3:12" x14ac:dyDescent="0.3">
      <c r="C21" s="1" t="s">
        <v>54</v>
      </c>
      <c r="D21" s="4" t="s">
        <v>10</v>
      </c>
      <c r="E21" s="4" t="s">
        <v>10</v>
      </c>
      <c r="F21" s="4" t="s">
        <v>10</v>
      </c>
      <c r="G21">
        <v>3</v>
      </c>
      <c r="H21">
        <v>7.43</v>
      </c>
      <c r="I21" t="s">
        <v>27</v>
      </c>
    </row>
    <row r="22" spans="3:12" x14ac:dyDescent="0.3">
      <c r="C22" s="1" t="s">
        <v>28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10</v>
      </c>
      <c r="J22">
        <v>6</v>
      </c>
      <c r="K22">
        <v>18.2</v>
      </c>
      <c r="L22" t="s">
        <v>15</v>
      </c>
    </row>
    <row r="23" spans="3:12" x14ac:dyDescent="0.3">
      <c r="C23" s="3" t="s">
        <v>55</v>
      </c>
      <c r="D23" t="s">
        <v>15</v>
      </c>
    </row>
    <row r="24" spans="3:12" x14ac:dyDescent="0.3">
      <c r="C24" s="1" t="s">
        <v>56</v>
      </c>
      <c r="D24">
        <v>23</v>
      </c>
      <c r="E24">
        <v>8.8000000000000007</v>
      </c>
      <c r="F24">
        <v>3.9</v>
      </c>
      <c r="G24">
        <v>10</v>
      </c>
      <c r="H24">
        <v>8.3000000000000007</v>
      </c>
      <c r="I24">
        <v>1.6</v>
      </c>
    </row>
    <row r="25" spans="3:12" x14ac:dyDescent="0.3">
      <c r="C25" s="1" t="s">
        <v>57</v>
      </c>
      <c r="D25">
        <v>2</v>
      </c>
      <c r="E25">
        <v>17</v>
      </c>
      <c r="F25">
        <f>SQRT(1.9)</f>
        <v>1.3784048752090221</v>
      </c>
      <c r="G25">
        <v>2</v>
      </c>
      <c r="H25">
        <v>13.7</v>
      </c>
      <c r="I25">
        <f>SQRT(1.6)</f>
        <v>1.2649110640673518</v>
      </c>
    </row>
    <row r="26" spans="3:12" x14ac:dyDescent="0.3">
      <c r="C26" s="1" t="s">
        <v>31</v>
      </c>
      <c r="D26">
        <v>6</v>
      </c>
      <c r="E26">
        <v>14</v>
      </c>
      <c r="F26">
        <v>2.65</v>
      </c>
      <c r="G26">
        <v>6</v>
      </c>
      <c r="H26">
        <v>8.75</v>
      </c>
      <c r="I26">
        <v>1.5</v>
      </c>
    </row>
    <row r="27" spans="3:12" x14ac:dyDescent="0.3">
      <c r="C27" s="1" t="s">
        <v>58</v>
      </c>
      <c r="D27" t="s">
        <v>59</v>
      </c>
    </row>
    <row r="28" spans="3:12" x14ac:dyDescent="0.3">
      <c r="C28" s="1" t="s">
        <v>60</v>
      </c>
      <c r="D28" t="s">
        <v>15</v>
      </c>
    </row>
    <row r="29" spans="3:12" x14ac:dyDescent="0.3">
      <c r="C29" s="1" t="s">
        <v>61</v>
      </c>
      <c r="D29" t="s">
        <v>15</v>
      </c>
    </row>
    <row r="30" spans="3:12" x14ac:dyDescent="0.3">
      <c r="C30" s="1" t="s">
        <v>62</v>
      </c>
      <c r="D30">
        <v>2</v>
      </c>
      <c r="E30">
        <v>14.7</v>
      </c>
      <c r="F30">
        <f>SQRT(1.7)</f>
        <v>1.3038404810405297</v>
      </c>
      <c r="G30">
        <v>6</v>
      </c>
      <c r="H30">
        <v>6.6</v>
      </c>
      <c r="I30">
        <f>SQRT(1+3)</f>
        <v>2</v>
      </c>
    </row>
    <row r="31" spans="3:12" x14ac:dyDescent="0.3">
      <c r="C31" s="1" t="s">
        <v>33</v>
      </c>
      <c r="D31" s="4" t="s">
        <v>10</v>
      </c>
      <c r="E31" s="4" t="s">
        <v>10</v>
      </c>
      <c r="F31" s="4" t="s">
        <v>10</v>
      </c>
      <c r="G31">
        <v>3</v>
      </c>
      <c r="H31">
        <f>(6.57+7.57+8.14)/3</f>
        <v>7.4266666666666667</v>
      </c>
      <c r="I31">
        <f>_xlfn.STDEV.P(6.57,7.57,8.14)</f>
        <v>0.64891362205526937</v>
      </c>
      <c r="J31" t="s">
        <v>10</v>
      </c>
      <c r="K31" t="s">
        <v>10</v>
      </c>
      <c r="L31" t="s">
        <v>10</v>
      </c>
    </row>
    <row r="32" spans="3:12" x14ac:dyDescent="0.3">
      <c r="C32" s="1" t="s">
        <v>34</v>
      </c>
      <c r="D32" s="4" t="s">
        <v>10</v>
      </c>
      <c r="E32" s="4" t="s">
        <v>10</v>
      </c>
      <c r="F32" s="4" t="s">
        <v>10</v>
      </c>
      <c r="G32">
        <v>26</v>
      </c>
      <c r="H32">
        <v>8.1999999999999993</v>
      </c>
      <c r="I32">
        <v>0.92</v>
      </c>
      <c r="J32">
        <v>10</v>
      </c>
      <c r="K32">
        <v>14.2</v>
      </c>
      <c r="L32">
        <v>1.03</v>
      </c>
    </row>
    <row r="33" spans="3:12" x14ac:dyDescent="0.3">
      <c r="C33" s="3" t="s">
        <v>35</v>
      </c>
      <c r="D33">
        <v>34</v>
      </c>
      <c r="E33">
        <v>6.71</v>
      </c>
      <c r="F33" t="s">
        <v>15</v>
      </c>
      <c r="G33" s="4" t="s">
        <v>10</v>
      </c>
      <c r="H33" s="4" t="s">
        <v>10</v>
      </c>
      <c r="I33" s="4" t="s">
        <v>10</v>
      </c>
      <c r="J33">
        <v>14</v>
      </c>
      <c r="K33">
        <v>14.86</v>
      </c>
      <c r="L33" t="s">
        <v>15</v>
      </c>
    </row>
    <row r="34" spans="3:12" x14ac:dyDescent="0.3">
      <c r="C34" s="3" t="s">
        <v>63</v>
      </c>
      <c r="D34">
        <v>14</v>
      </c>
      <c r="E34">
        <v>13</v>
      </c>
      <c r="F34">
        <v>2.37</v>
      </c>
      <c r="G34">
        <v>29</v>
      </c>
      <c r="H34">
        <v>8</v>
      </c>
      <c r="I34">
        <v>1.72</v>
      </c>
      <c r="J34">
        <v>13</v>
      </c>
      <c r="K34">
        <v>12</v>
      </c>
      <c r="L34">
        <v>2.4700000000000002</v>
      </c>
    </row>
    <row r="38" spans="3:12" x14ac:dyDescent="0.3">
      <c r="C38" t="s">
        <v>64</v>
      </c>
    </row>
    <row r="39" spans="3:12" x14ac:dyDescent="0.3">
      <c r="C39" t="s">
        <v>65</v>
      </c>
    </row>
    <row r="40" spans="3:12" x14ac:dyDescent="0.3">
      <c r="C40" t="s">
        <v>39</v>
      </c>
    </row>
    <row r="41" spans="3:12" x14ac:dyDescent="0.3">
      <c r="C41" t="s">
        <v>40</v>
      </c>
    </row>
    <row r="42" spans="3:12" x14ac:dyDescent="0.3">
      <c r="C42" t="s">
        <v>66</v>
      </c>
    </row>
  </sheetData>
  <mergeCells count="4">
    <mergeCell ref="D3:F3"/>
    <mergeCell ref="G3:I3"/>
    <mergeCell ref="C2:C4"/>
    <mergeCell ref="D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 Chang</dc:creator>
  <cp:keywords/>
  <dc:description/>
  <cp:lastModifiedBy>Amandeep Josan</cp:lastModifiedBy>
  <cp:revision/>
  <dcterms:created xsi:type="dcterms:W3CDTF">2022-05-13T14:53:39Z</dcterms:created>
  <dcterms:modified xsi:type="dcterms:W3CDTF">2023-01-02T10:31:48Z</dcterms:modified>
  <cp:category/>
  <cp:contentStatus/>
</cp:coreProperties>
</file>