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 sheetId="1" r:id="rId4"/>
    <sheet state="visible" name="LDH" sheetId="2" r:id="rId5"/>
    <sheet state="visible" name="HDH" sheetId="3" r:id="rId6"/>
    <sheet state="visible" name="GI" sheetId="4" r:id="rId7"/>
    <sheet state="visible" name="BI" sheetId="5" r:id="rId8"/>
    <sheet state="visible" name="EI" sheetId="6" r:id="rId9"/>
    <sheet state="visible" name="AG" sheetId="7" r:id="rId10"/>
    <sheet state="visible" name="INST" sheetId="8" r:id="rId11"/>
    <sheet state="visible" name="TRANS" sheetId="9" r:id="rId12"/>
  </sheets>
  <definedNames/>
  <calcPr/>
</workbook>
</file>

<file path=xl/sharedStrings.xml><?xml version="1.0" encoding="utf-8"?>
<sst xmlns="http://schemas.openxmlformats.org/spreadsheetml/2006/main" count="442" uniqueCount="211">
  <si>
    <t>INDUSTRY AND COMMERCE</t>
  </si>
  <si>
    <t>Assumptions</t>
  </si>
  <si>
    <t>Cash Flow</t>
  </si>
  <si>
    <t>Facility Size (sqft)</t>
  </si>
  <si>
    <t>Effective Gross Potential Revenue (£)</t>
  </si>
  <si>
    <t>Construction Period In Years</t>
  </si>
  <si>
    <t>Operating Expenses (£)</t>
  </si>
  <si>
    <t>Annual Construction Expenses</t>
  </si>
  <si>
    <t>Net Operating Income (£)</t>
  </si>
  <si>
    <t>Average lease rate/sqft (£)</t>
  </si>
  <si>
    <t>Operating Expenses, Annual (£)</t>
  </si>
  <si>
    <t>Valuation at the end of 30th year (£)</t>
  </si>
  <si>
    <t>Occupancy Rate (%)</t>
  </si>
  <si>
    <t>Initial Investment (£)</t>
  </si>
  <si>
    <t>Cap Rate (%)</t>
  </si>
  <si>
    <t>Growth Rate (%)</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</si>
  <si>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</si>
  <si>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</si>
  <si>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</si>
  <si>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</si>
  <si>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</si>
  <si>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</si>
  <si>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</si>
  <si>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</si>
  <si>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</si>
  <si>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</si>
  <si>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</si>
  <si>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</si>
  <si>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</si>
  <si>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</si>
  <si>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</si>
  <si>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</si>
  <si>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</si>
  <si>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</si>
  <si>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</si>
  <si>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</si>
  <si>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</si>
  <si>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</si>
  <si>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</si>
  <si>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</si>
  <si>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</si>
  <si>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</si>
  <si>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</si>
  <si>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</si>
  <si>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</si>
  <si>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</si>
  <si>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Return Analysis</t>
  </si>
  <si>
    <t>Purchase</t>
  </si>
  <si>
    <t>Cash Flow, Operations</t>
  </si>
  <si>
    <t>Cash Flow, Sales</t>
  </si>
  <si>
    <t>IRR</t>
  </si>
  <si>
    <t>Assumption</t>
  </si>
  <si>
    <t>Details</t>
  </si>
  <si>
    <t xml:space="preserve">Operating Expenses </t>
  </si>
  <si>
    <t>Costs like production, labor, utilities, marketing, etc.</t>
  </si>
  <si>
    <t>Occupancy rate</t>
  </si>
  <si>
    <t>% of space leased or utilised</t>
  </si>
  <si>
    <t>Initial Investment</t>
  </si>
  <si>
    <t>construction, machinery, and setup costs.</t>
  </si>
  <si>
    <t>LOW-DENSITY HOUSING</t>
  </si>
  <si>
    <t>Potential Rent Revenue (£)</t>
  </si>
  <si>
    <t>Expected Annual Units Rented</t>
  </si>
  <si>
    <t>Sales Revenue (£)</t>
  </si>
  <si>
    <t>Unit Sale Price (£)</t>
  </si>
  <si>
    <t>Total Revenue (£)</t>
  </si>
  <si>
    <t>Annual Operating Expenses (£)</t>
  </si>
  <si>
    <t xml:space="preserve">Annual Expected Rent Per Unit </t>
  </si>
  <si>
    <t xml:space="preserve">Annual Expected Units Sold </t>
  </si>
  <si>
    <t>*Include cummulative units by year</t>
  </si>
  <si>
    <t xml:space="preserve"> Maintenance, property management, etc.</t>
  </si>
  <si>
    <t xml:space="preserve"> Land purchase and construction costs.</t>
  </si>
  <si>
    <t>HIGH-DENSITY HOUSING</t>
  </si>
  <si>
    <t>Gross Potential Revenue (£)</t>
  </si>
  <si>
    <t>Net Income (£)</t>
  </si>
  <si>
    <t>Value</t>
  </si>
  <si>
    <t>Initial Investment(£)</t>
  </si>
  <si>
    <t>Gross Potential Revenue(£)</t>
  </si>
  <si>
    <t>Annual Construction Expenses(£)</t>
  </si>
  <si>
    <t>Effective Gross Revenue(£)</t>
  </si>
  <si>
    <t>Construction Period In Years(Year)</t>
  </si>
  <si>
    <t>Operating Expenses(£)</t>
  </si>
  <si>
    <t>Annual Maintenance expenses(£)</t>
  </si>
  <si>
    <t>Net Operating Income(£)</t>
  </si>
  <si>
    <t>Annual Insurance Costs(£)</t>
  </si>
  <si>
    <t>Annual Advertising Revenue(£)</t>
  </si>
  <si>
    <t>Valuation at the end of 30th year(£)</t>
  </si>
  <si>
    <t>Net Operating Income/Cap Rate</t>
  </si>
  <si>
    <t>Growth Rate(%)</t>
  </si>
  <si>
    <t>Cap Rate(%)</t>
  </si>
  <si>
    <t>Purchase(£)</t>
  </si>
  <si>
    <t>Cash Flow, Operations(£)</t>
  </si>
  <si>
    <t>Cash Flow, Sales(£)</t>
  </si>
  <si>
    <t>Description</t>
  </si>
  <si>
    <t>Purchase price</t>
  </si>
  <si>
    <t>IRR(%)</t>
  </si>
  <si>
    <t>Maintenance, property management, etc.</t>
  </si>
  <si>
    <t>Initial construction costs</t>
  </si>
  <si>
    <t>Years required for infrastructure construction</t>
  </si>
  <si>
    <t>Premiums paid for risk protection and coverage</t>
  </si>
  <si>
    <t>Earnings from providing advertising spaces.</t>
  </si>
  <si>
    <t>Cap Rate</t>
  </si>
  <si>
    <t>This percentage provides investors with an estimate of future profits or cash flow from an investment property when compared to the property's value or price.</t>
  </si>
  <si>
    <t>Annual Decommissioning Costs(£)</t>
  </si>
  <si>
    <t>Annual Water Resource Management Costs(£)</t>
  </si>
  <si>
    <t>Annual Water quality monitoring costs(£)</t>
  </si>
  <si>
    <t>Annual Water purification costs(£)</t>
  </si>
  <si>
    <t>Entertainment Revenue(£)</t>
  </si>
  <si>
    <t>Revenue From Fishing And Aquatic Products(£)</t>
  </si>
  <si>
    <t>Equipment replacement, dismantling and site cleanup costs after use</t>
  </si>
  <si>
    <t>Annual Operation and Maintenance Costs(£)</t>
  </si>
  <si>
    <t>Expenses for managing and sustaining water sources.</t>
  </si>
  <si>
    <t>Costs for testing and ensuring water purity</t>
  </si>
  <si>
    <t>Premiums for insuring water-related assets and operations</t>
  </si>
  <si>
    <t>Expenses to clean water to meet standards</t>
  </si>
  <si>
    <t>Income from charges for fishing licenses or access</t>
  </si>
  <si>
    <t>Sales income from water-derived goods</t>
  </si>
  <si>
    <t xml:space="preserve">Cap Rate: </t>
  </si>
  <si>
    <t>Energy Sale Price(£)</t>
  </si>
  <si>
    <t>Estimated Annual Energy Production(KW/h)</t>
  </si>
  <si>
    <t>Annual Fuel Costs(£)</t>
  </si>
  <si>
    <t>Annual Energy Storage and Distribution Costs(£)</t>
  </si>
  <si>
    <t>Insurance Costs(£)</t>
  </si>
  <si>
    <t>Money spent on fuel for energy production</t>
  </si>
  <si>
    <t>Revenue per unit of energy sold</t>
  </si>
  <si>
    <t>Predicted yearly energy output</t>
  </si>
  <si>
    <t>Expenses for storing and delivering energy</t>
  </si>
  <si>
    <t>Cap Rate:</t>
  </si>
  <si>
    <t>AGRICULTURE</t>
  </si>
  <si>
    <t>Current Value</t>
  </si>
  <si>
    <t>Projected Improvement</t>
  </si>
  <si>
    <t>Value By Year 30</t>
  </si>
  <si>
    <t>*NOTES</t>
  </si>
  <si>
    <t>Yield/Land Area (units/sqft)</t>
  </si>
  <si>
    <t>What was changed (AG, INST, TRANS):</t>
  </si>
  <si>
    <t>Yield Improvements (%)</t>
  </si>
  <si>
    <t>- 30-year financial analysis --&gt; 30-year projected improvement</t>
  </si>
  <si>
    <t>Water Usage Reductions (l/sqft)</t>
  </si>
  <si>
    <t>- added different parameters (sustainability metrics, yield improvements etc.)</t>
  </si>
  <si>
    <t>Carbon Emission Reductions (g/sqft)</t>
  </si>
  <si>
    <t>Purpose:</t>
  </si>
  <si>
    <t>Based on our last feedback, it was decided that a financial analysis is not necessary for all development models - specifically these 3. Thus, to convince clients why it is worth the investment without making it financial, we've updated these assumptions this way as showing expected improvements to be made in 30 years is still relevant in facilitating a negotiation instead of a 30-year financial analysis.</t>
  </si>
  <si>
    <t>Category</t>
  </si>
  <si>
    <t>Feedback from Hrishi?</t>
  </si>
  <si>
    <t xml:space="preserve">Initial Investment </t>
  </si>
  <si>
    <t>Land Preparation</t>
  </si>
  <si>
    <t>Clearing, plowing, tilling, soil testing</t>
  </si>
  <si>
    <t>Infrastructure</t>
  </si>
  <si>
    <t>Storage facilities, irrigation systems, roads</t>
  </si>
  <si>
    <t>Equipment</t>
  </si>
  <si>
    <t>Tractors, plows, harvesters, miscellaneous tools</t>
  </si>
  <si>
    <t>Initial Supplies</t>
  </si>
  <si>
    <t>Seeds, fertilisers, pesticides, and other consumables</t>
  </si>
  <si>
    <t>Annual Operating Expenses</t>
  </si>
  <si>
    <t>Labor</t>
  </si>
  <si>
    <t>Salaries and wages for farmworkers and management</t>
  </si>
  <si>
    <t>Maintenance</t>
  </si>
  <si>
    <t>Upkeep of equipment, vet care</t>
  </si>
  <si>
    <t>Utilities</t>
  </si>
  <si>
    <t>Water, electricity for farming operations</t>
  </si>
  <si>
    <t>Materials</t>
  </si>
  <si>
    <t>Insurance</t>
  </si>
  <si>
    <t>Coverage for crops, equipment, and facilities</t>
  </si>
  <si>
    <t>Transportation</t>
  </si>
  <si>
    <t>Costs for distribution and sale of products</t>
  </si>
  <si>
    <t>INSTITUTIONAL (Schools, hospitals, etc.)</t>
  </si>
  <si>
    <t>Value by Year 30</t>
  </si>
  <si>
    <t>Facility size (sqft)</t>
  </si>
  <si>
    <t>Capacity (units)</t>
  </si>
  <si>
    <t>Operational Efficiency (%)</t>
  </si>
  <si>
    <t>Resource Utilisation Rate (%)</t>
  </si>
  <si>
    <t>Construction</t>
  </si>
  <si>
    <t>Building construction for the institutional facility</t>
  </si>
  <si>
    <t>Purchase of furniture, educational, or medical equipment, depending on the institution type</t>
  </si>
  <si>
    <t>IT Infrastructure</t>
  </si>
  <si>
    <t>IT systems, networking equipment, and installation</t>
  </si>
  <si>
    <t>Landscaping</t>
  </si>
  <si>
    <t>Outdoor spaces, parking, accessibility features</t>
  </si>
  <si>
    <t>Initial stocking of office supplies, educational/medical supplies</t>
  </si>
  <si>
    <t>Maintenance of buildings and facilities</t>
  </si>
  <si>
    <t>Staff Salaries</t>
  </si>
  <si>
    <t>Salaries for administrative, academic or medical staff</t>
  </si>
  <si>
    <t>Electricity, water, internet, and other utilities</t>
  </si>
  <si>
    <t>Security</t>
  </si>
  <si>
    <t>Security services and equipment</t>
  </si>
  <si>
    <t>Miscellaneous</t>
  </si>
  <si>
    <t>Miscellaneous expenses including marketing, legal fees, etc.</t>
  </si>
  <si>
    <t>* consider building costs in property valuation</t>
  </si>
  <si>
    <t>* RICS Redbook for standards regarding real estate valuation methods which can be considered</t>
  </si>
  <si>
    <t>TRANSPORT</t>
  </si>
  <si>
    <t>Distance/Route length (km)</t>
  </si>
  <si>
    <t>Average Annual Passengers</t>
  </si>
  <si>
    <t>Capacity Utilisation (%)</t>
  </si>
  <si>
    <t>Route Optimisation (km/day)</t>
  </si>
  <si>
    <t>Fuel Efficiency (km/l)</t>
  </si>
  <si>
    <t>Travel time (mins)</t>
  </si>
  <si>
    <t>Land Acquisition</t>
  </si>
  <si>
    <t>Costs for purchasing land for transport infrastructure</t>
  </si>
  <si>
    <t>Building of stations, terminals, and supporting infrastructure</t>
  </si>
  <si>
    <t>Vehicles</t>
  </si>
  <si>
    <t>Purchase of buses, trains, or other transport vehicles</t>
  </si>
  <si>
    <t>Purchase of additional equipment like ticket machines, office equipment</t>
  </si>
  <si>
    <t>Initial Legal and Administrative Fees</t>
  </si>
  <si>
    <t>Costs for permits, legal fees, and initial administrative setup</t>
  </si>
  <si>
    <t>Regular maintenance of vehicles and infrastructure</t>
  </si>
  <si>
    <t>Salaries</t>
  </si>
  <si>
    <t>Annual salaries for drivers, administrative staff, and maintenance workers</t>
  </si>
  <si>
    <t>Fuel and Energy</t>
  </si>
  <si>
    <t>Costs for fuel for vehicles or energy for operations</t>
  </si>
  <si>
    <t>Insurance costs for vehicles, property, and liability</t>
  </si>
  <si>
    <t>Marketing</t>
  </si>
  <si>
    <t>Advertising and customer engagement expenses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</si>
</sst>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i/>
      <color theme="1"/>
      <name val="Arial"/>
      <scheme val="minor"/>
    </font>
    <font>
      <color theme="1"/>
      <name val="Arial"/>
      <scheme val="minor"/>
    </font>
    <font>
      <b/>
      <color theme="1"/>
      <name val="Arial"/>
      <scheme val="minor"/>
    </font>
    <font>
      <color theme="1"/>
      <name val="Arial"/>
    </font>
    <font>
      <color rgb="FF000000"/>
      <name val="Arial"/>
    </font>
    <font>
      <b/>
      <color theme="1"/>
      <name val="Arial"/>
    </font>
    <font>
      <color rgb="FF0D0D0D"/>
      <name val="Arial"/>
    </font>
    <font>
      <b/>
      <u/>
      <color theme="1"/>
      <name val="Arial"/>
      <scheme val="minor"/>
    </font>
  </fonts>
  <fills count="11">
    <fill>
      <patternFill patternType="none"/>
    </fill>
    <fill>
      <patternFill patternType="lightGray"/>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
      <patternFill patternType="solid">
        <fgColor rgb="FFF3F3F3"/>
        <bgColor rgb="FFF3F3F3"/>
      </patternFill>
    </fill>
    <fill>
      <patternFill patternType="solid">
        <fgColor rgb="FFFFFF00"/>
        <bgColor rgb="FFFFFF00"/>
      </patternFill>
    </fill>
    <fill>
      <patternFill patternType="solid">
        <fgColor rgb="FFB7B7B7"/>
        <bgColor rgb="FFB7B7B7"/>
      </patternFill>
    </fill>
    <fill>
      <patternFill patternType="solid">
        <fgColor rgb="FFFFF2CC"/>
        <bgColor rgb="FFFFF2CC"/>
      </patternFill>
    </fill>
    <fill>
      <patternFill patternType="solid">
        <fgColor rgb="FFE6B8AF"/>
        <bgColor rgb="FFE6B8AF"/>
      </patternFill>
    </fill>
    <fill>
      <patternFill patternType="solid">
        <fgColor rgb="FF999999"/>
        <bgColor rgb="FF999999"/>
      </patternFill>
    </fill>
  </fills>
  <borders count="9">
    <border/>
    <border>
      <left style="thin">
        <color rgb="FF000000"/>
      </left>
      <right style="thin">
        <color rgb="FF000000"/>
      </right>
      <top style="thin">
        <color rgb="FF000000"/>
      </top>
      <bottom style="thin">
        <color rgb="FF000000"/>
      </bottom>
    </border>
    <border>
      <right style="thin">
        <color rgb="FF000000"/>
      </right>
    </border>
    <border>
      <right style="thin">
        <color rgb="FF000000"/>
      </right>
      <top style="thin">
        <color rgb="FF000000"/>
      </top>
      <bottom style="thin">
        <color rgb="FF000000"/>
      </bottom>
    </border>
    <border>
      <bottom style="thin">
        <color rgb="FF000000"/>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right style="thin">
        <color rgb="FF000000"/>
      </right>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shrinkToFit="0" wrapText="1"/>
    </xf>
    <xf borderId="1" fillId="2" fontId="3" numFmtId="0" xfId="0" applyAlignment="1" applyBorder="1" applyFill="1" applyFont="1">
      <alignment readingOrder="0"/>
    </xf>
    <xf borderId="1" fillId="2" fontId="2" numFmtId="0" xfId="0" applyAlignment="1" applyBorder="1" applyFont="1">
      <alignment shrinkToFit="0" wrapText="1"/>
    </xf>
    <xf borderId="1" fillId="0" fontId="3" numFmtId="0" xfId="0" applyAlignment="1" applyBorder="1" applyFont="1">
      <alignment readingOrder="0"/>
    </xf>
    <xf borderId="1" fillId="0" fontId="2" numFmtId="0" xfId="0" applyAlignment="1" applyBorder="1" applyFont="1">
      <alignment readingOrder="0"/>
    </xf>
    <xf borderId="1" fillId="0" fontId="2" numFmtId="3" xfId="0" applyAlignment="1" applyBorder="1" applyFont="1" applyNumberFormat="1">
      <alignment readingOrder="0" shrinkToFit="0" wrapText="1"/>
    </xf>
    <xf borderId="1" fillId="0" fontId="2" numFmtId="1" xfId="0" applyAlignment="1" applyBorder="1" applyFont="1" applyNumberFormat="1">
      <alignment readingOrder="0"/>
    </xf>
    <xf borderId="1" fillId="0" fontId="2" numFmtId="1" xfId="0" applyBorder="1" applyFont="1" applyNumberFormat="1"/>
    <xf borderId="1" fillId="0" fontId="4" numFmtId="0" xfId="0" applyAlignment="1" applyBorder="1" applyFont="1">
      <alignment vertical="bottom"/>
    </xf>
    <xf borderId="1" fillId="0" fontId="4" numFmtId="0" xfId="0" applyAlignment="1" applyBorder="1" applyFont="1">
      <alignment horizontal="right" readingOrder="0" shrinkToFit="0" vertical="bottom" wrapText="1"/>
    </xf>
    <xf borderId="1" fillId="0" fontId="4" numFmtId="0" xfId="0" applyAlignment="1" applyBorder="1" applyFont="1">
      <alignment horizontal="right" shrinkToFit="0" vertical="bottom" wrapText="1"/>
    </xf>
    <xf borderId="1" fillId="0" fontId="3" numFmtId="0" xfId="0" applyAlignment="1" applyBorder="1" applyFont="1">
      <alignment readingOrder="0" shrinkToFit="0" wrapText="1"/>
    </xf>
    <xf borderId="1" fillId="0" fontId="2" numFmtId="9" xfId="0" applyAlignment="1" applyBorder="1" applyFont="1" applyNumberFormat="1">
      <alignment readingOrder="0" shrinkToFit="0" wrapText="1"/>
    </xf>
    <xf borderId="0" fillId="0" fontId="2" numFmtId="0" xfId="0" applyAlignment="1" applyFont="1">
      <alignment readingOrder="0"/>
    </xf>
    <xf borderId="0" fillId="0" fontId="2" numFmtId="9" xfId="0" applyAlignment="1" applyFont="1" applyNumberFormat="1">
      <alignment readingOrder="0" shrinkToFit="0" wrapText="1"/>
    </xf>
    <xf borderId="1" fillId="0" fontId="2" numFmtId="0" xfId="0" applyBorder="1" applyFont="1"/>
    <xf borderId="0" fillId="0" fontId="2" numFmtId="1" xfId="0" applyFont="1" applyNumberFormat="1"/>
    <xf borderId="0" fillId="0" fontId="2" numFmtId="1" xfId="0" applyAlignment="1" applyFont="1" applyNumberFormat="1">
      <alignment shrinkToFit="0" wrapText="1"/>
    </xf>
    <xf borderId="1" fillId="0" fontId="3" numFmtId="1" xfId="0" applyAlignment="1" applyBorder="1" applyFont="1" applyNumberFormat="1">
      <alignment readingOrder="0"/>
    </xf>
    <xf borderId="0" fillId="0" fontId="2" numFmtId="1" xfId="0" applyAlignment="1" applyFont="1" applyNumberFormat="1">
      <alignment readingOrder="0"/>
    </xf>
    <xf borderId="1" fillId="0" fontId="3" numFmtId="9" xfId="0" applyAlignment="1" applyBorder="1" applyFont="1" applyNumberFormat="1">
      <alignment readingOrder="0"/>
    </xf>
    <xf borderId="0" fillId="3" fontId="3" numFmtId="0" xfId="0" applyAlignment="1" applyFill="1" applyFont="1">
      <alignment readingOrder="0"/>
    </xf>
    <xf borderId="0" fillId="3" fontId="3" numFmtId="0" xfId="0" applyAlignment="1" applyFont="1">
      <alignment readingOrder="0" shrinkToFit="0" wrapText="1"/>
    </xf>
    <xf borderId="0" fillId="4" fontId="2" numFmtId="0" xfId="0" applyFill="1" applyFont="1"/>
    <xf borderId="0" fillId="4" fontId="3" numFmtId="0" xfId="0" applyAlignment="1" applyFont="1">
      <alignment readingOrder="0"/>
    </xf>
    <xf borderId="0" fillId="5" fontId="2" numFmtId="0" xfId="0" applyAlignment="1" applyFill="1" applyFont="1">
      <alignment readingOrder="0"/>
    </xf>
    <xf borderId="0" fillId="5" fontId="2" numFmtId="0" xfId="0" applyAlignment="1" applyFont="1">
      <alignment readingOrder="0" shrinkToFit="0" wrapText="1"/>
    </xf>
    <xf borderId="0" fillId="4" fontId="2" numFmtId="0" xfId="0" applyAlignment="1" applyFont="1">
      <alignment readingOrder="0"/>
    </xf>
    <xf borderId="1" fillId="3" fontId="3" numFmtId="0" xfId="0" applyAlignment="1" applyBorder="1" applyFont="1">
      <alignment readingOrder="0"/>
    </xf>
    <xf borderId="1" fillId="3" fontId="2" numFmtId="0" xfId="0" applyBorder="1" applyFont="1"/>
    <xf borderId="0" fillId="0" fontId="3" numFmtId="0" xfId="0" applyAlignment="1" applyFont="1">
      <alignment readingOrder="0"/>
    </xf>
    <xf borderId="1" fillId="0" fontId="2" numFmtId="3" xfId="0" applyAlignment="1" applyBorder="1" applyFont="1" applyNumberFormat="1">
      <alignment readingOrder="0"/>
    </xf>
    <xf borderId="1" fillId="6" fontId="2" numFmtId="0" xfId="0" applyAlignment="1" applyBorder="1" applyFill="1" applyFont="1">
      <alignment readingOrder="0"/>
    </xf>
    <xf borderId="1" fillId="0" fontId="2" numFmtId="9" xfId="0" applyAlignment="1" applyBorder="1" applyFont="1" applyNumberFormat="1">
      <alignment readingOrder="0"/>
    </xf>
    <xf borderId="2" fillId="0" fontId="2" numFmtId="0" xfId="0" applyBorder="1" applyFont="1"/>
    <xf borderId="3" fillId="0" fontId="2" numFmtId="0" xfId="0" applyAlignment="1" applyBorder="1" applyFont="1">
      <alignment readingOrder="0"/>
    </xf>
    <xf borderId="1" fillId="0" fontId="2" numFmtId="3" xfId="0" applyBorder="1" applyFont="1" applyNumberFormat="1"/>
    <xf borderId="1" fillId="0" fontId="3" numFmtId="9" xfId="0" applyBorder="1" applyFont="1" applyNumberFormat="1"/>
    <xf borderId="1" fillId="4" fontId="5" numFmtId="0" xfId="0" applyAlignment="1" applyBorder="1" applyFont="1">
      <alignment horizontal="right" readingOrder="0"/>
    </xf>
    <xf borderId="0" fillId="0" fontId="4" numFmtId="0" xfId="0" applyAlignment="1" applyFont="1">
      <alignment vertical="bottom"/>
    </xf>
    <xf borderId="4" fillId="0" fontId="4" numFmtId="0" xfId="0" applyAlignment="1" applyBorder="1" applyFont="1">
      <alignment vertical="bottom"/>
    </xf>
    <xf borderId="1" fillId="3" fontId="6" numFmtId="0" xfId="0" applyAlignment="1" applyBorder="1" applyFont="1">
      <alignment vertical="bottom"/>
    </xf>
    <xf borderId="1" fillId="3" fontId="6" numFmtId="0" xfId="0" applyAlignment="1" applyBorder="1" applyFont="1">
      <alignment shrinkToFit="0" vertical="bottom" wrapText="1"/>
    </xf>
    <xf borderId="2" fillId="0" fontId="4" numFmtId="0" xfId="0" applyAlignment="1" applyBorder="1" applyFont="1">
      <alignment vertical="bottom"/>
    </xf>
    <xf borderId="1" fillId="0" fontId="6" numFmtId="0" xfId="0" applyAlignment="1" applyBorder="1" applyFont="1">
      <alignment vertical="bottom"/>
    </xf>
    <xf borderId="1" fillId="0" fontId="4" numFmtId="0" xfId="0" applyAlignment="1" applyBorder="1" applyFont="1">
      <alignment horizontal="right" vertical="bottom"/>
    </xf>
    <xf borderId="1" fillId="0" fontId="4" numFmtId="0" xfId="0" applyAlignment="1" applyBorder="1" applyFont="1">
      <alignment horizontal="right" shrinkToFit="0" vertical="bottom" wrapText="1"/>
    </xf>
    <xf borderId="1" fillId="0" fontId="4" numFmtId="1" xfId="0" applyAlignment="1" applyBorder="1" applyFont="1" applyNumberFormat="1">
      <alignment horizontal="right" vertical="bottom"/>
    </xf>
    <xf borderId="5" fillId="0" fontId="4" numFmtId="0" xfId="0" applyAlignment="1" applyBorder="1" applyFont="1">
      <alignment vertical="bottom"/>
    </xf>
    <xf borderId="5" fillId="0" fontId="4" numFmtId="1" xfId="0" applyAlignment="1" applyBorder="1" applyFont="1" applyNumberFormat="1">
      <alignment vertical="bottom"/>
    </xf>
    <xf borderId="1" fillId="0" fontId="6" numFmtId="0" xfId="0" applyAlignment="1" applyBorder="1" applyFont="1">
      <alignment shrinkToFit="0" vertical="bottom" wrapText="1"/>
    </xf>
    <xf borderId="0" fillId="0" fontId="4" numFmtId="0" xfId="0" applyAlignment="1" applyFont="1">
      <alignment shrinkToFit="0" vertical="bottom" wrapText="0"/>
    </xf>
    <xf borderId="1" fillId="0" fontId="4" numFmtId="9" xfId="0" applyAlignment="1" applyBorder="1" applyFont="1" applyNumberFormat="1">
      <alignment horizontal="right" shrinkToFit="0" vertical="bottom" wrapText="1"/>
    </xf>
    <xf borderId="0" fillId="0" fontId="4" numFmtId="1" xfId="0" applyAlignment="1" applyFont="1" applyNumberFormat="1">
      <alignment vertical="bottom"/>
    </xf>
    <xf borderId="0" fillId="0" fontId="4" numFmtId="0" xfId="0" applyAlignment="1" applyFont="1">
      <alignment shrinkToFit="0" vertical="bottom" wrapText="1"/>
    </xf>
    <xf borderId="1" fillId="4" fontId="4" numFmtId="0" xfId="0" applyAlignment="1" applyBorder="1" applyFont="1">
      <alignment shrinkToFit="0" vertical="bottom" wrapText="1"/>
    </xf>
    <xf borderId="1" fillId="0" fontId="4" numFmtId="9" xfId="0" applyAlignment="1" applyBorder="1" applyFont="1" applyNumberFormat="1">
      <alignment horizontal="center" vertical="bottom"/>
    </xf>
    <xf borderId="1" fillId="0" fontId="4" numFmtId="0" xfId="0" applyAlignment="1" applyBorder="1" applyFont="1">
      <alignment shrinkToFit="0" vertical="bottom" wrapText="1"/>
    </xf>
    <xf borderId="1" fillId="0" fontId="4" numFmtId="0" xfId="0" applyAlignment="1" applyBorder="1" applyFont="1">
      <alignment readingOrder="0" shrinkToFit="0" vertical="bottom" wrapText="0"/>
    </xf>
    <xf borderId="1" fillId="4" fontId="5" numFmtId="0" xfId="0" applyAlignment="1" applyBorder="1" applyFont="1">
      <alignment horizontal="left" readingOrder="0" shrinkToFit="0" wrapText="1"/>
    </xf>
    <xf borderId="6" fillId="0" fontId="4" numFmtId="0" xfId="0" applyAlignment="1" applyBorder="1" applyFont="1">
      <alignment vertical="bottom"/>
    </xf>
    <xf borderId="6" fillId="0" fontId="4" numFmtId="1" xfId="0" applyAlignment="1" applyBorder="1" applyFont="1" applyNumberFormat="1">
      <alignment horizontal="right" vertical="bottom"/>
    </xf>
    <xf borderId="5" fillId="4" fontId="4" numFmtId="0" xfId="0" applyAlignment="1" applyBorder="1" applyFont="1">
      <alignment vertical="bottom"/>
    </xf>
    <xf borderId="7" fillId="0" fontId="4" numFmtId="1" xfId="0" applyAlignment="1" applyBorder="1" applyFont="1" applyNumberFormat="1">
      <alignment vertical="bottom"/>
    </xf>
    <xf borderId="8" fillId="0" fontId="6" numFmtId="0" xfId="0" applyAlignment="1" applyBorder="1" applyFont="1">
      <alignment vertical="bottom"/>
    </xf>
    <xf borderId="8" fillId="0" fontId="4" numFmtId="9" xfId="0" applyAlignment="1" applyBorder="1" applyFont="1" applyNumberFormat="1">
      <alignment horizontal="right" vertical="bottom"/>
    </xf>
    <xf borderId="8" fillId="0" fontId="4" numFmtId="0" xfId="0" applyAlignment="1" applyBorder="1" applyFont="1">
      <alignment vertical="bottom"/>
    </xf>
    <xf borderId="8" fillId="0" fontId="4" numFmtId="0" xfId="0" applyAlignment="1" applyBorder="1" applyFont="1">
      <alignment horizontal="right" vertical="bottom"/>
    </xf>
    <xf borderId="8" fillId="0" fontId="4" numFmtId="1" xfId="0" applyAlignment="1" applyBorder="1" applyFont="1" applyNumberFormat="1">
      <alignment horizontal="right" vertical="bottom"/>
    </xf>
    <xf borderId="8" fillId="0" fontId="4" numFmtId="1" xfId="0" applyAlignment="1" applyBorder="1" applyFont="1" applyNumberFormat="1">
      <alignment vertical="bottom"/>
    </xf>
    <xf borderId="8" fillId="4" fontId="4" numFmtId="0" xfId="0" applyAlignment="1" applyBorder="1" applyFont="1">
      <alignment vertical="bottom"/>
    </xf>
    <xf borderId="1" fillId="4" fontId="4" numFmtId="0" xfId="0" applyAlignment="1" applyBorder="1" applyFont="1">
      <alignment vertical="bottom"/>
    </xf>
    <xf borderId="6" fillId="0" fontId="6" numFmtId="0" xfId="0" applyAlignment="1" applyBorder="1" applyFont="1">
      <alignment vertical="bottom"/>
    </xf>
    <xf borderId="6" fillId="0" fontId="4" numFmtId="9" xfId="0" applyAlignment="1" applyBorder="1" applyFont="1" applyNumberFormat="1">
      <alignment horizontal="center" vertical="bottom"/>
    </xf>
    <xf borderId="5" fillId="0" fontId="2" numFmtId="0" xfId="0" applyBorder="1" applyFont="1"/>
    <xf borderId="1" fillId="4" fontId="7" numFmtId="0" xfId="0" applyAlignment="1" applyBorder="1" applyFont="1">
      <alignment shrinkToFit="0" vertical="bottom" wrapText="1"/>
    </xf>
    <xf borderId="0" fillId="0" fontId="3" numFmtId="0" xfId="0" applyAlignment="1" applyFont="1">
      <alignment horizontal="left" readingOrder="0"/>
    </xf>
    <xf borderId="1" fillId="7" fontId="2" numFmtId="0" xfId="0" applyBorder="1" applyFill="1" applyFont="1"/>
    <xf borderId="1" fillId="7" fontId="2" numFmtId="0" xfId="0" applyAlignment="1" applyBorder="1" applyFont="1">
      <alignment readingOrder="0"/>
    </xf>
    <xf borderId="0" fillId="8" fontId="8" numFmtId="0" xfId="0" applyAlignment="1" applyFill="1" applyFont="1">
      <alignment readingOrder="0"/>
    </xf>
    <xf borderId="0" fillId="8" fontId="2" numFmtId="0" xfId="0" applyFont="1"/>
    <xf borderId="0" fillId="0" fontId="2" numFmtId="9" xfId="0" applyAlignment="1" applyFont="1" applyNumberFormat="1">
      <alignment readingOrder="0"/>
    </xf>
    <xf borderId="0" fillId="8" fontId="3" numFmtId="0" xfId="0" applyAlignment="1" applyFont="1">
      <alignment readingOrder="0"/>
    </xf>
    <xf borderId="0" fillId="8" fontId="2" numFmtId="0" xfId="0" applyAlignment="1" applyFont="1">
      <alignment readingOrder="0"/>
    </xf>
    <xf borderId="0" fillId="8" fontId="5" numFmtId="0" xfId="0" applyAlignment="1" applyFont="1">
      <alignment horizontal="left" readingOrder="0" shrinkToFit="0" wrapText="1"/>
    </xf>
    <xf borderId="0" fillId="0" fontId="2" numFmtId="0" xfId="0" applyFont="1"/>
    <xf borderId="0" fillId="0" fontId="2" numFmtId="0" xfId="0" applyFont="1"/>
    <xf borderId="0" fillId="9" fontId="3" numFmtId="0" xfId="0" applyAlignment="1" applyFill="1" applyFont="1">
      <alignment readingOrder="0"/>
    </xf>
    <xf borderId="0" fillId="9" fontId="2" numFmtId="0" xfId="0" applyFont="1"/>
    <xf borderId="0" fillId="0" fontId="2" numFmtId="0" xfId="0" applyAlignment="1" applyFont="1">
      <alignment readingOrder="0"/>
    </xf>
    <xf borderId="1" fillId="7" fontId="2" numFmtId="3" xfId="0" applyAlignment="1" applyBorder="1" applyFont="1" applyNumberFormat="1">
      <alignment readingOrder="0"/>
    </xf>
    <xf borderId="0" fillId="0" fontId="3" numFmtId="0" xfId="0" applyAlignment="1" applyFont="1">
      <alignment readingOrder="0"/>
    </xf>
    <xf borderId="0" fillId="3" fontId="3" numFmtId="0" xfId="0" applyAlignment="1" applyFont="1">
      <alignment readingOrder="0"/>
    </xf>
    <xf borderId="0" fillId="6" fontId="2" numFmtId="0" xfId="0" applyAlignment="1" applyFont="1">
      <alignment readingOrder="0"/>
    </xf>
    <xf borderId="0" fillId="0" fontId="2" numFmtId="0" xfId="0" applyFont="1"/>
    <xf borderId="1" fillId="10" fontId="2" numFmtId="0" xfId="0" applyBorder="1" applyFill="1" applyFont="1"/>
    <xf borderId="0" fillId="0" fontId="2" numFmtId="9" xfId="0" applyFont="1" applyNumberFormat="1"/>
    <xf borderId="1" fillId="0" fontId="2" numFmtId="9" xfId="0" applyBorder="1" applyFont="1" applyNumberFormat="1"/>
    <xf borderId="0" fillId="4" fontId="5" numFmtId="0" xfId="0" applyAlignment="1" applyFont="1">
      <alignment horizontal="left" readingOrder="0"/>
    </xf>
    <xf borderId="0" fillId="5" fontId="2" numFmtId="0" xfId="0" applyAlignment="1" applyFont="1">
      <alignment readingOrder="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3">
    <tableStyle count="3" pivot="0" name="AG-style">
      <tableStyleElement dxfId="1" type="headerRow"/>
      <tableStyleElement dxfId="2" type="firstRowStripe"/>
      <tableStyleElement dxfId="3" type="secondRowStripe"/>
    </tableStyle>
    <tableStyle count="3" pivot="0" name="INST-style">
      <tableStyleElement dxfId="1" type="headerRow"/>
      <tableStyleElement dxfId="2" type="firstRowStripe"/>
      <tableStyleElement dxfId="3" type="secondRowStripe"/>
    </tableStyle>
    <tableStyle count="3" pivot="0" name="TRAN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0:D20" displayName="Table_1" name="Table_1" id="1">
  <tableColumns count="4">
    <tableColumn name="Column1" id="1"/>
    <tableColumn name="Column2" id="2"/>
    <tableColumn name="Column3" id="3"/>
    <tableColumn name="Column4" id="4"/>
  </tableColumns>
  <tableStyleInfo name="AG-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2:D22" displayName="Table_2" name="Table_2" id="2">
  <tableColumns count="4">
    <tableColumn name="Column1" id="1"/>
    <tableColumn name="Column2" id="2"/>
    <tableColumn name="Column3" id="3"/>
    <tableColumn name="Column4" id="4"/>
  </tableColumns>
  <tableStyleInfo name="INST-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3:D23" displayName="Table_3" name="Table_3" id="3">
  <tableColumns count="4">
    <tableColumn name="Column1" id="1"/>
    <tableColumn name="Column2" id="2"/>
    <tableColumn name="Column3" id="3"/>
    <tableColumn name="Column4" id="4"/>
  </tableColumns>
  <tableStyleInfo name="TRAN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 customWidth="1" min="2" max="2" width="18.63"/>
    <col customWidth="1" min="3" max="3" width="17.63"/>
    <col customWidth="1" min="4" max="4" width="28.88"/>
    <col customWidth="1" min="5" max="5" width="12.88"/>
    <col customWidth="1" min="6" max="6" width="13.13"/>
    <col customWidth="1" min="7" max="7" width="8.38"/>
  </cols>
  <sheetData>
    <row r="1">
      <c r="A1" s="1" t="s">
        <v>0</v>
      </c>
      <c r="B1" s="2"/>
    </row>
    <row r="2">
      <c r="B2" s="2"/>
    </row>
    <row r="3">
      <c r="A3" s="3" t="s">
        <v>1</v>
      </c>
      <c r="B3" s="4"/>
      <c r="D3" s="5" t="s">
        <v>2</v>
      </c>
      <c r="E3" s="6">
        <v>1.0</v>
      </c>
      <c r="F3" s="6">
        <v>2.0</v>
      </c>
      <c r="G3" s="6">
        <v>3.0</v>
      </c>
      <c r="H3" s="6">
        <v>4.0</v>
      </c>
      <c r="I3" s="6">
        <v>5.0</v>
      </c>
      <c r="J3" s="6">
        <v>6.0</v>
      </c>
      <c r="K3" s="6">
        <v>7.0</v>
      </c>
      <c r="L3" s="6">
        <v>8.0</v>
      </c>
      <c r="M3" s="6">
        <v>9.0</v>
      </c>
      <c r="N3" s="6">
        <v>10.0</v>
      </c>
      <c r="O3" s="6">
        <v>11.0</v>
      </c>
      <c r="P3" s="6">
        <v>12.0</v>
      </c>
      <c r="Q3" s="6">
        <v>13.0</v>
      </c>
      <c r="R3" s="6">
        <v>14.0</v>
      </c>
      <c r="S3" s="6">
        <v>15.0</v>
      </c>
      <c r="T3" s="6">
        <v>16.0</v>
      </c>
      <c r="U3" s="6">
        <v>17.0</v>
      </c>
      <c r="V3" s="6">
        <v>18.0</v>
      </c>
      <c r="W3" s="6">
        <v>19.0</v>
      </c>
      <c r="X3" s="6">
        <v>20.0</v>
      </c>
      <c r="Y3" s="6">
        <v>21.0</v>
      </c>
      <c r="Z3" s="6">
        <v>22.0</v>
      </c>
      <c r="AA3" s="6">
        <v>23.0</v>
      </c>
      <c r="AB3" s="6">
        <v>24.0</v>
      </c>
      <c r="AC3" s="6">
        <v>25.0</v>
      </c>
      <c r="AD3" s="6">
        <v>26.0</v>
      </c>
      <c r="AE3" s="6">
        <v>27.0</v>
      </c>
      <c r="AF3" s="6">
        <v>28.0</v>
      </c>
      <c r="AG3" s="6">
        <v>29.0</v>
      </c>
      <c r="AH3" s="6">
        <v>30.0</v>
      </c>
    </row>
    <row r="4">
      <c r="A4" s="6" t="s">
        <v>3</v>
      </c>
      <c r="B4" s="7">
        <v>724294.7</v>
      </c>
      <c r="D4" s="6" t="s">
        <v>4</v>
      </c>
      <c r="E4" s="8">
        <f>B4*B7*B9</f>
        <v>19555956.9</v>
      </c>
      <c r="F4" s="9">
        <f t="shared" ref="F4:AH4" si="1">E4*(1+$B$12)</f>
        <v>20142635.61</v>
      </c>
      <c r="G4" s="9">
        <f t="shared" si="1"/>
        <v>20746914.68</v>
      </c>
      <c r="H4" s="9">
        <f t="shared" si="1"/>
        <v>21369322.12</v>
      </c>
      <c r="I4" s="9">
        <f t="shared" si="1"/>
        <v>22010401.78</v>
      </c>
      <c r="J4" s="9">
        <f t="shared" si="1"/>
        <v>22670713.83</v>
      </c>
      <c r="K4" s="9">
        <f t="shared" si="1"/>
        <v>23350835.25</v>
      </c>
      <c r="L4" s="9">
        <f t="shared" si="1"/>
        <v>24051360.3</v>
      </c>
      <c r="M4" s="9">
        <f t="shared" si="1"/>
        <v>24772901.11</v>
      </c>
      <c r="N4" s="9">
        <f t="shared" si="1"/>
        <v>25516088.15</v>
      </c>
      <c r="O4" s="9">
        <f t="shared" si="1"/>
        <v>26281570.79</v>
      </c>
      <c r="P4" s="9">
        <f t="shared" si="1"/>
        <v>27070017.92</v>
      </c>
      <c r="Q4" s="9">
        <f t="shared" si="1"/>
        <v>27882118.45</v>
      </c>
      <c r="R4" s="9">
        <f t="shared" si="1"/>
        <v>28718582.01</v>
      </c>
      <c r="S4" s="9">
        <f t="shared" si="1"/>
        <v>29580139.47</v>
      </c>
      <c r="T4" s="9">
        <f t="shared" si="1"/>
        <v>30467543.65</v>
      </c>
      <c r="U4" s="9">
        <f t="shared" si="1"/>
        <v>31381569.96</v>
      </c>
      <c r="V4" s="9">
        <f t="shared" si="1"/>
        <v>32323017.06</v>
      </c>
      <c r="W4" s="9">
        <f t="shared" si="1"/>
        <v>33292707.57</v>
      </c>
      <c r="X4" s="9">
        <f t="shared" si="1"/>
        <v>34291488.8</v>
      </c>
      <c r="Y4" s="9">
        <f t="shared" si="1"/>
        <v>35320233.46</v>
      </c>
      <c r="Z4" s="9">
        <f t="shared" si="1"/>
        <v>36379840.47</v>
      </c>
      <c r="AA4" s="9">
        <f t="shared" si="1"/>
        <v>37471235.68</v>
      </c>
      <c r="AB4" s="9">
        <f t="shared" si="1"/>
        <v>38595372.75</v>
      </c>
      <c r="AC4" s="9">
        <f t="shared" si="1"/>
        <v>39753233.93</v>
      </c>
      <c r="AD4" s="9">
        <f t="shared" si="1"/>
        <v>40945830.95</v>
      </c>
      <c r="AE4" s="9">
        <f t="shared" si="1"/>
        <v>42174205.88</v>
      </c>
      <c r="AF4" s="9">
        <f t="shared" si="1"/>
        <v>43439432.06</v>
      </c>
      <c r="AG4" s="9">
        <f t="shared" si="1"/>
        <v>44742615.02</v>
      </c>
      <c r="AH4" s="9">
        <f t="shared" si="1"/>
        <v>46084893.47</v>
      </c>
    </row>
    <row r="5">
      <c r="A5" s="10" t="s">
        <v>5</v>
      </c>
      <c r="B5" s="11">
        <v>5.0</v>
      </c>
      <c r="D5" s="6" t="s">
        <v>6</v>
      </c>
      <c r="E5" s="9">
        <f>B8+B6</f>
        <v>300000</v>
      </c>
      <c r="F5" s="9">
        <f t="shared" ref="F5:AH5" si="2">IF(F3 = $B5 + 1, (E5-($B6*POWER(1+$B12,F3-1)))*(1+$B12), E5*(1+$B12))</f>
        <v>309000</v>
      </c>
      <c r="G5" s="9">
        <f t="shared" si="2"/>
        <v>318270</v>
      </c>
      <c r="H5" s="9">
        <f t="shared" si="2"/>
        <v>327818.1</v>
      </c>
      <c r="I5" s="9">
        <f t="shared" si="2"/>
        <v>337652.643</v>
      </c>
      <c r="J5" s="9">
        <f t="shared" si="2"/>
        <v>228376.9926</v>
      </c>
      <c r="K5" s="9">
        <f t="shared" si="2"/>
        <v>235228.3024</v>
      </c>
      <c r="L5" s="9">
        <f t="shared" si="2"/>
        <v>242285.1515</v>
      </c>
      <c r="M5" s="9">
        <f t="shared" si="2"/>
        <v>249553.706</v>
      </c>
      <c r="N5" s="9">
        <f t="shared" si="2"/>
        <v>257040.3172</v>
      </c>
      <c r="O5" s="9">
        <f t="shared" si="2"/>
        <v>264751.5267</v>
      </c>
      <c r="P5" s="9">
        <f t="shared" si="2"/>
        <v>272694.0725</v>
      </c>
      <c r="Q5" s="9">
        <f t="shared" si="2"/>
        <v>280874.8947</v>
      </c>
      <c r="R5" s="9">
        <f t="shared" si="2"/>
        <v>289301.1415</v>
      </c>
      <c r="S5" s="9">
        <f t="shared" si="2"/>
        <v>297980.1758</v>
      </c>
      <c r="T5" s="9">
        <f t="shared" si="2"/>
        <v>306919.5811</v>
      </c>
      <c r="U5" s="9">
        <f t="shared" si="2"/>
        <v>316127.1685</v>
      </c>
      <c r="V5" s="9">
        <f t="shared" si="2"/>
        <v>325610.9836</v>
      </c>
      <c r="W5" s="9">
        <f t="shared" si="2"/>
        <v>335379.3131</v>
      </c>
      <c r="X5" s="9">
        <f t="shared" si="2"/>
        <v>345440.6925</v>
      </c>
      <c r="Y5" s="9">
        <f t="shared" si="2"/>
        <v>355803.9132</v>
      </c>
      <c r="Z5" s="9">
        <f t="shared" si="2"/>
        <v>366478.0306</v>
      </c>
      <c r="AA5" s="9">
        <f t="shared" si="2"/>
        <v>377472.3715</v>
      </c>
      <c r="AB5" s="9">
        <f t="shared" si="2"/>
        <v>388796.5427</v>
      </c>
      <c r="AC5" s="9">
        <f t="shared" si="2"/>
        <v>400460.439</v>
      </c>
      <c r="AD5" s="9">
        <f t="shared" si="2"/>
        <v>412474.2521</v>
      </c>
      <c r="AE5" s="9">
        <f t="shared" si="2"/>
        <v>424848.4797</v>
      </c>
      <c r="AF5" s="9">
        <f t="shared" si="2"/>
        <v>437593.9341</v>
      </c>
      <c r="AG5" s="9">
        <f t="shared" si="2"/>
        <v>450721.7521</v>
      </c>
      <c r="AH5" s="9">
        <f t="shared" si="2"/>
        <v>464243.4047</v>
      </c>
    </row>
    <row r="6">
      <c r="A6" s="10" t="s">
        <v>7</v>
      </c>
      <c r="B6" s="12">
        <v>100000.0</v>
      </c>
      <c r="D6" s="6" t="s">
        <v>8</v>
      </c>
      <c r="E6" s="9">
        <f t="shared" ref="E6:AH6" si="3">E4-E5</f>
        <v>19255956.9</v>
      </c>
      <c r="F6" s="9">
        <f t="shared" si="3"/>
        <v>19833635.61</v>
      </c>
      <c r="G6" s="9">
        <f t="shared" si="3"/>
        <v>20428644.68</v>
      </c>
      <c r="H6" s="9">
        <f t="shared" si="3"/>
        <v>21041504.02</v>
      </c>
      <c r="I6" s="9">
        <f t="shared" si="3"/>
        <v>21672749.14</v>
      </c>
      <c r="J6" s="9">
        <f t="shared" si="3"/>
        <v>22442336.84</v>
      </c>
      <c r="K6" s="9">
        <f t="shared" si="3"/>
        <v>23115606.94</v>
      </c>
      <c r="L6" s="9">
        <f t="shared" si="3"/>
        <v>23809075.15</v>
      </c>
      <c r="M6" s="9">
        <f t="shared" si="3"/>
        <v>24523347.41</v>
      </c>
      <c r="N6" s="9">
        <f t="shared" si="3"/>
        <v>25259047.83</v>
      </c>
      <c r="O6" s="9">
        <f t="shared" si="3"/>
        <v>26016819.26</v>
      </c>
      <c r="P6" s="9">
        <f t="shared" si="3"/>
        <v>26797323.84</v>
      </c>
      <c r="Q6" s="9">
        <f t="shared" si="3"/>
        <v>27601243.56</v>
      </c>
      <c r="R6" s="9">
        <f t="shared" si="3"/>
        <v>28429280.86</v>
      </c>
      <c r="S6" s="9">
        <f t="shared" si="3"/>
        <v>29282159.29</v>
      </c>
      <c r="T6" s="9">
        <f t="shared" si="3"/>
        <v>30160624.07</v>
      </c>
      <c r="U6" s="9">
        <f t="shared" si="3"/>
        <v>31065442.79</v>
      </c>
      <c r="V6" s="9">
        <f t="shared" si="3"/>
        <v>31997406.08</v>
      </c>
      <c r="W6" s="9">
        <f t="shared" si="3"/>
        <v>32957328.26</v>
      </c>
      <c r="X6" s="9">
        <f t="shared" si="3"/>
        <v>33946048.11</v>
      </c>
      <c r="Y6" s="9">
        <f t="shared" si="3"/>
        <v>34964429.55</v>
      </c>
      <c r="Z6" s="9">
        <f t="shared" si="3"/>
        <v>36013362.44</v>
      </c>
      <c r="AA6" s="9">
        <f t="shared" si="3"/>
        <v>37093763.31</v>
      </c>
      <c r="AB6" s="9">
        <f t="shared" si="3"/>
        <v>38206576.21</v>
      </c>
      <c r="AC6" s="9">
        <f t="shared" si="3"/>
        <v>39352773.49</v>
      </c>
      <c r="AD6" s="9">
        <f t="shared" si="3"/>
        <v>40533356.7</v>
      </c>
      <c r="AE6" s="9">
        <f t="shared" si="3"/>
        <v>41749357.4</v>
      </c>
      <c r="AF6" s="9">
        <f t="shared" si="3"/>
        <v>43001838.12</v>
      </c>
      <c r="AG6" s="9">
        <f t="shared" si="3"/>
        <v>44291893.26</v>
      </c>
      <c r="AH6" s="9">
        <f t="shared" si="3"/>
        <v>45620650.06</v>
      </c>
    </row>
    <row r="7">
      <c r="A7" s="6" t="s">
        <v>9</v>
      </c>
      <c r="B7" s="7">
        <v>30.0</v>
      </c>
    </row>
    <row r="8" ht="24.0" customHeight="1">
      <c r="A8" s="6" t="s">
        <v>10</v>
      </c>
      <c r="B8" s="12">
        <v>200000.0</v>
      </c>
      <c r="D8" s="13" t="s">
        <v>11</v>
      </c>
      <c r="E8" s="9">
        <f>AH6/B11</f>
        <v>912413001.3</v>
      </c>
    </row>
    <row r="9">
      <c r="A9" s="6" t="s">
        <v>12</v>
      </c>
      <c r="B9" s="14">
        <v>0.9</v>
      </c>
    </row>
    <row r="10">
      <c r="A10" s="6" t="s">
        <v>13</v>
      </c>
      <c r="B10" s="7">
        <v>5000000.0</v>
      </c>
    </row>
    <row r="11">
      <c r="A11" s="6" t="s">
        <v>14</v>
      </c>
      <c r="B11" s="14">
        <v>0.05</v>
      </c>
    </row>
    <row r="12">
      <c r="A12" s="6" t="s">
        <v>15</v>
      </c>
      <c r="B12" s="14">
        <v>0.03</v>
      </c>
      <c r="C12" s="15"/>
      <c r="D12" s="15"/>
      <c r="E12" s="15"/>
    </row>
    <row r="13">
      <c r="A13" s="15"/>
      <c r="B13" s="16"/>
      <c r="E13" s="6" t="s">
        <v>16</v>
      </c>
      <c r="F13" s="6" t="s">
        <v>17</v>
      </c>
      <c r="G13" s="6" t="s">
        <v>18</v>
      </c>
      <c r="H13" s="6" t="s">
        <v>19</v>
      </c>
      <c r="I13" s="6" t="s">
        <v>20</v>
      </c>
      <c r="J13" s="6" t="s">
        <v>21</v>
      </c>
      <c r="K13" s="6" t="s">
        <v>22</v>
      </c>
      <c r="L13" s="6" t="s">
        <v>23</v>
      </c>
      <c r="M13" s="6" t="s">
        <v>24</v>
      </c>
      <c r="N13" s="6" t="s">
        <v>25</v>
      </c>
      <c r="O13" s="6" t="s">
        <v>26</v>
      </c>
      <c r="P13" s="6" t="s">
        <v>27</v>
      </c>
      <c r="Q13" s="6" t="s">
        <v>28</v>
      </c>
      <c r="R13" s="6" t="s">
        <v>29</v>
      </c>
      <c r="S13" s="6" t="s">
        <v>30</v>
      </c>
      <c r="T13" s="6" t="s">
        <v>31</v>
      </c>
      <c r="U13" s="6" t="s">
        <v>32</v>
      </c>
      <c r="V13" s="6" t="s">
        <v>33</v>
      </c>
      <c r="W13" s="6" t="s">
        <v>34</v>
      </c>
      <c r="X13" s="6" t="s">
        <v>35</v>
      </c>
      <c r="Y13" s="6" t="s">
        <v>36</v>
      </c>
      <c r="Z13" s="6" t="s">
        <v>37</v>
      </c>
      <c r="AA13" s="6" t="s">
        <v>38</v>
      </c>
      <c r="AB13" s="6" t="s">
        <v>39</v>
      </c>
      <c r="AC13" s="6" t="s">
        <v>40</v>
      </c>
      <c r="AD13" s="6" t="s">
        <v>41</v>
      </c>
      <c r="AE13" s="6" t="s">
        <v>42</v>
      </c>
      <c r="AF13" s="6" t="s">
        <v>43</v>
      </c>
      <c r="AG13" s="6" t="s">
        <v>44</v>
      </c>
      <c r="AH13" s="6" t="s">
        <v>45</v>
      </c>
    </row>
    <row r="14">
      <c r="B14" s="2"/>
      <c r="D14" s="5" t="s">
        <v>46</v>
      </c>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row>
    <row r="15">
      <c r="B15" s="2"/>
      <c r="D15" s="6" t="s">
        <v>47</v>
      </c>
      <c r="E15" s="9">
        <f>-B10</f>
        <v>-5000000</v>
      </c>
      <c r="F15" s="9"/>
      <c r="G15" s="9"/>
      <c r="H15" s="9"/>
      <c r="I15" s="9"/>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row>
    <row r="16">
      <c r="B16" s="2"/>
      <c r="D16" s="6" t="s">
        <v>48</v>
      </c>
      <c r="E16" s="9">
        <f t="shared" ref="E16:AH16" si="4">E6</f>
        <v>19255956.9</v>
      </c>
      <c r="F16" s="9">
        <f t="shared" si="4"/>
        <v>19833635.61</v>
      </c>
      <c r="G16" s="9">
        <f t="shared" si="4"/>
        <v>20428644.68</v>
      </c>
      <c r="H16" s="9">
        <f t="shared" si="4"/>
        <v>21041504.02</v>
      </c>
      <c r="I16" s="9">
        <f t="shared" si="4"/>
        <v>21672749.14</v>
      </c>
      <c r="J16" s="9">
        <f t="shared" si="4"/>
        <v>22442336.84</v>
      </c>
      <c r="K16" s="9">
        <f t="shared" si="4"/>
        <v>23115606.94</v>
      </c>
      <c r="L16" s="9">
        <f t="shared" si="4"/>
        <v>23809075.15</v>
      </c>
      <c r="M16" s="9">
        <f t="shared" si="4"/>
        <v>24523347.41</v>
      </c>
      <c r="N16" s="9">
        <f t="shared" si="4"/>
        <v>25259047.83</v>
      </c>
      <c r="O16" s="9">
        <f t="shared" si="4"/>
        <v>26016819.26</v>
      </c>
      <c r="P16" s="9">
        <f t="shared" si="4"/>
        <v>26797323.84</v>
      </c>
      <c r="Q16" s="9">
        <f t="shared" si="4"/>
        <v>27601243.56</v>
      </c>
      <c r="R16" s="9">
        <f t="shared" si="4"/>
        <v>28429280.86</v>
      </c>
      <c r="S16" s="9">
        <f t="shared" si="4"/>
        <v>29282159.29</v>
      </c>
      <c r="T16" s="9">
        <f t="shared" si="4"/>
        <v>30160624.07</v>
      </c>
      <c r="U16" s="9">
        <f t="shared" si="4"/>
        <v>31065442.79</v>
      </c>
      <c r="V16" s="9">
        <f t="shared" si="4"/>
        <v>31997406.08</v>
      </c>
      <c r="W16" s="9">
        <f t="shared" si="4"/>
        <v>32957328.26</v>
      </c>
      <c r="X16" s="9">
        <f t="shared" si="4"/>
        <v>33946048.11</v>
      </c>
      <c r="Y16" s="9">
        <f t="shared" si="4"/>
        <v>34964429.55</v>
      </c>
      <c r="Z16" s="9">
        <f t="shared" si="4"/>
        <v>36013362.44</v>
      </c>
      <c r="AA16" s="9">
        <f t="shared" si="4"/>
        <v>37093763.31</v>
      </c>
      <c r="AB16" s="9">
        <f t="shared" si="4"/>
        <v>38206576.21</v>
      </c>
      <c r="AC16" s="9">
        <f t="shared" si="4"/>
        <v>39352773.49</v>
      </c>
      <c r="AD16" s="9">
        <f t="shared" si="4"/>
        <v>40533356.7</v>
      </c>
      <c r="AE16" s="9">
        <f t="shared" si="4"/>
        <v>41749357.4</v>
      </c>
      <c r="AF16" s="9">
        <f t="shared" si="4"/>
        <v>43001838.12</v>
      </c>
      <c r="AG16" s="9">
        <f t="shared" si="4"/>
        <v>44291893.26</v>
      </c>
      <c r="AH16" s="9">
        <f t="shared" si="4"/>
        <v>45620650.06</v>
      </c>
    </row>
    <row r="17">
      <c r="B17" s="2"/>
      <c r="D17" s="6" t="s">
        <v>49</v>
      </c>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9">
        <f>E8</f>
        <v>912413001.3</v>
      </c>
    </row>
    <row r="18">
      <c r="A18" s="18"/>
      <c r="B18" s="19"/>
      <c r="D18" s="20"/>
      <c r="E18" s="21">
        <f t="shared" ref="E18:AH18" si="5">SUM(E15:E17)</f>
        <v>14255956.9</v>
      </c>
      <c r="F18" s="21">
        <f t="shared" si="5"/>
        <v>19833635.61</v>
      </c>
      <c r="G18" s="21">
        <f t="shared" si="5"/>
        <v>20428644.68</v>
      </c>
      <c r="H18" s="21">
        <f t="shared" si="5"/>
        <v>21041504.02</v>
      </c>
      <c r="I18" s="21">
        <f t="shared" si="5"/>
        <v>21672749.14</v>
      </c>
      <c r="J18" s="21">
        <f t="shared" si="5"/>
        <v>22442336.84</v>
      </c>
      <c r="K18" s="21">
        <f t="shared" si="5"/>
        <v>23115606.94</v>
      </c>
      <c r="L18" s="21">
        <f t="shared" si="5"/>
        <v>23809075.15</v>
      </c>
      <c r="M18" s="21">
        <f t="shared" si="5"/>
        <v>24523347.41</v>
      </c>
      <c r="N18" s="21">
        <f t="shared" si="5"/>
        <v>25259047.83</v>
      </c>
      <c r="O18" s="21">
        <f t="shared" si="5"/>
        <v>26016819.26</v>
      </c>
      <c r="P18" s="21">
        <f t="shared" si="5"/>
        <v>26797323.84</v>
      </c>
      <c r="Q18" s="21">
        <f t="shared" si="5"/>
        <v>27601243.56</v>
      </c>
      <c r="R18" s="21">
        <f t="shared" si="5"/>
        <v>28429280.86</v>
      </c>
      <c r="S18" s="21">
        <f t="shared" si="5"/>
        <v>29282159.29</v>
      </c>
      <c r="T18" s="21">
        <f t="shared" si="5"/>
        <v>30160624.07</v>
      </c>
      <c r="U18" s="21">
        <f t="shared" si="5"/>
        <v>31065442.79</v>
      </c>
      <c r="V18" s="21">
        <f t="shared" si="5"/>
        <v>31997406.08</v>
      </c>
      <c r="W18" s="21">
        <f t="shared" si="5"/>
        <v>32957328.26</v>
      </c>
      <c r="X18" s="21">
        <f t="shared" si="5"/>
        <v>33946048.11</v>
      </c>
      <c r="Y18" s="21">
        <f t="shared" si="5"/>
        <v>34964429.55</v>
      </c>
      <c r="Z18" s="21">
        <f t="shared" si="5"/>
        <v>36013362.44</v>
      </c>
      <c r="AA18" s="21">
        <f t="shared" si="5"/>
        <v>37093763.31</v>
      </c>
      <c r="AB18" s="21">
        <f t="shared" si="5"/>
        <v>38206576.21</v>
      </c>
      <c r="AC18" s="21">
        <f t="shared" si="5"/>
        <v>39352773.49</v>
      </c>
      <c r="AD18" s="21">
        <f t="shared" si="5"/>
        <v>40533356.7</v>
      </c>
      <c r="AE18" s="21">
        <f t="shared" si="5"/>
        <v>41749357.4</v>
      </c>
      <c r="AF18" s="21">
        <f t="shared" si="5"/>
        <v>43001838.12</v>
      </c>
      <c r="AG18" s="21">
        <f t="shared" si="5"/>
        <v>44291893.26</v>
      </c>
      <c r="AH18" s="21">
        <f t="shared" si="5"/>
        <v>958033651.3</v>
      </c>
      <c r="AJ18" s="18"/>
    </row>
    <row r="19">
      <c r="B19" s="2"/>
      <c r="D19" s="5" t="s">
        <v>50</v>
      </c>
      <c r="E19" s="22" t="str">
        <f>IRR(E18:AF18)</f>
        <v>#NUM!</v>
      </c>
      <c r="F19" s="22"/>
    </row>
    <row r="20">
      <c r="B20" s="2"/>
    </row>
    <row r="21">
      <c r="A21" s="23" t="s">
        <v>51</v>
      </c>
      <c r="B21" s="24" t="s">
        <v>52</v>
      </c>
      <c r="D21" s="25"/>
      <c r="E21" s="26"/>
    </row>
    <row r="22">
      <c r="A22" s="27" t="s">
        <v>53</v>
      </c>
      <c r="B22" s="28" t="s">
        <v>54</v>
      </c>
      <c r="D22" s="25"/>
      <c r="E22" s="29"/>
    </row>
    <row r="23">
      <c r="A23" s="27" t="s">
        <v>55</v>
      </c>
      <c r="B23" s="28" t="s">
        <v>56</v>
      </c>
      <c r="D23" s="25"/>
      <c r="E23" s="29"/>
    </row>
    <row r="24">
      <c r="A24" s="27" t="s">
        <v>57</v>
      </c>
      <c r="B24" s="28" t="s">
        <v>58</v>
      </c>
      <c r="D24" s="25"/>
      <c r="E24" s="29"/>
    </row>
    <row r="25">
      <c r="B25" s="2"/>
      <c r="D25" s="25"/>
      <c r="E25" s="25"/>
    </row>
    <row r="26">
      <c r="B26" s="2"/>
      <c r="D26" s="25"/>
      <c r="E26" s="25"/>
    </row>
    <row r="27">
      <c r="B27" s="2"/>
      <c r="D27" s="25"/>
      <c r="E27" s="25"/>
    </row>
    <row r="28">
      <c r="B28" s="2"/>
      <c r="D28" s="25"/>
      <c r="E28" s="25"/>
    </row>
    <row r="29">
      <c r="B29" s="2"/>
      <c r="D29" s="25"/>
      <c r="E29" s="25"/>
    </row>
    <row r="30">
      <c r="B30" s="2"/>
      <c r="D30" s="25"/>
      <c r="E30" s="25"/>
    </row>
    <row r="31">
      <c r="B31" s="2"/>
    </row>
    <row r="32">
      <c r="B32" s="2"/>
    </row>
    <row r="33">
      <c r="B33" s="2"/>
    </row>
    <row r="34">
      <c r="B34" s="2"/>
    </row>
    <row r="35">
      <c r="B35" s="2"/>
    </row>
    <row r="36">
      <c r="B36" s="2"/>
    </row>
    <row r="37">
      <c r="B37" s="2"/>
    </row>
    <row r="38">
      <c r="B38" s="2"/>
    </row>
    <row r="39">
      <c r="B39" s="2"/>
    </row>
    <row r="40">
      <c r="B40" s="2"/>
    </row>
    <row r="41">
      <c r="B41" s="2"/>
    </row>
    <row r="42">
      <c r="B42" s="2"/>
    </row>
    <row r="43">
      <c r="B43" s="2"/>
    </row>
    <row r="44">
      <c r="B44" s="2"/>
    </row>
    <row r="45">
      <c r="B45" s="2"/>
    </row>
    <row r="46">
      <c r="B46" s="2"/>
    </row>
    <row r="47">
      <c r="B47" s="2"/>
    </row>
    <row r="48">
      <c r="B48" s="2"/>
    </row>
    <row r="49">
      <c r="B49" s="2"/>
    </row>
    <row r="50">
      <c r="B50" s="2"/>
    </row>
    <row r="51">
      <c r="B51" s="2"/>
    </row>
    <row r="52">
      <c r="B52" s="2"/>
    </row>
    <row r="53">
      <c r="B53" s="2"/>
    </row>
    <row r="54">
      <c r="B54" s="2"/>
    </row>
    <row r="55">
      <c r="B55" s="2"/>
    </row>
    <row r="56">
      <c r="B56" s="2"/>
    </row>
    <row r="57">
      <c r="B57" s="2"/>
    </row>
    <row r="58">
      <c r="B58" s="2"/>
    </row>
    <row r="59">
      <c r="B59" s="2"/>
    </row>
    <row r="60">
      <c r="B60" s="2"/>
    </row>
    <row r="61">
      <c r="B61" s="2"/>
    </row>
    <row r="62">
      <c r="B62" s="2"/>
    </row>
    <row r="63">
      <c r="B63" s="2"/>
    </row>
    <row r="64">
      <c r="B64" s="2"/>
    </row>
    <row r="65">
      <c r="B65" s="2"/>
    </row>
    <row r="66">
      <c r="B66" s="2"/>
    </row>
    <row r="67">
      <c r="B67" s="2"/>
    </row>
    <row r="68">
      <c r="B68" s="2"/>
    </row>
    <row r="69">
      <c r="B69" s="2"/>
    </row>
    <row r="70">
      <c r="B70" s="2"/>
    </row>
    <row r="71">
      <c r="B71" s="2"/>
    </row>
    <row r="72">
      <c r="B72" s="2"/>
    </row>
    <row r="73">
      <c r="B73" s="2"/>
    </row>
    <row r="74">
      <c r="B74" s="2"/>
    </row>
    <row r="75">
      <c r="B75" s="2"/>
    </row>
    <row r="76">
      <c r="B76" s="2"/>
    </row>
    <row r="77">
      <c r="B77" s="2"/>
    </row>
    <row r="78">
      <c r="B78" s="2"/>
    </row>
    <row r="79">
      <c r="B79" s="2"/>
    </row>
    <row r="80">
      <c r="B80" s="2"/>
    </row>
    <row r="81">
      <c r="B81" s="2"/>
    </row>
    <row r="82">
      <c r="B82" s="2"/>
    </row>
    <row r="83">
      <c r="B83" s="2"/>
    </row>
    <row r="84">
      <c r="B84" s="2"/>
    </row>
    <row r="85">
      <c r="B85" s="2"/>
    </row>
    <row r="86">
      <c r="B86" s="2"/>
    </row>
    <row r="87">
      <c r="B87" s="2"/>
    </row>
    <row r="88">
      <c r="B88" s="2"/>
    </row>
    <row r="89">
      <c r="B89" s="2"/>
    </row>
    <row r="90">
      <c r="B90" s="2"/>
    </row>
    <row r="91">
      <c r="B91" s="2"/>
    </row>
    <row r="92">
      <c r="B92" s="2"/>
    </row>
    <row r="93">
      <c r="B93" s="2"/>
    </row>
    <row r="94">
      <c r="B94" s="2"/>
    </row>
    <row r="95">
      <c r="B95" s="2"/>
    </row>
    <row r="96">
      <c r="B96" s="2"/>
    </row>
    <row r="97">
      <c r="B97" s="2"/>
    </row>
    <row r="98">
      <c r="B98" s="2"/>
    </row>
    <row r="99">
      <c r="B99" s="2"/>
    </row>
    <row r="100">
      <c r="B100" s="2"/>
    </row>
    <row r="101">
      <c r="B101" s="2"/>
    </row>
    <row r="102">
      <c r="B102" s="2"/>
    </row>
    <row r="103">
      <c r="B103" s="2"/>
    </row>
    <row r="104">
      <c r="B104" s="2"/>
    </row>
    <row r="105">
      <c r="B105" s="2"/>
    </row>
    <row r="106">
      <c r="B106" s="2"/>
    </row>
    <row r="107">
      <c r="B107" s="2"/>
    </row>
    <row r="108">
      <c r="B108" s="2"/>
    </row>
    <row r="109">
      <c r="B109" s="2"/>
    </row>
    <row r="110">
      <c r="B110" s="2"/>
    </row>
    <row r="111">
      <c r="B111" s="2"/>
    </row>
    <row r="112">
      <c r="B112" s="2"/>
    </row>
    <row r="113">
      <c r="B113" s="2"/>
    </row>
    <row r="114">
      <c r="B114" s="2"/>
    </row>
    <row r="115">
      <c r="B115" s="2"/>
    </row>
    <row r="116">
      <c r="B116" s="2"/>
    </row>
    <row r="117">
      <c r="B117" s="2"/>
    </row>
    <row r="118">
      <c r="B118" s="2"/>
    </row>
    <row r="119">
      <c r="B119" s="2"/>
    </row>
    <row r="120">
      <c r="B120" s="2"/>
    </row>
    <row r="121">
      <c r="B121" s="2"/>
    </row>
    <row r="122">
      <c r="B122" s="2"/>
    </row>
    <row r="123">
      <c r="B123" s="2"/>
    </row>
    <row r="124">
      <c r="B124" s="2"/>
    </row>
    <row r="125">
      <c r="B125" s="2"/>
    </row>
    <row r="126">
      <c r="B126" s="2"/>
    </row>
    <row r="127">
      <c r="B127" s="2"/>
    </row>
    <row r="128">
      <c r="B128" s="2"/>
    </row>
    <row r="129">
      <c r="B129" s="2"/>
    </row>
    <row r="130">
      <c r="B130" s="2"/>
    </row>
    <row r="131">
      <c r="B131" s="2"/>
    </row>
    <row r="132">
      <c r="B132" s="2"/>
    </row>
    <row r="133">
      <c r="B133" s="2"/>
    </row>
    <row r="134">
      <c r="B134" s="2"/>
    </row>
    <row r="135">
      <c r="B135" s="2"/>
    </row>
    <row r="136">
      <c r="B136" s="2"/>
    </row>
    <row r="137">
      <c r="B137" s="2"/>
    </row>
    <row r="138">
      <c r="B138" s="2"/>
    </row>
    <row r="139">
      <c r="B139" s="2"/>
    </row>
    <row r="140">
      <c r="B140" s="2"/>
    </row>
    <row r="141">
      <c r="B141" s="2"/>
    </row>
    <row r="142">
      <c r="B142" s="2"/>
    </row>
    <row r="143">
      <c r="B143" s="2"/>
    </row>
    <row r="144">
      <c r="B144" s="2"/>
    </row>
    <row r="145">
      <c r="B145" s="2"/>
    </row>
    <row r="146">
      <c r="B146" s="2"/>
    </row>
    <row r="147">
      <c r="B147" s="2"/>
    </row>
    <row r="148">
      <c r="B148" s="2"/>
    </row>
    <row r="149">
      <c r="B149" s="2"/>
    </row>
    <row r="150">
      <c r="B150" s="2"/>
    </row>
    <row r="151">
      <c r="B151" s="2"/>
    </row>
    <row r="152">
      <c r="B152" s="2"/>
    </row>
    <row r="153">
      <c r="B153" s="2"/>
    </row>
    <row r="154">
      <c r="B154" s="2"/>
    </row>
    <row r="155">
      <c r="B155" s="2"/>
    </row>
    <row r="156">
      <c r="B156" s="2"/>
    </row>
    <row r="157">
      <c r="B157" s="2"/>
    </row>
    <row r="158">
      <c r="B158" s="2"/>
    </row>
    <row r="159">
      <c r="B159" s="2"/>
    </row>
    <row r="160">
      <c r="B160" s="2"/>
    </row>
    <row r="161">
      <c r="B161" s="2"/>
    </row>
    <row r="162">
      <c r="B162" s="2"/>
    </row>
    <row r="163">
      <c r="B163" s="2"/>
    </row>
    <row r="164">
      <c r="B164" s="2"/>
    </row>
    <row r="165">
      <c r="B165" s="2"/>
    </row>
    <row r="166">
      <c r="B166" s="2"/>
    </row>
    <row r="167">
      <c r="B167" s="2"/>
    </row>
    <row r="168">
      <c r="B168" s="2"/>
    </row>
    <row r="169">
      <c r="B169" s="2"/>
    </row>
    <row r="170">
      <c r="B170" s="2"/>
    </row>
    <row r="171">
      <c r="B171" s="2"/>
    </row>
    <row r="172">
      <c r="B172" s="2"/>
    </row>
    <row r="173">
      <c r="B173" s="2"/>
    </row>
    <row r="174">
      <c r="B174" s="2"/>
    </row>
    <row r="175">
      <c r="B175" s="2"/>
    </row>
    <row r="176">
      <c r="B176" s="2"/>
    </row>
    <row r="177">
      <c r="B177" s="2"/>
    </row>
    <row r="178">
      <c r="B178" s="2"/>
    </row>
    <row r="179">
      <c r="B179" s="2"/>
    </row>
    <row r="180">
      <c r="B180" s="2"/>
    </row>
    <row r="181">
      <c r="B181" s="2"/>
    </row>
    <row r="182">
      <c r="B182" s="2"/>
    </row>
    <row r="183">
      <c r="B183" s="2"/>
    </row>
    <row r="184">
      <c r="B184" s="2"/>
    </row>
    <row r="185">
      <c r="B185" s="2"/>
    </row>
    <row r="186">
      <c r="B186" s="2"/>
    </row>
    <row r="187">
      <c r="B187" s="2"/>
    </row>
    <row r="188">
      <c r="B188" s="2"/>
    </row>
    <row r="189">
      <c r="B189" s="2"/>
    </row>
    <row r="190">
      <c r="B190" s="2"/>
    </row>
    <row r="191">
      <c r="B191" s="2"/>
    </row>
    <row r="192">
      <c r="B192" s="2"/>
    </row>
    <row r="193">
      <c r="B193" s="2"/>
    </row>
    <row r="194">
      <c r="B194" s="2"/>
    </row>
    <row r="195">
      <c r="B195" s="2"/>
    </row>
    <row r="196">
      <c r="B196" s="2"/>
    </row>
    <row r="197">
      <c r="B197" s="2"/>
    </row>
    <row r="198">
      <c r="B198" s="2"/>
    </row>
    <row r="199">
      <c r="B199" s="2"/>
    </row>
    <row r="200">
      <c r="B200" s="2"/>
    </row>
    <row r="201">
      <c r="B201" s="2"/>
    </row>
    <row r="202">
      <c r="B202" s="2"/>
    </row>
    <row r="203">
      <c r="B203" s="2"/>
    </row>
    <row r="204">
      <c r="B204" s="2"/>
    </row>
    <row r="205">
      <c r="B205" s="2"/>
    </row>
    <row r="206">
      <c r="B206" s="2"/>
    </row>
    <row r="207">
      <c r="B207" s="2"/>
    </row>
    <row r="208">
      <c r="B208" s="2"/>
    </row>
    <row r="209">
      <c r="B209" s="2"/>
    </row>
    <row r="210">
      <c r="B210" s="2"/>
    </row>
    <row r="211">
      <c r="B211" s="2"/>
    </row>
    <row r="212">
      <c r="B212" s="2"/>
    </row>
    <row r="213">
      <c r="B213" s="2"/>
    </row>
    <row r="214">
      <c r="B214" s="2"/>
    </row>
    <row r="215">
      <c r="B215" s="2"/>
    </row>
    <row r="216">
      <c r="B216" s="2"/>
    </row>
    <row r="217">
      <c r="B217" s="2"/>
    </row>
    <row r="218">
      <c r="B218" s="2"/>
    </row>
    <row r="219">
      <c r="B219" s="2"/>
    </row>
    <row r="220">
      <c r="B220" s="2"/>
    </row>
    <row r="221">
      <c r="B221" s="2"/>
    </row>
    <row r="222">
      <c r="B222" s="2"/>
    </row>
    <row r="223">
      <c r="B223" s="2"/>
    </row>
    <row r="224">
      <c r="B224" s="2"/>
    </row>
    <row r="225">
      <c r="B225" s="2"/>
    </row>
    <row r="226">
      <c r="B226" s="2"/>
    </row>
    <row r="227">
      <c r="B227" s="2"/>
    </row>
    <row r="228">
      <c r="B228" s="2"/>
    </row>
    <row r="229">
      <c r="B229" s="2"/>
    </row>
    <row r="230">
      <c r="B230" s="2"/>
    </row>
    <row r="231">
      <c r="B231" s="2"/>
    </row>
    <row r="232">
      <c r="B232" s="2"/>
    </row>
    <row r="233">
      <c r="B233" s="2"/>
    </row>
    <row r="234">
      <c r="B234" s="2"/>
    </row>
    <row r="235">
      <c r="B235" s="2"/>
    </row>
    <row r="236">
      <c r="B236" s="2"/>
    </row>
    <row r="237">
      <c r="B237" s="2"/>
    </row>
    <row r="238">
      <c r="B238" s="2"/>
    </row>
    <row r="239">
      <c r="B239" s="2"/>
    </row>
    <row r="240">
      <c r="B240" s="2"/>
    </row>
    <row r="241">
      <c r="B241" s="2"/>
    </row>
    <row r="242">
      <c r="B242" s="2"/>
    </row>
    <row r="243">
      <c r="B243" s="2"/>
    </row>
    <row r="244">
      <c r="B244" s="2"/>
    </row>
    <row r="245">
      <c r="B245" s="2"/>
    </row>
    <row r="246">
      <c r="B246" s="2"/>
    </row>
    <row r="247">
      <c r="B247" s="2"/>
    </row>
    <row r="248">
      <c r="B248" s="2"/>
    </row>
    <row r="249">
      <c r="B249" s="2"/>
    </row>
    <row r="250">
      <c r="B250" s="2"/>
    </row>
    <row r="251">
      <c r="B251" s="2"/>
    </row>
    <row r="252">
      <c r="B252" s="2"/>
    </row>
    <row r="253">
      <c r="B253" s="2"/>
    </row>
    <row r="254">
      <c r="B254" s="2"/>
    </row>
    <row r="255">
      <c r="B255" s="2"/>
    </row>
    <row r="256">
      <c r="B256" s="2"/>
    </row>
    <row r="257">
      <c r="B257" s="2"/>
    </row>
    <row r="258">
      <c r="B258" s="2"/>
    </row>
    <row r="259">
      <c r="B259" s="2"/>
    </row>
    <row r="260">
      <c r="B260" s="2"/>
    </row>
    <row r="261">
      <c r="B261" s="2"/>
    </row>
    <row r="262">
      <c r="B262" s="2"/>
    </row>
    <row r="263">
      <c r="B263" s="2"/>
    </row>
    <row r="264">
      <c r="B264" s="2"/>
    </row>
    <row r="265">
      <c r="B265" s="2"/>
    </row>
    <row r="266">
      <c r="B266" s="2"/>
    </row>
    <row r="267">
      <c r="B267" s="2"/>
    </row>
    <row r="268">
      <c r="B268" s="2"/>
    </row>
    <row r="269">
      <c r="B269" s="2"/>
    </row>
    <row r="270">
      <c r="B270" s="2"/>
    </row>
    <row r="271">
      <c r="B271" s="2"/>
    </row>
    <row r="272">
      <c r="B272" s="2"/>
    </row>
    <row r="273">
      <c r="B273" s="2"/>
    </row>
    <row r="274">
      <c r="B274" s="2"/>
    </row>
    <row r="275">
      <c r="B275" s="2"/>
    </row>
    <row r="276">
      <c r="B276" s="2"/>
    </row>
    <row r="277">
      <c r="B277" s="2"/>
    </row>
    <row r="278">
      <c r="B278" s="2"/>
    </row>
    <row r="279">
      <c r="B279" s="2"/>
    </row>
    <row r="280">
      <c r="B280" s="2"/>
    </row>
    <row r="281">
      <c r="B281" s="2"/>
    </row>
    <row r="282">
      <c r="B282" s="2"/>
    </row>
    <row r="283">
      <c r="B283" s="2"/>
    </row>
    <row r="284">
      <c r="B284" s="2"/>
    </row>
    <row r="285">
      <c r="B285" s="2"/>
    </row>
    <row r="286">
      <c r="B286" s="2"/>
    </row>
    <row r="287">
      <c r="B287" s="2"/>
    </row>
    <row r="288">
      <c r="B288" s="2"/>
    </row>
    <row r="289">
      <c r="B289" s="2"/>
    </row>
    <row r="290">
      <c r="B290" s="2"/>
    </row>
    <row r="291">
      <c r="B291" s="2"/>
    </row>
    <row r="292">
      <c r="B292" s="2"/>
    </row>
    <row r="293">
      <c r="B293" s="2"/>
    </row>
    <row r="294">
      <c r="B294" s="2"/>
    </row>
    <row r="295">
      <c r="B295" s="2"/>
    </row>
    <row r="296">
      <c r="B296" s="2"/>
    </row>
    <row r="297">
      <c r="B297" s="2"/>
    </row>
    <row r="298">
      <c r="B298" s="2"/>
    </row>
    <row r="299">
      <c r="B299" s="2"/>
    </row>
    <row r="300">
      <c r="B300" s="2"/>
    </row>
    <row r="301">
      <c r="B301" s="2"/>
    </row>
    <row r="302">
      <c r="B302" s="2"/>
    </row>
    <row r="303">
      <c r="B303" s="2"/>
    </row>
    <row r="304">
      <c r="B304" s="2"/>
    </row>
    <row r="305">
      <c r="B305" s="2"/>
    </row>
    <row r="306">
      <c r="B306" s="2"/>
    </row>
    <row r="307">
      <c r="B307" s="2"/>
    </row>
    <row r="308">
      <c r="B308" s="2"/>
    </row>
    <row r="309">
      <c r="B309" s="2"/>
    </row>
    <row r="310">
      <c r="B310" s="2"/>
    </row>
    <row r="311">
      <c r="B311" s="2"/>
    </row>
    <row r="312">
      <c r="B312" s="2"/>
    </row>
    <row r="313">
      <c r="B313" s="2"/>
    </row>
    <row r="314">
      <c r="B314" s="2"/>
    </row>
    <row r="315">
      <c r="B315" s="2"/>
    </row>
    <row r="316">
      <c r="B316" s="2"/>
    </row>
    <row r="317">
      <c r="B317" s="2"/>
    </row>
    <row r="318">
      <c r="B318" s="2"/>
    </row>
    <row r="319">
      <c r="B319" s="2"/>
    </row>
    <row r="320">
      <c r="B320" s="2"/>
    </row>
    <row r="321">
      <c r="B321" s="2"/>
    </row>
    <row r="322">
      <c r="B322" s="2"/>
    </row>
    <row r="323">
      <c r="B323" s="2"/>
    </row>
    <row r="324">
      <c r="B324" s="2"/>
    </row>
    <row r="325">
      <c r="B325" s="2"/>
    </row>
    <row r="326">
      <c r="B326" s="2"/>
    </row>
    <row r="327">
      <c r="B327" s="2"/>
    </row>
    <row r="328">
      <c r="B328" s="2"/>
    </row>
    <row r="329">
      <c r="B329" s="2"/>
    </row>
    <row r="330">
      <c r="B330" s="2"/>
    </row>
    <row r="331">
      <c r="B331" s="2"/>
    </row>
    <row r="332">
      <c r="B332" s="2"/>
    </row>
    <row r="333">
      <c r="B333" s="2"/>
    </row>
    <row r="334">
      <c r="B334" s="2"/>
    </row>
    <row r="335">
      <c r="B335" s="2"/>
    </row>
    <row r="336">
      <c r="B336" s="2"/>
    </row>
    <row r="337">
      <c r="B337" s="2"/>
    </row>
    <row r="338">
      <c r="B338" s="2"/>
    </row>
    <row r="339">
      <c r="B339" s="2"/>
    </row>
    <row r="340">
      <c r="B340" s="2"/>
    </row>
    <row r="341">
      <c r="B341" s="2"/>
    </row>
    <row r="342">
      <c r="B342" s="2"/>
    </row>
    <row r="343">
      <c r="B343" s="2"/>
    </row>
    <row r="344">
      <c r="B344" s="2"/>
    </row>
    <row r="345">
      <c r="B345" s="2"/>
    </row>
    <row r="346">
      <c r="B346" s="2"/>
    </row>
    <row r="347">
      <c r="B347" s="2"/>
    </row>
    <row r="348">
      <c r="B348" s="2"/>
    </row>
    <row r="349">
      <c r="B349" s="2"/>
    </row>
    <row r="350">
      <c r="B350" s="2"/>
    </row>
    <row r="351">
      <c r="B351" s="2"/>
    </row>
    <row r="352">
      <c r="B352" s="2"/>
    </row>
    <row r="353">
      <c r="B353" s="2"/>
    </row>
    <row r="354">
      <c r="B354" s="2"/>
    </row>
    <row r="355">
      <c r="B355" s="2"/>
    </row>
    <row r="356">
      <c r="B356" s="2"/>
    </row>
    <row r="357">
      <c r="B357" s="2"/>
    </row>
    <row r="358">
      <c r="B358" s="2"/>
    </row>
    <row r="359">
      <c r="B359" s="2"/>
    </row>
    <row r="360">
      <c r="B360" s="2"/>
    </row>
    <row r="361">
      <c r="B361" s="2"/>
    </row>
    <row r="362">
      <c r="B362" s="2"/>
    </row>
    <row r="363">
      <c r="B363" s="2"/>
    </row>
    <row r="364">
      <c r="B364" s="2"/>
    </row>
    <row r="365">
      <c r="B365" s="2"/>
    </row>
    <row r="366">
      <c r="B366" s="2"/>
    </row>
    <row r="367">
      <c r="B367" s="2"/>
    </row>
    <row r="368">
      <c r="B368" s="2"/>
    </row>
    <row r="369">
      <c r="B369" s="2"/>
    </row>
    <row r="370">
      <c r="B370" s="2"/>
    </row>
    <row r="371">
      <c r="B371" s="2"/>
    </row>
    <row r="372">
      <c r="B372" s="2"/>
    </row>
    <row r="373">
      <c r="B373" s="2"/>
    </row>
    <row r="374">
      <c r="B374" s="2"/>
    </row>
    <row r="375">
      <c r="B375" s="2"/>
    </row>
    <row r="376">
      <c r="B376" s="2"/>
    </row>
    <row r="377">
      <c r="B377" s="2"/>
    </row>
    <row r="378">
      <c r="B378" s="2"/>
    </row>
    <row r="379">
      <c r="B379" s="2"/>
    </row>
    <row r="380">
      <c r="B380" s="2"/>
    </row>
    <row r="381">
      <c r="B381" s="2"/>
    </row>
    <row r="382">
      <c r="B382" s="2"/>
    </row>
    <row r="383">
      <c r="B383" s="2"/>
    </row>
    <row r="384">
      <c r="B384" s="2"/>
    </row>
    <row r="385">
      <c r="B385" s="2"/>
    </row>
    <row r="386">
      <c r="B386" s="2"/>
    </row>
    <row r="387">
      <c r="B387" s="2"/>
    </row>
    <row r="388">
      <c r="B388" s="2"/>
    </row>
    <row r="389">
      <c r="B389" s="2"/>
    </row>
    <row r="390">
      <c r="B390" s="2"/>
    </row>
    <row r="391">
      <c r="B391" s="2"/>
    </row>
    <row r="392">
      <c r="B392" s="2"/>
    </row>
    <row r="393">
      <c r="B393" s="2"/>
    </row>
    <row r="394">
      <c r="B394" s="2"/>
    </row>
    <row r="395">
      <c r="B395" s="2"/>
    </row>
    <row r="396">
      <c r="B396" s="2"/>
    </row>
    <row r="397">
      <c r="B397" s="2"/>
    </row>
    <row r="398">
      <c r="B398" s="2"/>
    </row>
    <row r="399">
      <c r="B399" s="2"/>
    </row>
    <row r="400">
      <c r="B400" s="2"/>
    </row>
    <row r="401">
      <c r="B401" s="2"/>
    </row>
    <row r="402">
      <c r="B402" s="2"/>
    </row>
    <row r="403">
      <c r="B403" s="2"/>
    </row>
    <row r="404">
      <c r="B404" s="2"/>
    </row>
    <row r="405">
      <c r="B405" s="2"/>
    </row>
    <row r="406">
      <c r="B406" s="2"/>
    </row>
    <row r="407">
      <c r="B407" s="2"/>
    </row>
    <row r="408">
      <c r="B408" s="2"/>
    </row>
    <row r="409">
      <c r="B409" s="2"/>
    </row>
    <row r="410">
      <c r="B410" s="2"/>
    </row>
    <row r="411">
      <c r="B411" s="2"/>
    </row>
    <row r="412">
      <c r="B412" s="2"/>
    </row>
    <row r="413">
      <c r="B413" s="2"/>
    </row>
    <row r="414">
      <c r="B414" s="2"/>
    </row>
    <row r="415">
      <c r="B415" s="2"/>
    </row>
    <row r="416">
      <c r="B416" s="2"/>
    </row>
    <row r="417">
      <c r="B417" s="2"/>
    </row>
    <row r="418">
      <c r="B418" s="2"/>
    </row>
    <row r="419">
      <c r="B419" s="2"/>
    </row>
    <row r="420">
      <c r="B420" s="2"/>
    </row>
    <row r="421">
      <c r="B421" s="2"/>
    </row>
    <row r="422">
      <c r="B422" s="2"/>
    </row>
    <row r="423">
      <c r="B423" s="2"/>
    </row>
    <row r="424">
      <c r="B424" s="2"/>
    </row>
    <row r="425">
      <c r="B425" s="2"/>
    </row>
    <row r="426">
      <c r="B426" s="2"/>
    </row>
    <row r="427">
      <c r="B427" s="2"/>
    </row>
    <row r="428">
      <c r="B428" s="2"/>
    </row>
    <row r="429">
      <c r="B429" s="2"/>
    </row>
    <row r="430">
      <c r="B430" s="2"/>
    </row>
    <row r="431">
      <c r="B431" s="2"/>
    </row>
    <row r="432">
      <c r="B432" s="2"/>
    </row>
    <row r="433">
      <c r="B433" s="2"/>
    </row>
    <row r="434">
      <c r="B434" s="2"/>
    </row>
    <row r="435">
      <c r="B435" s="2"/>
    </row>
    <row r="436">
      <c r="B436" s="2"/>
    </row>
    <row r="437">
      <c r="B437" s="2"/>
    </row>
    <row r="438">
      <c r="B438" s="2"/>
    </row>
    <row r="439">
      <c r="B439" s="2"/>
    </row>
    <row r="440">
      <c r="B440" s="2"/>
    </row>
    <row r="441">
      <c r="B441" s="2"/>
    </row>
    <row r="442">
      <c r="B442" s="2"/>
    </row>
    <row r="443">
      <c r="B443" s="2"/>
    </row>
    <row r="444">
      <c r="B444" s="2"/>
    </row>
    <row r="445">
      <c r="B445" s="2"/>
    </row>
    <row r="446">
      <c r="B446" s="2"/>
    </row>
    <row r="447">
      <c r="B447" s="2"/>
    </row>
    <row r="448">
      <c r="B448" s="2"/>
    </row>
    <row r="449">
      <c r="B449" s="2"/>
    </row>
    <row r="450">
      <c r="B450" s="2"/>
    </row>
    <row r="451">
      <c r="B451" s="2"/>
    </row>
    <row r="452">
      <c r="B452" s="2"/>
    </row>
    <row r="453">
      <c r="B453" s="2"/>
    </row>
    <row r="454">
      <c r="B454" s="2"/>
    </row>
    <row r="455">
      <c r="B455" s="2"/>
    </row>
    <row r="456">
      <c r="B456" s="2"/>
    </row>
    <row r="457">
      <c r="B457" s="2"/>
    </row>
    <row r="458">
      <c r="B458" s="2"/>
    </row>
    <row r="459">
      <c r="B459" s="2"/>
    </row>
    <row r="460">
      <c r="B460" s="2"/>
    </row>
    <row r="461">
      <c r="B461" s="2"/>
    </row>
    <row r="462">
      <c r="B462" s="2"/>
    </row>
    <row r="463">
      <c r="B463" s="2"/>
    </row>
    <row r="464">
      <c r="B464" s="2"/>
    </row>
    <row r="465">
      <c r="B465" s="2"/>
    </row>
    <row r="466">
      <c r="B466" s="2"/>
    </row>
    <row r="467">
      <c r="B467" s="2"/>
    </row>
    <row r="468">
      <c r="B468" s="2"/>
    </row>
    <row r="469">
      <c r="B469" s="2"/>
    </row>
    <row r="470">
      <c r="B470" s="2"/>
    </row>
    <row r="471">
      <c r="B471" s="2"/>
    </row>
    <row r="472">
      <c r="B472" s="2"/>
    </row>
    <row r="473">
      <c r="B473" s="2"/>
    </row>
    <row r="474">
      <c r="B474" s="2"/>
    </row>
    <row r="475">
      <c r="B475" s="2"/>
    </row>
    <row r="476">
      <c r="B476" s="2"/>
    </row>
    <row r="477">
      <c r="B477" s="2"/>
    </row>
    <row r="478">
      <c r="B478" s="2"/>
    </row>
    <row r="479">
      <c r="B479" s="2"/>
    </row>
    <row r="480">
      <c r="B480" s="2"/>
    </row>
    <row r="481">
      <c r="B481" s="2"/>
    </row>
    <row r="482">
      <c r="B482" s="2"/>
    </row>
    <row r="483">
      <c r="B483" s="2"/>
    </row>
    <row r="484">
      <c r="B484" s="2"/>
    </row>
    <row r="485">
      <c r="B485" s="2"/>
    </row>
    <row r="486">
      <c r="B486" s="2"/>
    </row>
    <row r="487">
      <c r="B487" s="2"/>
    </row>
    <row r="488">
      <c r="B488" s="2"/>
    </row>
    <row r="489">
      <c r="B489" s="2"/>
    </row>
    <row r="490">
      <c r="B490" s="2"/>
    </row>
    <row r="491">
      <c r="B491" s="2"/>
    </row>
    <row r="492">
      <c r="B492" s="2"/>
    </row>
    <row r="493">
      <c r="B493" s="2"/>
    </row>
    <row r="494">
      <c r="B494" s="2"/>
    </row>
    <row r="495">
      <c r="B495" s="2"/>
    </row>
    <row r="496">
      <c r="B496" s="2"/>
    </row>
    <row r="497">
      <c r="B497" s="2"/>
    </row>
    <row r="498">
      <c r="B498" s="2"/>
    </row>
    <row r="499">
      <c r="B499" s="2"/>
    </row>
    <row r="500">
      <c r="B500" s="2"/>
    </row>
    <row r="501">
      <c r="B501" s="2"/>
    </row>
    <row r="502">
      <c r="B502" s="2"/>
    </row>
    <row r="503">
      <c r="B503" s="2"/>
    </row>
    <row r="504">
      <c r="B504" s="2"/>
    </row>
    <row r="505">
      <c r="B505" s="2"/>
    </row>
    <row r="506">
      <c r="B506" s="2"/>
    </row>
    <row r="507">
      <c r="B507" s="2"/>
    </row>
    <row r="508">
      <c r="B508" s="2"/>
    </row>
    <row r="509">
      <c r="B509" s="2"/>
    </row>
    <row r="510">
      <c r="B510" s="2"/>
    </row>
    <row r="511">
      <c r="B511" s="2"/>
    </row>
    <row r="512">
      <c r="B512" s="2"/>
    </row>
    <row r="513">
      <c r="B513" s="2"/>
    </row>
    <row r="514">
      <c r="B514" s="2"/>
    </row>
    <row r="515">
      <c r="B515" s="2"/>
    </row>
    <row r="516">
      <c r="B516" s="2"/>
    </row>
    <row r="517">
      <c r="B517" s="2"/>
    </row>
    <row r="518">
      <c r="B518" s="2"/>
    </row>
    <row r="519">
      <c r="B519" s="2"/>
    </row>
    <row r="520">
      <c r="B520" s="2"/>
    </row>
    <row r="521">
      <c r="B521" s="2"/>
    </row>
    <row r="522">
      <c r="B522" s="2"/>
    </row>
    <row r="523">
      <c r="B523" s="2"/>
    </row>
    <row r="524">
      <c r="B524" s="2"/>
    </row>
    <row r="525">
      <c r="B525" s="2"/>
    </row>
    <row r="526">
      <c r="B526" s="2"/>
    </row>
    <row r="527">
      <c r="B527" s="2"/>
    </row>
    <row r="528">
      <c r="B528" s="2"/>
    </row>
    <row r="529">
      <c r="B529" s="2"/>
    </row>
    <row r="530">
      <c r="B530" s="2"/>
    </row>
    <row r="531">
      <c r="B531" s="2"/>
    </row>
    <row r="532">
      <c r="B532" s="2"/>
    </row>
    <row r="533">
      <c r="B533" s="2"/>
    </row>
    <row r="534">
      <c r="B534" s="2"/>
    </row>
    <row r="535">
      <c r="B535" s="2"/>
    </row>
    <row r="536">
      <c r="B536" s="2"/>
    </row>
    <row r="537">
      <c r="B537" s="2"/>
    </row>
    <row r="538">
      <c r="B538" s="2"/>
    </row>
    <row r="539">
      <c r="B539" s="2"/>
    </row>
    <row r="540">
      <c r="B540" s="2"/>
    </row>
    <row r="541">
      <c r="B541" s="2"/>
    </row>
    <row r="542">
      <c r="B542" s="2"/>
    </row>
    <row r="543">
      <c r="B543" s="2"/>
    </row>
    <row r="544">
      <c r="B544" s="2"/>
    </row>
    <row r="545">
      <c r="B545" s="2"/>
    </row>
    <row r="546">
      <c r="B546" s="2"/>
    </row>
    <row r="547">
      <c r="B547" s="2"/>
    </row>
    <row r="548">
      <c r="B548" s="2"/>
    </row>
    <row r="549">
      <c r="B549" s="2"/>
    </row>
    <row r="550">
      <c r="B550" s="2"/>
    </row>
    <row r="551">
      <c r="B551" s="2"/>
    </row>
    <row r="552">
      <c r="B552" s="2"/>
    </row>
    <row r="553">
      <c r="B553" s="2"/>
    </row>
    <row r="554">
      <c r="B554" s="2"/>
    </row>
    <row r="555">
      <c r="B555" s="2"/>
    </row>
    <row r="556">
      <c r="B556" s="2"/>
    </row>
    <row r="557">
      <c r="B557" s="2"/>
    </row>
    <row r="558">
      <c r="B558" s="2"/>
    </row>
    <row r="559">
      <c r="B559" s="2"/>
    </row>
    <row r="560">
      <c r="B560" s="2"/>
    </row>
    <row r="561">
      <c r="B561" s="2"/>
    </row>
    <row r="562">
      <c r="B562" s="2"/>
    </row>
    <row r="563">
      <c r="B563" s="2"/>
    </row>
    <row r="564">
      <c r="B564" s="2"/>
    </row>
    <row r="565">
      <c r="B565" s="2"/>
    </row>
    <row r="566">
      <c r="B566" s="2"/>
    </row>
    <row r="567">
      <c r="B567" s="2"/>
    </row>
    <row r="568">
      <c r="B568" s="2"/>
    </row>
    <row r="569">
      <c r="B569" s="2"/>
    </row>
    <row r="570">
      <c r="B570" s="2"/>
    </row>
    <row r="571">
      <c r="B571" s="2"/>
    </row>
    <row r="572">
      <c r="B572" s="2"/>
    </row>
    <row r="573">
      <c r="B573" s="2"/>
    </row>
    <row r="574">
      <c r="B574" s="2"/>
    </row>
    <row r="575">
      <c r="B575" s="2"/>
    </row>
    <row r="576">
      <c r="B576" s="2"/>
    </row>
    <row r="577">
      <c r="B577" s="2"/>
    </row>
    <row r="578">
      <c r="B578" s="2"/>
    </row>
    <row r="579">
      <c r="B579" s="2"/>
    </row>
    <row r="580">
      <c r="B580" s="2"/>
    </row>
    <row r="581">
      <c r="B581" s="2"/>
    </row>
    <row r="582">
      <c r="B582" s="2"/>
    </row>
    <row r="583">
      <c r="B583" s="2"/>
    </row>
    <row r="584">
      <c r="B584" s="2"/>
    </row>
    <row r="585">
      <c r="B585" s="2"/>
    </row>
    <row r="586">
      <c r="B586" s="2"/>
    </row>
    <row r="587">
      <c r="B587" s="2"/>
    </row>
    <row r="588">
      <c r="B588" s="2"/>
    </row>
    <row r="589">
      <c r="B589" s="2"/>
    </row>
    <row r="590">
      <c r="B590" s="2"/>
    </row>
    <row r="591">
      <c r="B591" s="2"/>
    </row>
    <row r="592">
      <c r="B592" s="2"/>
    </row>
    <row r="593">
      <c r="B593" s="2"/>
    </row>
    <row r="594">
      <c r="B594" s="2"/>
    </row>
    <row r="595">
      <c r="B595" s="2"/>
    </row>
    <row r="596">
      <c r="B596" s="2"/>
    </row>
    <row r="597">
      <c r="B597" s="2"/>
    </row>
    <row r="598">
      <c r="B598" s="2"/>
    </row>
    <row r="599">
      <c r="B599" s="2"/>
    </row>
    <row r="600">
      <c r="B600" s="2"/>
    </row>
    <row r="601">
      <c r="B601" s="2"/>
    </row>
    <row r="602">
      <c r="B602" s="2"/>
    </row>
    <row r="603">
      <c r="B603" s="2"/>
    </row>
    <row r="604">
      <c r="B604" s="2"/>
    </row>
    <row r="605">
      <c r="B605" s="2"/>
    </row>
    <row r="606">
      <c r="B606" s="2"/>
    </row>
    <row r="607">
      <c r="B607" s="2"/>
    </row>
    <row r="608">
      <c r="B608" s="2"/>
    </row>
    <row r="609">
      <c r="B609" s="2"/>
    </row>
    <row r="610">
      <c r="B610" s="2"/>
    </row>
    <row r="611">
      <c r="B611" s="2"/>
    </row>
    <row r="612">
      <c r="B612" s="2"/>
    </row>
    <row r="613">
      <c r="B613" s="2"/>
    </row>
    <row r="614">
      <c r="B614" s="2"/>
    </row>
    <row r="615">
      <c r="B615" s="2"/>
    </row>
    <row r="616">
      <c r="B616" s="2"/>
    </row>
    <row r="617">
      <c r="B617" s="2"/>
    </row>
    <row r="618">
      <c r="B618" s="2"/>
    </row>
    <row r="619">
      <c r="B619" s="2"/>
    </row>
    <row r="620">
      <c r="B620" s="2"/>
    </row>
    <row r="621">
      <c r="B621" s="2"/>
    </row>
    <row r="622">
      <c r="B622" s="2"/>
    </row>
    <row r="623">
      <c r="B623" s="2"/>
    </row>
    <row r="624">
      <c r="B624" s="2"/>
    </row>
    <row r="625">
      <c r="B625" s="2"/>
    </row>
    <row r="626">
      <c r="B626" s="2"/>
    </row>
    <row r="627">
      <c r="B627" s="2"/>
    </row>
    <row r="628">
      <c r="B628" s="2"/>
    </row>
    <row r="629">
      <c r="B629" s="2"/>
    </row>
    <row r="630">
      <c r="B630" s="2"/>
    </row>
    <row r="631">
      <c r="B631" s="2"/>
    </row>
    <row r="632">
      <c r="B632" s="2"/>
    </row>
    <row r="633">
      <c r="B633" s="2"/>
    </row>
    <row r="634">
      <c r="B634" s="2"/>
    </row>
    <row r="635">
      <c r="B635" s="2"/>
    </row>
    <row r="636">
      <c r="B636" s="2"/>
    </row>
    <row r="637">
      <c r="B637" s="2"/>
    </row>
    <row r="638">
      <c r="B638" s="2"/>
    </row>
    <row r="639">
      <c r="B639" s="2"/>
    </row>
    <row r="640">
      <c r="B640" s="2"/>
    </row>
    <row r="641">
      <c r="B641" s="2"/>
    </row>
    <row r="642">
      <c r="B642" s="2"/>
    </row>
    <row r="643">
      <c r="B643" s="2"/>
    </row>
    <row r="644">
      <c r="B644" s="2"/>
    </row>
    <row r="645">
      <c r="B645" s="2"/>
    </row>
    <row r="646">
      <c r="B646" s="2"/>
    </row>
    <row r="647">
      <c r="B647" s="2"/>
    </row>
    <row r="648">
      <c r="B648" s="2"/>
    </row>
    <row r="649">
      <c r="B649" s="2"/>
    </row>
    <row r="650">
      <c r="B650" s="2"/>
    </row>
    <row r="651">
      <c r="B651" s="2"/>
    </row>
    <row r="652">
      <c r="B652" s="2"/>
    </row>
    <row r="653">
      <c r="B653" s="2"/>
    </row>
    <row r="654">
      <c r="B654" s="2"/>
    </row>
    <row r="655">
      <c r="B655" s="2"/>
    </row>
    <row r="656">
      <c r="B656" s="2"/>
    </row>
    <row r="657">
      <c r="B657" s="2"/>
    </row>
    <row r="658">
      <c r="B658" s="2"/>
    </row>
    <row r="659">
      <c r="B659" s="2"/>
    </row>
    <row r="660">
      <c r="B660" s="2"/>
    </row>
    <row r="661">
      <c r="B661" s="2"/>
    </row>
    <row r="662">
      <c r="B662" s="2"/>
    </row>
    <row r="663">
      <c r="B663" s="2"/>
    </row>
    <row r="664">
      <c r="B664" s="2"/>
    </row>
    <row r="665">
      <c r="B665" s="2"/>
    </row>
    <row r="666">
      <c r="B666" s="2"/>
    </row>
    <row r="667">
      <c r="B667" s="2"/>
    </row>
    <row r="668">
      <c r="B668" s="2"/>
    </row>
    <row r="669">
      <c r="B669" s="2"/>
    </row>
    <row r="670">
      <c r="B670" s="2"/>
    </row>
    <row r="671">
      <c r="B671" s="2"/>
    </row>
    <row r="672">
      <c r="B672" s="2"/>
    </row>
    <row r="673">
      <c r="B673" s="2"/>
    </row>
    <row r="674">
      <c r="B674" s="2"/>
    </row>
    <row r="675">
      <c r="B675" s="2"/>
    </row>
    <row r="676">
      <c r="B676" s="2"/>
    </row>
    <row r="677">
      <c r="B677" s="2"/>
    </row>
    <row r="678">
      <c r="B678" s="2"/>
    </row>
    <row r="679">
      <c r="B679" s="2"/>
    </row>
    <row r="680">
      <c r="B680" s="2"/>
    </row>
    <row r="681">
      <c r="B681" s="2"/>
    </row>
    <row r="682">
      <c r="B682" s="2"/>
    </row>
    <row r="683">
      <c r="B683" s="2"/>
    </row>
    <row r="684">
      <c r="B684" s="2"/>
    </row>
    <row r="685">
      <c r="B685" s="2"/>
    </row>
    <row r="686">
      <c r="B686" s="2"/>
    </row>
    <row r="687">
      <c r="B687" s="2"/>
    </row>
    <row r="688">
      <c r="B688" s="2"/>
    </row>
    <row r="689">
      <c r="B689" s="2"/>
    </row>
    <row r="690">
      <c r="B690" s="2"/>
    </row>
    <row r="691">
      <c r="B691" s="2"/>
    </row>
    <row r="692">
      <c r="B692" s="2"/>
    </row>
    <row r="693">
      <c r="B693" s="2"/>
    </row>
    <row r="694">
      <c r="B694" s="2"/>
    </row>
    <row r="695">
      <c r="B695" s="2"/>
    </row>
    <row r="696">
      <c r="B696" s="2"/>
    </row>
    <row r="697">
      <c r="B697" s="2"/>
    </row>
    <row r="698">
      <c r="B698" s="2"/>
    </row>
    <row r="699">
      <c r="B699" s="2"/>
    </row>
    <row r="700">
      <c r="B700" s="2"/>
    </row>
    <row r="701">
      <c r="B701" s="2"/>
    </row>
    <row r="702">
      <c r="B702" s="2"/>
    </row>
    <row r="703">
      <c r="B703" s="2"/>
    </row>
    <row r="704">
      <c r="B704" s="2"/>
    </row>
    <row r="705">
      <c r="B705" s="2"/>
    </row>
    <row r="706">
      <c r="B706" s="2"/>
    </row>
    <row r="707">
      <c r="B707" s="2"/>
    </row>
    <row r="708">
      <c r="B708" s="2"/>
    </row>
    <row r="709">
      <c r="B709" s="2"/>
    </row>
    <row r="710">
      <c r="B710" s="2"/>
    </row>
    <row r="711">
      <c r="B711" s="2"/>
    </row>
    <row r="712">
      <c r="B712" s="2"/>
    </row>
    <row r="713">
      <c r="B713" s="2"/>
    </row>
    <row r="714">
      <c r="B714" s="2"/>
    </row>
    <row r="715">
      <c r="B715" s="2"/>
    </row>
    <row r="716">
      <c r="B716" s="2"/>
    </row>
    <row r="717">
      <c r="B717" s="2"/>
    </row>
    <row r="718">
      <c r="B718" s="2"/>
    </row>
    <row r="719">
      <c r="B719" s="2"/>
    </row>
    <row r="720">
      <c r="B720" s="2"/>
    </row>
    <row r="721">
      <c r="B721" s="2"/>
    </row>
    <row r="722">
      <c r="B722" s="2"/>
    </row>
    <row r="723">
      <c r="B723" s="2"/>
    </row>
    <row r="724">
      <c r="B724" s="2"/>
    </row>
    <row r="725">
      <c r="B725" s="2"/>
    </row>
    <row r="726">
      <c r="B726" s="2"/>
    </row>
    <row r="727">
      <c r="B727" s="2"/>
    </row>
    <row r="728">
      <c r="B728" s="2"/>
    </row>
    <row r="729">
      <c r="B729" s="2"/>
    </row>
    <row r="730">
      <c r="B730" s="2"/>
    </row>
    <row r="731">
      <c r="B731" s="2"/>
    </row>
    <row r="732">
      <c r="B732" s="2"/>
    </row>
    <row r="733">
      <c r="B733" s="2"/>
    </row>
    <row r="734">
      <c r="B734" s="2"/>
    </row>
    <row r="735">
      <c r="B735" s="2"/>
    </row>
    <row r="736">
      <c r="B736" s="2"/>
    </row>
    <row r="737">
      <c r="B737" s="2"/>
    </row>
    <row r="738">
      <c r="B738" s="2"/>
    </row>
    <row r="739">
      <c r="B739" s="2"/>
    </row>
    <row r="740">
      <c r="B740" s="2"/>
    </row>
    <row r="741">
      <c r="B741" s="2"/>
    </row>
    <row r="742">
      <c r="B742" s="2"/>
    </row>
    <row r="743">
      <c r="B743" s="2"/>
    </row>
    <row r="744">
      <c r="B744" s="2"/>
    </row>
    <row r="745">
      <c r="B745" s="2"/>
    </row>
    <row r="746">
      <c r="B746" s="2"/>
    </row>
    <row r="747">
      <c r="B747" s="2"/>
    </row>
    <row r="748">
      <c r="B748" s="2"/>
    </row>
    <row r="749">
      <c r="B749" s="2"/>
    </row>
    <row r="750">
      <c r="B750" s="2"/>
    </row>
    <row r="751">
      <c r="B751" s="2"/>
    </row>
    <row r="752">
      <c r="B752" s="2"/>
    </row>
    <row r="753">
      <c r="B753" s="2"/>
    </row>
    <row r="754">
      <c r="B754" s="2"/>
    </row>
    <row r="755">
      <c r="B755" s="2"/>
    </row>
    <row r="756">
      <c r="B756" s="2"/>
    </row>
    <row r="757">
      <c r="B757" s="2"/>
    </row>
    <row r="758">
      <c r="B758" s="2"/>
    </row>
    <row r="759">
      <c r="B759" s="2"/>
    </row>
    <row r="760">
      <c r="B760" s="2"/>
    </row>
    <row r="761">
      <c r="B761" s="2"/>
    </row>
    <row r="762">
      <c r="B762" s="2"/>
    </row>
    <row r="763">
      <c r="B763" s="2"/>
    </row>
    <row r="764">
      <c r="B764" s="2"/>
    </row>
    <row r="765">
      <c r="B765" s="2"/>
    </row>
    <row r="766">
      <c r="B766" s="2"/>
    </row>
    <row r="767">
      <c r="B767" s="2"/>
    </row>
    <row r="768">
      <c r="B768" s="2"/>
    </row>
    <row r="769">
      <c r="B769" s="2"/>
    </row>
    <row r="770">
      <c r="B770" s="2"/>
    </row>
    <row r="771">
      <c r="B771" s="2"/>
    </row>
    <row r="772">
      <c r="B772" s="2"/>
    </row>
    <row r="773">
      <c r="B773" s="2"/>
    </row>
    <row r="774">
      <c r="B774" s="2"/>
    </row>
    <row r="775">
      <c r="B775" s="2"/>
    </row>
    <row r="776">
      <c r="B776" s="2"/>
    </row>
    <row r="777">
      <c r="B777" s="2"/>
    </row>
    <row r="778">
      <c r="B778" s="2"/>
    </row>
    <row r="779">
      <c r="B779" s="2"/>
    </row>
    <row r="780">
      <c r="B780" s="2"/>
    </row>
    <row r="781">
      <c r="B781" s="2"/>
    </row>
    <row r="782">
      <c r="B782" s="2"/>
    </row>
    <row r="783">
      <c r="B783" s="2"/>
    </row>
    <row r="784">
      <c r="B784" s="2"/>
    </row>
    <row r="785">
      <c r="B785" s="2"/>
    </row>
    <row r="786">
      <c r="B786" s="2"/>
    </row>
    <row r="787">
      <c r="B787" s="2"/>
    </row>
    <row r="788">
      <c r="B788" s="2"/>
    </row>
    <row r="789">
      <c r="B789" s="2"/>
    </row>
    <row r="790">
      <c r="B790" s="2"/>
    </row>
    <row r="791">
      <c r="B791" s="2"/>
    </row>
    <row r="792">
      <c r="B792" s="2"/>
    </row>
    <row r="793">
      <c r="B793" s="2"/>
    </row>
    <row r="794">
      <c r="B794" s="2"/>
    </row>
    <row r="795">
      <c r="B795" s="2"/>
    </row>
    <row r="796">
      <c r="B796" s="2"/>
    </row>
    <row r="797">
      <c r="B797" s="2"/>
    </row>
    <row r="798">
      <c r="B798" s="2"/>
    </row>
    <row r="799">
      <c r="B799" s="2"/>
    </row>
    <row r="800">
      <c r="B800" s="2"/>
    </row>
    <row r="801">
      <c r="B801" s="2"/>
    </row>
    <row r="802">
      <c r="B802" s="2"/>
    </row>
    <row r="803">
      <c r="B803" s="2"/>
    </row>
    <row r="804">
      <c r="B804" s="2"/>
    </row>
    <row r="805">
      <c r="B805" s="2"/>
    </row>
    <row r="806">
      <c r="B806" s="2"/>
    </row>
    <row r="807">
      <c r="B807" s="2"/>
    </row>
    <row r="808">
      <c r="B808" s="2"/>
    </row>
    <row r="809">
      <c r="B809" s="2"/>
    </row>
    <row r="810">
      <c r="B810" s="2"/>
    </row>
    <row r="811">
      <c r="B811" s="2"/>
    </row>
    <row r="812">
      <c r="B812" s="2"/>
    </row>
    <row r="813">
      <c r="B813" s="2"/>
    </row>
    <row r="814">
      <c r="B814" s="2"/>
    </row>
    <row r="815">
      <c r="B815" s="2"/>
    </row>
    <row r="816">
      <c r="B816" s="2"/>
    </row>
    <row r="817">
      <c r="B817" s="2"/>
    </row>
    <row r="818">
      <c r="B818" s="2"/>
    </row>
    <row r="819">
      <c r="B819" s="2"/>
    </row>
    <row r="820">
      <c r="B820" s="2"/>
    </row>
    <row r="821">
      <c r="B821" s="2"/>
    </row>
    <row r="822">
      <c r="B822" s="2"/>
    </row>
    <row r="823">
      <c r="B823" s="2"/>
    </row>
    <row r="824">
      <c r="B824" s="2"/>
    </row>
    <row r="825">
      <c r="B825" s="2"/>
    </row>
    <row r="826">
      <c r="B826" s="2"/>
    </row>
    <row r="827">
      <c r="B827" s="2"/>
    </row>
    <row r="828">
      <c r="B828" s="2"/>
    </row>
    <row r="829">
      <c r="B829" s="2"/>
    </row>
    <row r="830">
      <c r="B830" s="2"/>
    </row>
    <row r="831">
      <c r="B831" s="2"/>
    </row>
    <row r="832">
      <c r="B832" s="2"/>
    </row>
    <row r="833">
      <c r="B833" s="2"/>
    </row>
    <row r="834">
      <c r="B834" s="2"/>
    </row>
    <row r="835">
      <c r="B835" s="2"/>
    </row>
    <row r="836">
      <c r="B836" s="2"/>
    </row>
    <row r="837">
      <c r="B837" s="2"/>
    </row>
    <row r="838">
      <c r="B838" s="2"/>
    </row>
    <row r="839">
      <c r="B839" s="2"/>
    </row>
    <row r="840">
      <c r="B840" s="2"/>
    </row>
    <row r="841">
      <c r="B841" s="2"/>
    </row>
    <row r="842">
      <c r="B842" s="2"/>
    </row>
    <row r="843">
      <c r="B843" s="2"/>
    </row>
    <row r="844">
      <c r="B844" s="2"/>
    </row>
    <row r="845">
      <c r="B845" s="2"/>
    </row>
    <row r="846">
      <c r="B846" s="2"/>
    </row>
    <row r="847">
      <c r="B847" s="2"/>
    </row>
    <row r="848">
      <c r="B848" s="2"/>
    </row>
    <row r="849">
      <c r="B849" s="2"/>
    </row>
    <row r="850">
      <c r="B850" s="2"/>
    </row>
    <row r="851">
      <c r="B851" s="2"/>
    </row>
    <row r="852">
      <c r="B852" s="2"/>
    </row>
    <row r="853">
      <c r="B853" s="2"/>
    </row>
    <row r="854">
      <c r="B854" s="2"/>
    </row>
    <row r="855">
      <c r="B855" s="2"/>
    </row>
    <row r="856">
      <c r="B856" s="2"/>
    </row>
    <row r="857">
      <c r="B857" s="2"/>
    </row>
    <row r="858">
      <c r="B858" s="2"/>
    </row>
    <row r="859">
      <c r="B859" s="2"/>
    </row>
    <row r="860">
      <c r="B860" s="2"/>
    </row>
    <row r="861">
      <c r="B861" s="2"/>
    </row>
    <row r="862">
      <c r="B862" s="2"/>
    </row>
    <row r="863">
      <c r="B863" s="2"/>
    </row>
    <row r="864">
      <c r="B864" s="2"/>
    </row>
    <row r="865">
      <c r="B865" s="2"/>
    </row>
    <row r="866">
      <c r="B866" s="2"/>
    </row>
    <row r="867">
      <c r="B867" s="2"/>
    </row>
    <row r="868">
      <c r="B868" s="2"/>
    </row>
    <row r="869">
      <c r="B869" s="2"/>
    </row>
    <row r="870">
      <c r="B870" s="2"/>
    </row>
    <row r="871">
      <c r="B871" s="2"/>
    </row>
    <row r="872">
      <c r="B872" s="2"/>
    </row>
    <row r="873">
      <c r="B873" s="2"/>
    </row>
    <row r="874">
      <c r="B874" s="2"/>
    </row>
    <row r="875">
      <c r="B875" s="2"/>
    </row>
    <row r="876">
      <c r="B876" s="2"/>
    </row>
    <row r="877">
      <c r="B877" s="2"/>
    </row>
    <row r="878">
      <c r="B878" s="2"/>
    </row>
    <row r="879">
      <c r="B879" s="2"/>
    </row>
    <row r="880">
      <c r="B880" s="2"/>
    </row>
    <row r="881">
      <c r="B881" s="2"/>
    </row>
    <row r="882">
      <c r="B882" s="2"/>
    </row>
    <row r="883">
      <c r="B883" s="2"/>
    </row>
    <row r="884">
      <c r="B884" s="2"/>
    </row>
    <row r="885">
      <c r="B885" s="2"/>
    </row>
    <row r="886">
      <c r="B886" s="2"/>
    </row>
    <row r="887">
      <c r="B887" s="2"/>
    </row>
    <row r="888">
      <c r="B888" s="2"/>
    </row>
    <row r="889">
      <c r="B889" s="2"/>
    </row>
    <row r="890">
      <c r="B890" s="2"/>
    </row>
    <row r="891">
      <c r="B891" s="2"/>
    </row>
    <row r="892">
      <c r="B892" s="2"/>
    </row>
    <row r="893">
      <c r="B893" s="2"/>
    </row>
    <row r="894">
      <c r="B894" s="2"/>
    </row>
    <row r="895">
      <c r="B895" s="2"/>
    </row>
    <row r="896">
      <c r="B896" s="2"/>
    </row>
    <row r="897">
      <c r="B897" s="2"/>
    </row>
    <row r="898">
      <c r="B898" s="2"/>
    </row>
    <row r="899">
      <c r="B899" s="2"/>
    </row>
    <row r="900">
      <c r="B900" s="2"/>
    </row>
    <row r="901">
      <c r="B901" s="2"/>
    </row>
    <row r="902">
      <c r="B902" s="2"/>
    </row>
    <row r="903">
      <c r="B903" s="2"/>
    </row>
    <row r="904">
      <c r="B904" s="2"/>
    </row>
    <row r="905">
      <c r="B905" s="2"/>
    </row>
    <row r="906">
      <c r="B906" s="2"/>
    </row>
    <row r="907">
      <c r="B907" s="2"/>
    </row>
    <row r="908">
      <c r="B908" s="2"/>
    </row>
    <row r="909">
      <c r="B909" s="2"/>
    </row>
    <row r="910">
      <c r="B910" s="2"/>
    </row>
    <row r="911">
      <c r="B911" s="2"/>
    </row>
    <row r="912">
      <c r="B912" s="2"/>
    </row>
    <row r="913">
      <c r="B913" s="2"/>
    </row>
    <row r="914">
      <c r="B914" s="2"/>
    </row>
    <row r="915">
      <c r="B915" s="2"/>
    </row>
    <row r="916">
      <c r="B916" s="2"/>
    </row>
    <row r="917">
      <c r="B917" s="2"/>
    </row>
    <row r="918">
      <c r="B918" s="2"/>
    </row>
    <row r="919">
      <c r="B919" s="2"/>
    </row>
    <row r="920">
      <c r="B920" s="2"/>
    </row>
    <row r="921">
      <c r="B921" s="2"/>
    </row>
    <row r="922">
      <c r="B922" s="2"/>
    </row>
    <row r="923">
      <c r="B923" s="2"/>
    </row>
    <row r="924">
      <c r="B924" s="2"/>
    </row>
    <row r="925">
      <c r="B925" s="2"/>
    </row>
    <row r="926">
      <c r="B926" s="2"/>
    </row>
    <row r="927">
      <c r="B927" s="2"/>
    </row>
    <row r="928">
      <c r="B928" s="2"/>
    </row>
    <row r="929">
      <c r="B929" s="2"/>
    </row>
    <row r="930">
      <c r="B930" s="2"/>
    </row>
    <row r="931">
      <c r="B931" s="2"/>
    </row>
    <row r="932">
      <c r="B932" s="2"/>
    </row>
    <row r="933">
      <c r="B933" s="2"/>
    </row>
    <row r="934">
      <c r="B934" s="2"/>
    </row>
    <row r="935">
      <c r="B935" s="2"/>
    </row>
    <row r="936">
      <c r="B936" s="2"/>
    </row>
    <row r="937">
      <c r="B937" s="2"/>
    </row>
    <row r="938">
      <c r="B938" s="2"/>
    </row>
    <row r="939">
      <c r="B939" s="2"/>
    </row>
    <row r="940">
      <c r="B940" s="2"/>
    </row>
    <row r="941">
      <c r="B941" s="2"/>
    </row>
    <row r="942">
      <c r="B942" s="2"/>
    </row>
    <row r="943">
      <c r="B943" s="2"/>
    </row>
    <row r="944">
      <c r="B944" s="2"/>
    </row>
    <row r="945">
      <c r="B945" s="2"/>
    </row>
    <row r="946">
      <c r="B946" s="2"/>
    </row>
    <row r="947">
      <c r="B947" s="2"/>
    </row>
    <row r="948">
      <c r="B948" s="2"/>
    </row>
    <row r="949">
      <c r="B949" s="2"/>
    </row>
    <row r="950">
      <c r="B950" s="2"/>
    </row>
    <row r="951">
      <c r="B951" s="2"/>
    </row>
    <row r="952">
      <c r="B952" s="2"/>
    </row>
    <row r="953">
      <c r="B953" s="2"/>
    </row>
    <row r="954">
      <c r="B954" s="2"/>
    </row>
    <row r="955">
      <c r="B955" s="2"/>
    </row>
    <row r="956">
      <c r="B956" s="2"/>
    </row>
    <row r="957">
      <c r="B957" s="2"/>
    </row>
    <row r="958">
      <c r="B958" s="2"/>
    </row>
    <row r="959">
      <c r="B959" s="2"/>
    </row>
    <row r="960">
      <c r="B960" s="2"/>
    </row>
    <row r="961">
      <c r="B961" s="2"/>
    </row>
    <row r="962">
      <c r="B962" s="2"/>
    </row>
    <row r="963">
      <c r="B963" s="2"/>
    </row>
    <row r="964">
      <c r="B964" s="2"/>
    </row>
    <row r="965">
      <c r="B965" s="2"/>
    </row>
    <row r="966">
      <c r="B966" s="2"/>
    </row>
    <row r="967">
      <c r="B967" s="2"/>
    </row>
    <row r="968">
      <c r="B968" s="2"/>
    </row>
    <row r="969">
      <c r="B969" s="2"/>
    </row>
    <row r="970">
      <c r="B970" s="2"/>
    </row>
    <row r="971">
      <c r="B971" s="2"/>
    </row>
    <row r="972">
      <c r="B972" s="2"/>
    </row>
    <row r="973">
      <c r="B973" s="2"/>
    </row>
    <row r="974">
      <c r="B974" s="2"/>
    </row>
    <row r="975">
      <c r="B975" s="2"/>
    </row>
    <row r="976">
      <c r="B976" s="2"/>
    </row>
    <row r="977">
      <c r="B977" s="2"/>
    </row>
    <row r="978">
      <c r="B978" s="2"/>
    </row>
    <row r="979">
      <c r="B979" s="2"/>
    </row>
    <row r="980">
      <c r="B980" s="2"/>
    </row>
    <row r="981">
      <c r="B981" s="2"/>
    </row>
    <row r="982">
      <c r="B982" s="2"/>
    </row>
    <row r="983">
      <c r="B983" s="2"/>
    </row>
    <row r="984">
      <c r="B984" s="2"/>
    </row>
    <row r="985">
      <c r="B985" s="2"/>
    </row>
    <row r="986">
      <c r="B986" s="2"/>
    </row>
    <row r="987">
      <c r="B987" s="2"/>
    </row>
    <row r="988">
      <c r="B988" s="2"/>
    </row>
    <row r="989">
      <c r="B989" s="2"/>
    </row>
    <row r="990">
      <c r="B990" s="2"/>
    </row>
    <row r="991">
      <c r="B991" s="2"/>
    </row>
    <row r="992">
      <c r="B992" s="2"/>
    </row>
    <row r="993">
      <c r="B993" s="2"/>
    </row>
    <row r="994">
      <c r="B994" s="2"/>
    </row>
    <row r="995">
      <c r="B995" s="2"/>
    </row>
    <row r="996">
      <c r="B996" s="2"/>
    </row>
    <row r="997">
      <c r="B997" s="2"/>
    </row>
    <row r="998">
      <c r="B998" s="2"/>
    </row>
    <row r="999">
      <c r="B999"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75"/>
    <col customWidth="1" min="2" max="2" width="11.25"/>
    <col customWidth="1" min="3" max="3" width="18.38"/>
    <col customWidth="1" min="4" max="4" width="30.38"/>
  </cols>
  <sheetData>
    <row r="1">
      <c r="A1" s="1" t="s">
        <v>59</v>
      </c>
    </row>
    <row r="3">
      <c r="A3" s="30" t="s">
        <v>1</v>
      </c>
      <c r="B3" s="31"/>
      <c r="D3" s="32"/>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row>
    <row r="4">
      <c r="A4" s="6" t="s">
        <v>5</v>
      </c>
      <c r="B4" s="6">
        <v>1.0</v>
      </c>
      <c r="D4" s="5" t="s">
        <v>2</v>
      </c>
      <c r="E4" s="6">
        <v>1.0</v>
      </c>
      <c r="F4" s="6">
        <v>2.0</v>
      </c>
      <c r="G4" s="6">
        <v>3.0</v>
      </c>
      <c r="H4" s="6">
        <v>4.0</v>
      </c>
      <c r="I4" s="6">
        <v>5.0</v>
      </c>
      <c r="J4" s="6">
        <v>6.0</v>
      </c>
      <c r="K4" s="6">
        <v>7.0</v>
      </c>
      <c r="L4" s="6">
        <v>8.0</v>
      </c>
      <c r="M4" s="6">
        <v>9.0</v>
      </c>
      <c r="N4" s="6">
        <v>10.0</v>
      </c>
      <c r="O4" s="6">
        <v>11.0</v>
      </c>
      <c r="P4" s="6">
        <v>12.0</v>
      </c>
      <c r="Q4" s="6">
        <v>13.0</v>
      </c>
      <c r="R4" s="6">
        <v>14.0</v>
      </c>
      <c r="S4" s="6">
        <v>15.0</v>
      </c>
      <c r="T4" s="6">
        <v>16.0</v>
      </c>
      <c r="U4" s="6">
        <v>17.0</v>
      </c>
      <c r="V4" s="6">
        <v>18.0</v>
      </c>
      <c r="W4" s="6">
        <v>19.0</v>
      </c>
      <c r="X4" s="6">
        <v>20.0</v>
      </c>
      <c r="Y4" s="6">
        <v>21.0</v>
      </c>
      <c r="Z4" s="6">
        <v>22.0</v>
      </c>
      <c r="AA4" s="6">
        <v>23.0</v>
      </c>
      <c r="AB4" s="6">
        <v>24.0</v>
      </c>
      <c r="AC4" s="6">
        <v>25.0</v>
      </c>
      <c r="AD4" s="6">
        <v>26.0</v>
      </c>
      <c r="AE4" s="6">
        <v>27.0</v>
      </c>
      <c r="AF4" s="6">
        <v>28.0</v>
      </c>
      <c r="AG4" s="6">
        <v>29.0</v>
      </c>
      <c r="AH4" s="6">
        <v>30.0</v>
      </c>
    </row>
    <row r="5">
      <c r="A5" s="6" t="s">
        <v>7</v>
      </c>
      <c r="B5" s="33">
        <v>10000.0</v>
      </c>
      <c r="D5" s="6" t="s">
        <v>60</v>
      </c>
      <c r="E5" s="8">
        <f>B6*B9</f>
        <v>96000</v>
      </c>
      <c r="F5" s="9">
        <f>E5*(1+B13)</f>
        <v>98880</v>
      </c>
      <c r="G5" s="9">
        <f t="shared" ref="G5:AH5" si="1">F5*(1+2%)</f>
        <v>100857.6</v>
      </c>
      <c r="H5" s="9">
        <f t="shared" si="1"/>
        <v>102874.752</v>
      </c>
      <c r="I5" s="9">
        <f t="shared" si="1"/>
        <v>104932.247</v>
      </c>
      <c r="J5" s="9">
        <f t="shared" si="1"/>
        <v>107030.892</v>
      </c>
      <c r="K5" s="9">
        <f t="shared" si="1"/>
        <v>109171.5098</v>
      </c>
      <c r="L5" s="9">
        <f t="shared" si="1"/>
        <v>111354.94</v>
      </c>
      <c r="M5" s="9">
        <f t="shared" si="1"/>
        <v>113582.0388</v>
      </c>
      <c r="N5" s="9">
        <f t="shared" si="1"/>
        <v>115853.6796</v>
      </c>
      <c r="O5" s="9">
        <f t="shared" si="1"/>
        <v>118170.7532</v>
      </c>
      <c r="P5" s="9">
        <f t="shared" si="1"/>
        <v>120534.1682</v>
      </c>
      <c r="Q5" s="9">
        <f t="shared" si="1"/>
        <v>122944.8516</v>
      </c>
      <c r="R5" s="9">
        <f t="shared" si="1"/>
        <v>125403.7486</v>
      </c>
      <c r="S5" s="9">
        <f t="shared" si="1"/>
        <v>127911.8236</v>
      </c>
      <c r="T5" s="9">
        <f t="shared" si="1"/>
        <v>130470.0601</v>
      </c>
      <c r="U5" s="9">
        <f t="shared" si="1"/>
        <v>133079.4613</v>
      </c>
      <c r="V5" s="9">
        <f t="shared" si="1"/>
        <v>135741.0505</v>
      </c>
      <c r="W5" s="9">
        <f t="shared" si="1"/>
        <v>138455.8715</v>
      </c>
      <c r="X5" s="9">
        <f t="shared" si="1"/>
        <v>141224.989</v>
      </c>
      <c r="Y5" s="9">
        <f t="shared" si="1"/>
        <v>144049.4887</v>
      </c>
      <c r="Z5" s="9">
        <f t="shared" si="1"/>
        <v>146930.4785</v>
      </c>
      <c r="AA5" s="9">
        <f t="shared" si="1"/>
        <v>149869.0881</v>
      </c>
      <c r="AB5" s="9">
        <f t="shared" si="1"/>
        <v>152866.4698</v>
      </c>
      <c r="AC5" s="9">
        <f t="shared" si="1"/>
        <v>155923.7992</v>
      </c>
      <c r="AD5" s="9">
        <f t="shared" si="1"/>
        <v>159042.2752</v>
      </c>
      <c r="AE5" s="9">
        <f t="shared" si="1"/>
        <v>162223.1207</v>
      </c>
      <c r="AF5" s="9">
        <f t="shared" si="1"/>
        <v>165467.5831</v>
      </c>
      <c r="AG5" s="9">
        <f t="shared" si="1"/>
        <v>168776.9348</v>
      </c>
      <c r="AH5" s="9">
        <f t="shared" si="1"/>
        <v>172152.4735</v>
      </c>
    </row>
    <row r="6">
      <c r="A6" s="34" t="s">
        <v>61</v>
      </c>
      <c r="B6" s="6">
        <v>8.0</v>
      </c>
      <c r="D6" s="6" t="s">
        <v>62</v>
      </c>
      <c r="E6" s="9">
        <f>B10*B7</f>
        <v>600000</v>
      </c>
      <c r="F6" s="8">
        <f>E6*(1+B13)</f>
        <v>618000</v>
      </c>
      <c r="G6" s="9">
        <f t="shared" ref="G6:AH6" si="2">F6*(1+2%)</f>
        <v>630360</v>
      </c>
      <c r="H6" s="9">
        <f t="shared" si="2"/>
        <v>642967.2</v>
      </c>
      <c r="I6" s="9">
        <f t="shared" si="2"/>
        <v>655826.544</v>
      </c>
      <c r="J6" s="9">
        <f t="shared" si="2"/>
        <v>668943.0749</v>
      </c>
      <c r="K6" s="9">
        <f t="shared" si="2"/>
        <v>682321.9364</v>
      </c>
      <c r="L6" s="9">
        <f t="shared" si="2"/>
        <v>695968.3751</v>
      </c>
      <c r="M6" s="9">
        <f t="shared" si="2"/>
        <v>709887.7426</v>
      </c>
      <c r="N6" s="9">
        <f t="shared" si="2"/>
        <v>724085.4975</v>
      </c>
      <c r="O6" s="9">
        <f t="shared" si="2"/>
        <v>738567.2074</v>
      </c>
      <c r="P6" s="9">
        <f t="shared" si="2"/>
        <v>753338.5516</v>
      </c>
      <c r="Q6" s="9">
        <f t="shared" si="2"/>
        <v>768405.3226</v>
      </c>
      <c r="R6" s="9">
        <f t="shared" si="2"/>
        <v>783773.429</v>
      </c>
      <c r="S6" s="9">
        <f t="shared" si="2"/>
        <v>799448.8976</v>
      </c>
      <c r="T6" s="9">
        <f t="shared" si="2"/>
        <v>815437.8756</v>
      </c>
      <c r="U6" s="9">
        <f t="shared" si="2"/>
        <v>831746.6331</v>
      </c>
      <c r="V6" s="9">
        <f t="shared" si="2"/>
        <v>848381.5657</v>
      </c>
      <c r="W6" s="9">
        <f t="shared" si="2"/>
        <v>865349.1971</v>
      </c>
      <c r="X6" s="9">
        <f t="shared" si="2"/>
        <v>882656.181</v>
      </c>
      <c r="Y6" s="9">
        <f t="shared" si="2"/>
        <v>900309.3046</v>
      </c>
      <c r="Z6" s="9">
        <f t="shared" si="2"/>
        <v>918315.4907</v>
      </c>
      <c r="AA6" s="9">
        <f t="shared" si="2"/>
        <v>936681.8005</v>
      </c>
      <c r="AB6" s="9">
        <f t="shared" si="2"/>
        <v>955415.4365</v>
      </c>
      <c r="AC6" s="9">
        <f t="shared" si="2"/>
        <v>974523.7453</v>
      </c>
      <c r="AD6" s="9">
        <f t="shared" si="2"/>
        <v>994014.2202</v>
      </c>
      <c r="AE6" s="9">
        <f t="shared" si="2"/>
        <v>1013894.505</v>
      </c>
      <c r="AF6" s="9">
        <f t="shared" si="2"/>
        <v>1034172.395</v>
      </c>
      <c r="AG6" s="9">
        <f t="shared" si="2"/>
        <v>1054855.843</v>
      </c>
      <c r="AH6" s="9">
        <f t="shared" si="2"/>
        <v>1075952.959</v>
      </c>
    </row>
    <row r="7">
      <c r="A7" s="6" t="s">
        <v>63</v>
      </c>
      <c r="B7" s="33">
        <v>300000.0</v>
      </c>
      <c r="D7" s="6" t="s">
        <v>64</v>
      </c>
      <c r="E7" s="9">
        <f t="shared" ref="E7:AH7" si="3">E5+E6</f>
        <v>696000</v>
      </c>
      <c r="F7" s="9">
        <f t="shared" si="3"/>
        <v>716880</v>
      </c>
      <c r="G7" s="9">
        <f t="shared" si="3"/>
        <v>731217.6</v>
      </c>
      <c r="H7" s="9">
        <f t="shared" si="3"/>
        <v>745841.952</v>
      </c>
      <c r="I7" s="9">
        <f t="shared" si="3"/>
        <v>760758.791</v>
      </c>
      <c r="J7" s="9">
        <f t="shared" si="3"/>
        <v>775973.9669</v>
      </c>
      <c r="K7" s="9">
        <f t="shared" si="3"/>
        <v>791493.4462</v>
      </c>
      <c r="L7" s="9">
        <f t="shared" si="3"/>
        <v>807323.3151</v>
      </c>
      <c r="M7" s="9">
        <f t="shared" si="3"/>
        <v>823469.7814</v>
      </c>
      <c r="N7" s="9">
        <f t="shared" si="3"/>
        <v>839939.1771</v>
      </c>
      <c r="O7" s="9">
        <f t="shared" si="3"/>
        <v>856737.9606</v>
      </c>
      <c r="P7" s="9">
        <f t="shared" si="3"/>
        <v>873872.7198</v>
      </c>
      <c r="Q7" s="9">
        <f t="shared" si="3"/>
        <v>891350.1742</v>
      </c>
      <c r="R7" s="9">
        <f t="shared" si="3"/>
        <v>909177.1777</v>
      </c>
      <c r="S7" s="9">
        <f t="shared" si="3"/>
        <v>927360.7212</v>
      </c>
      <c r="T7" s="9">
        <f t="shared" si="3"/>
        <v>945907.9357</v>
      </c>
      <c r="U7" s="9">
        <f t="shared" si="3"/>
        <v>964826.0944</v>
      </c>
      <c r="V7" s="9">
        <f t="shared" si="3"/>
        <v>984122.6163</v>
      </c>
      <c r="W7" s="9">
        <f t="shared" si="3"/>
        <v>1003805.069</v>
      </c>
      <c r="X7" s="9">
        <f t="shared" si="3"/>
        <v>1023881.17</v>
      </c>
      <c r="Y7" s="9">
        <f t="shared" si="3"/>
        <v>1044358.793</v>
      </c>
      <c r="Z7" s="9">
        <f t="shared" si="3"/>
        <v>1065245.969</v>
      </c>
      <c r="AA7" s="9">
        <f t="shared" si="3"/>
        <v>1086550.889</v>
      </c>
      <c r="AB7" s="9">
        <f t="shared" si="3"/>
        <v>1108281.906</v>
      </c>
      <c r="AC7" s="9">
        <f t="shared" si="3"/>
        <v>1130447.545</v>
      </c>
      <c r="AD7" s="9">
        <f t="shared" si="3"/>
        <v>1153056.495</v>
      </c>
      <c r="AE7" s="9">
        <f t="shared" si="3"/>
        <v>1176117.625</v>
      </c>
      <c r="AF7" s="9">
        <f t="shared" si="3"/>
        <v>1199639.978</v>
      </c>
      <c r="AG7" s="9">
        <f t="shared" si="3"/>
        <v>1223632.777</v>
      </c>
      <c r="AH7" s="9">
        <f t="shared" si="3"/>
        <v>1248105.433</v>
      </c>
    </row>
    <row r="8">
      <c r="A8" s="6" t="s">
        <v>65</v>
      </c>
      <c r="B8" s="33">
        <v>40000.0</v>
      </c>
      <c r="D8" s="6" t="s">
        <v>6</v>
      </c>
      <c r="E8" s="9">
        <f>B8+B5</f>
        <v>50000</v>
      </c>
      <c r="F8" s="9">
        <f t="shared" ref="F8:AH8" si="4">IF(F4 = $B4 + 1, (E8-($B5*POWER(1+$B13,F4-1)))*(1+$B13), E8*(1+$B13))</f>
        <v>40891</v>
      </c>
      <c r="G8" s="9">
        <f t="shared" si="4"/>
        <v>42117.73</v>
      </c>
      <c r="H8" s="9">
        <f t="shared" si="4"/>
        <v>43381.2619</v>
      </c>
      <c r="I8" s="9">
        <f t="shared" si="4"/>
        <v>44682.69976</v>
      </c>
      <c r="J8" s="9">
        <f t="shared" si="4"/>
        <v>46023.18075</v>
      </c>
      <c r="K8" s="9">
        <f t="shared" si="4"/>
        <v>47403.87617</v>
      </c>
      <c r="L8" s="9">
        <f t="shared" si="4"/>
        <v>48825.99246</v>
      </c>
      <c r="M8" s="9">
        <f t="shared" si="4"/>
        <v>50290.77223</v>
      </c>
      <c r="N8" s="9">
        <f t="shared" si="4"/>
        <v>51799.4954</v>
      </c>
      <c r="O8" s="9">
        <f t="shared" si="4"/>
        <v>53353.48026</v>
      </c>
      <c r="P8" s="9">
        <f t="shared" si="4"/>
        <v>54954.08467</v>
      </c>
      <c r="Q8" s="9">
        <f t="shared" si="4"/>
        <v>56602.70721</v>
      </c>
      <c r="R8" s="9">
        <f t="shared" si="4"/>
        <v>58300.78842</v>
      </c>
      <c r="S8" s="9">
        <f t="shared" si="4"/>
        <v>60049.81208</v>
      </c>
      <c r="T8" s="9">
        <f t="shared" si="4"/>
        <v>61851.30644</v>
      </c>
      <c r="U8" s="9">
        <f t="shared" si="4"/>
        <v>63706.84563</v>
      </c>
      <c r="V8" s="9">
        <f t="shared" si="4"/>
        <v>65618.051</v>
      </c>
      <c r="W8" s="9">
        <f t="shared" si="4"/>
        <v>67586.59253</v>
      </c>
      <c r="X8" s="9">
        <f t="shared" si="4"/>
        <v>69614.19031</v>
      </c>
      <c r="Y8" s="9">
        <f t="shared" si="4"/>
        <v>71702.61602</v>
      </c>
      <c r="Z8" s="9">
        <f t="shared" si="4"/>
        <v>73853.6945</v>
      </c>
      <c r="AA8" s="9">
        <f t="shared" si="4"/>
        <v>76069.30533</v>
      </c>
      <c r="AB8" s="9">
        <f t="shared" si="4"/>
        <v>78351.38449</v>
      </c>
      <c r="AC8" s="9">
        <f t="shared" si="4"/>
        <v>80701.92603</v>
      </c>
      <c r="AD8" s="9">
        <f t="shared" si="4"/>
        <v>83122.98381</v>
      </c>
      <c r="AE8" s="9">
        <f t="shared" si="4"/>
        <v>85616.67332</v>
      </c>
      <c r="AF8" s="9">
        <f t="shared" si="4"/>
        <v>88185.17352</v>
      </c>
      <c r="AG8" s="9">
        <f t="shared" si="4"/>
        <v>90830.72873</v>
      </c>
      <c r="AH8" s="9">
        <f t="shared" si="4"/>
        <v>93555.65059</v>
      </c>
    </row>
    <row r="9">
      <c r="A9" s="6" t="s">
        <v>66</v>
      </c>
      <c r="B9" s="33">
        <v>12000.0</v>
      </c>
      <c r="D9" s="6" t="s">
        <v>8</v>
      </c>
      <c r="E9" s="9">
        <f t="shared" ref="E9:AH9" si="5">E7-E8</f>
        <v>646000</v>
      </c>
      <c r="F9" s="9">
        <f t="shared" si="5"/>
        <v>675989</v>
      </c>
      <c r="G9" s="9">
        <f t="shared" si="5"/>
        <v>689099.87</v>
      </c>
      <c r="H9" s="9">
        <f t="shared" si="5"/>
        <v>702460.6901</v>
      </c>
      <c r="I9" s="9">
        <f t="shared" si="5"/>
        <v>716076.0913</v>
      </c>
      <c r="J9" s="9">
        <f t="shared" si="5"/>
        <v>729950.7861</v>
      </c>
      <c r="K9" s="9">
        <f t="shared" si="5"/>
        <v>744089.57</v>
      </c>
      <c r="L9" s="9">
        <f t="shared" si="5"/>
        <v>758497.3227</v>
      </c>
      <c r="M9" s="9">
        <f t="shared" si="5"/>
        <v>773179.0092</v>
      </c>
      <c r="N9" s="9">
        <f t="shared" si="5"/>
        <v>788139.6817</v>
      </c>
      <c r="O9" s="9">
        <f t="shared" si="5"/>
        <v>803384.4803</v>
      </c>
      <c r="P9" s="9">
        <f t="shared" si="5"/>
        <v>818918.6351</v>
      </c>
      <c r="Q9" s="9">
        <f t="shared" si="5"/>
        <v>834747.467</v>
      </c>
      <c r="R9" s="9">
        <f t="shared" si="5"/>
        <v>850876.3893</v>
      </c>
      <c r="S9" s="9">
        <f t="shared" si="5"/>
        <v>867310.9092</v>
      </c>
      <c r="T9" s="9">
        <f t="shared" si="5"/>
        <v>884056.6292</v>
      </c>
      <c r="U9" s="9">
        <f t="shared" si="5"/>
        <v>901119.2487</v>
      </c>
      <c r="V9" s="9">
        <f t="shared" si="5"/>
        <v>918504.5653</v>
      </c>
      <c r="W9" s="9">
        <f t="shared" si="5"/>
        <v>936218.4761</v>
      </c>
      <c r="X9" s="9">
        <f t="shared" si="5"/>
        <v>954266.9797</v>
      </c>
      <c r="Y9" s="9">
        <f t="shared" si="5"/>
        <v>972656.1773</v>
      </c>
      <c r="Z9" s="9">
        <f t="shared" si="5"/>
        <v>991392.2747</v>
      </c>
      <c r="AA9" s="9">
        <f t="shared" si="5"/>
        <v>1010481.583</v>
      </c>
      <c r="AB9" s="9">
        <f t="shared" si="5"/>
        <v>1029930.522</v>
      </c>
      <c r="AC9" s="9">
        <f t="shared" si="5"/>
        <v>1049745.618</v>
      </c>
      <c r="AD9" s="9">
        <f t="shared" si="5"/>
        <v>1069933.512</v>
      </c>
      <c r="AE9" s="9">
        <f t="shared" si="5"/>
        <v>1090500.952</v>
      </c>
      <c r="AF9" s="9">
        <f t="shared" si="5"/>
        <v>1111454.804</v>
      </c>
      <c r="AG9" s="9">
        <f t="shared" si="5"/>
        <v>1132802.049</v>
      </c>
      <c r="AH9" s="9">
        <f t="shared" si="5"/>
        <v>1154549.782</v>
      </c>
    </row>
    <row r="10">
      <c r="A10" s="34" t="s">
        <v>67</v>
      </c>
      <c r="B10" s="6">
        <v>2.0</v>
      </c>
    </row>
    <row r="11">
      <c r="A11" s="6" t="s">
        <v>13</v>
      </c>
      <c r="B11" s="33">
        <v>2000000.0</v>
      </c>
      <c r="D11" s="13" t="s">
        <v>11</v>
      </c>
      <c r="E11" s="9">
        <f>AH9/B12</f>
        <v>23090995.65</v>
      </c>
    </row>
    <row r="12" ht="17.25" customHeight="1">
      <c r="A12" s="6" t="s">
        <v>14</v>
      </c>
      <c r="B12" s="35">
        <v>0.05</v>
      </c>
    </row>
    <row r="13">
      <c r="A13" s="6" t="s">
        <v>15</v>
      </c>
      <c r="B13" s="35">
        <v>0.03</v>
      </c>
    </row>
    <row r="15">
      <c r="A15" s="15" t="s">
        <v>68</v>
      </c>
    </row>
    <row r="16">
      <c r="C16" s="36"/>
      <c r="D16" s="37"/>
      <c r="E16" s="6" t="s">
        <v>16</v>
      </c>
      <c r="F16" s="6" t="s">
        <v>17</v>
      </c>
      <c r="G16" s="6" t="s">
        <v>18</v>
      </c>
      <c r="H16" s="6" t="s">
        <v>19</v>
      </c>
      <c r="I16" s="6" t="s">
        <v>20</v>
      </c>
      <c r="J16" s="6" t="s">
        <v>21</v>
      </c>
      <c r="K16" s="6" t="s">
        <v>22</v>
      </c>
      <c r="L16" s="6" t="s">
        <v>23</v>
      </c>
      <c r="M16" s="6" t="s">
        <v>24</v>
      </c>
      <c r="N16" s="6" t="s">
        <v>25</v>
      </c>
      <c r="O16" s="6" t="s">
        <v>26</v>
      </c>
      <c r="P16" s="6" t="s">
        <v>27</v>
      </c>
      <c r="Q16" s="6" t="s">
        <v>28</v>
      </c>
      <c r="R16" s="6" t="s">
        <v>29</v>
      </c>
      <c r="S16" s="6" t="s">
        <v>30</v>
      </c>
      <c r="T16" s="6" t="s">
        <v>31</v>
      </c>
      <c r="U16" s="6" t="s">
        <v>32</v>
      </c>
      <c r="V16" s="6" t="s">
        <v>33</v>
      </c>
      <c r="W16" s="6" t="s">
        <v>34</v>
      </c>
      <c r="X16" s="6" t="s">
        <v>35</v>
      </c>
      <c r="Y16" s="6" t="s">
        <v>36</v>
      </c>
      <c r="Z16" s="6" t="s">
        <v>37</v>
      </c>
      <c r="AA16" s="6" t="s">
        <v>38</v>
      </c>
      <c r="AB16" s="6" t="s">
        <v>39</v>
      </c>
      <c r="AC16" s="6" t="s">
        <v>40</v>
      </c>
      <c r="AD16" s="6" t="s">
        <v>41</v>
      </c>
      <c r="AE16" s="6" t="s">
        <v>42</v>
      </c>
      <c r="AF16" s="6" t="s">
        <v>43</v>
      </c>
      <c r="AG16" s="6" t="s">
        <v>44</v>
      </c>
      <c r="AH16" s="6" t="s">
        <v>45</v>
      </c>
    </row>
    <row r="17">
      <c r="D17" s="5" t="s">
        <v>46</v>
      </c>
      <c r="E17" s="17"/>
      <c r="F17" s="17"/>
      <c r="G17" s="17"/>
      <c r="H17" s="17"/>
      <c r="I17" s="17"/>
      <c r="J17" s="17"/>
    </row>
    <row r="18">
      <c r="D18" s="6" t="s">
        <v>47</v>
      </c>
      <c r="E18" s="38">
        <f>-B11</f>
        <v>-2000000</v>
      </c>
      <c r="F18" s="17"/>
      <c r="G18" s="17"/>
      <c r="H18" s="17"/>
      <c r="I18" s="17"/>
      <c r="J18" s="17"/>
    </row>
    <row r="19">
      <c r="D19" s="6" t="s">
        <v>48</v>
      </c>
      <c r="E19" s="9">
        <f t="shared" ref="E19:AH19" si="6">E9</f>
        <v>646000</v>
      </c>
      <c r="F19" s="9">
        <f t="shared" si="6"/>
        <v>675989</v>
      </c>
      <c r="G19" s="9">
        <f t="shared" si="6"/>
        <v>689099.87</v>
      </c>
      <c r="H19" s="9">
        <f t="shared" si="6"/>
        <v>702460.6901</v>
      </c>
      <c r="I19" s="9">
        <f t="shared" si="6"/>
        <v>716076.0913</v>
      </c>
      <c r="J19" s="9">
        <f t="shared" si="6"/>
        <v>729950.7861</v>
      </c>
      <c r="K19" s="9">
        <f t="shared" si="6"/>
        <v>744089.57</v>
      </c>
      <c r="L19" s="9">
        <f t="shared" si="6"/>
        <v>758497.3227</v>
      </c>
      <c r="M19" s="9">
        <f t="shared" si="6"/>
        <v>773179.0092</v>
      </c>
      <c r="N19" s="9">
        <f t="shared" si="6"/>
        <v>788139.6817</v>
      </c>
      <c r="O19" s="9">
        <f t="shared" si="6"/>
        <v>803384.4803</v>
      </c>
      <c r="P19" s="9">
        <f t="shared" si="6"/>
        <v>818918.6351</v>
      </c>
      <c r="Q19" s="9">
        <f t="shared" si="6"/>
        <v>834747.467</v>
      </c>
      <c r="R19" s="9">
        <f t="shared" si="6"/>
        <v>850876.3893</v>
      </c>
      <c r="S19" s="9">
        <f t="shared" si="6"/>
        <v>867310.9092</v>
      </c>
      <c r="T19" s="9">
        <f t="shared" si="6"/>
        <v>884056.6292</v>
      </c>
      <c r="U19" s="9">
        <f t="shared" si="6"/>
        <v>901119.2487</v>
      </c>
      <c r="V19" s="9">
        <f t="shared" si="6"/>
        <v>918504.5653</v>
      </c>
      <c r="W19" s="9">
        <f t="shared" si="6"/>
        <v>936218.4761</v>
      </c>
      <c r="X19" s="9">
        <f t="shared" si="6"/>
        <v>954266.9797</v>
      </c>
      <c r="Y19" s="9">
        <f t="shared" si="6"/>
        <v>972656.1773</v>
      </c>
      <c r="Z19" s="9">
        <f t="shared" si="6"/>
        <v>991392.2747</v>
      </c>
      <c r="AA19" s="9">
        <f t="shared" si="6"/>
        <v>1010481.583</v>
      </c>
      <c r="AB19" s="9">
        <f t="shared" si="6"/>
        <v>1029930.522</v>
      </c>
      <c r="AC19" s="9">
        <f t="shared" si="6"/>
        <v>1049745.618</v>
      </c>
      <c r="AD19" s="9">
        <f t="shared" si="6"/>
        <v>1069933.512</v>
      </c>
      <c r="AE19" s="9">
        <f t="shared" si="6"/>
        <v>1090500.952</v>
      </c>
      <c r="AF19" s="9">
        <f t="shared" si="6"/>
        <v>1111454.804</v>
      </c>
      <c r="AG19" s="9">
        <f t="shared" si="6"/>
        <v>1132802.049</v>
      </c>
      <c r="AH19" s="9">
        <f t="shared" si="6"/>
        <v>1154549.782</v>
      </c>
    </row>
    <row r="20">
      <c r="D20" s="6" t="s">
        <v>49</v>
      </c>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9">
        <f>E11</f>
        <v>23090995.65</v>
      </c>
    </row>
    <row r="21">
      <c r="C21" s="17"/>
      <c r="D21" s="9"/>
      <c r="E21" s="9">
        <f t="shared" ref="E21:AH21" si="7">SUM(E18:E20)</f>
        <v>-1354000</v>
      </c>
      <c r="F21" s="9">
        <f t="shared" si="7"/>
        <v>675989</v>
      </c>
      <c r="G21" s="9">
        <f t="shared" si="7"/>
        <v>689099.87</v>
      </c>
      <c r="H21" s="9">
        <f t="shared" si="7"/>
        <v>702460.6901</v>
      </c>
      <c r="I21" s="9">
        <f t="shared" si="7"/>
        <v>716076.0913</v>
      </c>
      <c r="J21" s="9">
        <f t="shared" si="7"/>
        <v>729950.7861</v>
      </c>
      <c r="K21" s="9">
        <f t="shared" si="7"/>
        <v>744089.57</v>
      </c>
      <c r="L21" s="9">
        <f t="shared" si="7"/>
        <v>758497.3227</v>
      </c>
      <c r="M21" s="9">
        <f t="shared" si="7"/>
        <v>773179.0092</v>
      </c>
      <c r="N21" s="9">
        <f t="shared" si="7"/>
        <v>788139.6817</v>
      </c>
      <c r="O21" s="9">
        <f t="shared" si="7"/>
        <v>803384.4803</v>
      </c>
      <c r="P21" s="9">
        <f t="shared" si="7"/>
        <v>818918.6351</v>
      </c>
      <c r="Q21" s="9">
        <f t="shared" si="7"/>
        <v>834747.467</v>
      </c>
      <c r="R21" s="9">
        <f t="shared" si="7"/>
        <v>850876.3893</v>
      </c>
      <c r="S21" s="9">
        <f t="shared" si="7"/>
        <v>867310.9092</v>
      </c>
      <c r="T21" s="9">
        <f t="shared" si="7"/>
        <v>884056.6292</v>
      </c>
      <c r="U21" s="9">
        <f t="shared" si="7"/>
        <v>901119.2487</v>
      </c>
      <c r="V21" s="9">
        <f t="shared" si="7"/>
        <v>918504.5653</v>
      </c>
      <c r="W21" s="9">
        <f t="shared" si="7"/>
        <v>936218.4761</v>
      </c>
      <c r="X21" s="9">
        <f t="shared" si="7"/>
        <v>954266.9797</v>
      </c>
      <c r="Y21" s="9">
        <f t="shared" si="7"/>
        <v>972656.1773</v>
      </c>
      <c r="Z21" s="9">
        <f t="shared" si="7"/>
        <v>991392.2747</v>
      </c>
      <c r="AA21" s="9">
        <f t="shared" si="7"/>
        <v>1010481.583</v>
      </c>
      <c r="AB21" s="9">
        <f t="shared" si="7"/>
        <v>1029930.522</v>
      </c>
      <c r="AC21" s="9">
        <f t="shared" si="7"/>
        <v>1049745.618</v>
      </c>
      <c r="AD21" s="9">
        <f t="shared" si="7"/>
        <v>1069933.512</v>
      </c>
      <c r="AE21" s="9">
        <f t="shared" si="7"/>
        <v>1090500.952</v>
      </c>
      <c r="AF21" s="9">
        <f t="shared" si="7"/>
        <v>1111454.804</v>
      </c>
      <c r="AG21" s="9">
        <f t="shared" si="7"/>
        <v>1132802.049</v>
      </c>
      <c r="AH21" s="9">
        <f t="shared" si="7"/>
        <v>24245545.43</v>
      </c>
    </row>
    <row r="22">
      <c r="C22" s="5" t="s">
        <v>50</v>
      </c>
      <c r="D22" s="39">
        <f>IRR(E21:AH21)</f>
        <v>0.5186770521</v>
      </c>
      <c r="E22" s="17"/>
      <c r="F22" s="17"/>
      <c r="G22" s="17"/>
      <c r="H22" s="17"/>
      <c r="I22" s="17"/>
      <c r="J22" s="17"/>
    </row>
    <row r="24">
      <c r="C24" s="23" t="s">
        <v>51</v>
      </c>
      <c r="D24" s="23" t="s">
        <v>52</v>
      </c>
    </row>
    <row r="25">
      <c r="C25" s="27" t="s">
        <v>6</v>
      </c>
      <c r="D25" s="27" t="s">
        <v>69</v>
      </c>
    </row>
    <row r="26">
      <c r="C26" s="27" t="s">
        <v>57</v>
      </c>
      <c r="D26" s="27" t="s">
        <v>70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5"/>
    <col customWidth="1" min="3" max="3" width="12.0"/>
    <col customWidth="1" min="4" max="4" width="31.88"/>
  </cols>
  <sheetData>
    <row r="1">
      <c r="A1" s="1" t="s">
        <v>71</v>
      </c>
    </row>
    <row r="3">
      <c r="A3" s="30" t="s">
        <v>1</v>
      </c>
      <c r="B3" s="31"/>
    </row>
    <row r="4">
      <c r="A4" s="6" t="s">
        <v>5</v>
      </c>
      <c r="B4" s="6">
        <v>1.0</v>
      </c>
      <c r="D4" s="5" t="s">
        <v>2</v>
      </c>
      <c r="E4" s="6">
        <v>1.0</v>
      </c>
      <c r="F4" s="6">
        <v>2.0</v>
      </c>
      <c r="G4" s="6">
        <v>3.0</v>
      </c>
      <c r="H4" s="6">
        <v>4.0</v>
      </c>
      <c r="I4" s="6">
        <v>5.0</v>
      </c>
      <c r="J4" s="6">
        <v>6.0</v>
      </c>
      <c r="K4" s="6">
        <v>7.0</v>
      </c>
      <c r="L4" s="6">
        <v>8.0</v>
      </c>
      <c r="M4" s="6">
        <v>9.0</v>
      </c>
      <c r="N4" s="6">
        <v>10.0</v>
      </c>
      <c r="O4" s="6">
        <v>11.0</v>
      </c>
      <c r="P4" s="6">
        <v>12.0</v>
      </c>
      <c r="Q4" s="6">
        <v>13.0</v>
      </c>
      <c r="R4" s="6">
        <v>14.0</v>
      </c>
      <c r="S4" s="6">
        <v>15.0</v>
      </c>
      <c r="T4" s="6">
        <v>16.0</v>
      </c>
      <c r="U4" s="6">
        <v>17.0</v>
      </c>
      <c r="V4" s="6">
        <v>18.0</v>
      </c>
      <c r="W4" s="6">
        <v>19.0</v>
      </c>
      <c r="X4" s="6">
        <v>20.0</v>
      </c>
      <c r="Y4" s="6">
        <v>21.0</v>
      </c>
      <c r="Z4" s="6">
        <v>22.0</v>
      </c>
      <c r="AA4" s="6">
        <v>23.0</v>
      </c>
      <c r="AB4" s="6">
        <v>24.0</v>
      </c>
      <c r="AC4" s="6">
        <v>25.0</v>
      </c>
      <c r="AD4" s="6">
        <v>26.0</v>
      </c>
      <c r="AE4" s="6">
        <v>27.0</v>
      </c>
      <c r="AF4" s="6">
        <v>28.0</v>
      </c>
      <c r="AG4" s="6">
        <v>29.0</v>
      </c>
      <c r="AH4" s="6">
        <v>30.0</v>
      </c>
    </row>
    <row r="5">
      <c r="A5" s="6" t="s">
        <v>7</v>
      </c>
      <c r="B5" s="40">
        <v>100000.0</v>
      </c>
      <c r="D5" s="6" t="s">
        <v>60</v>
      </c>
      <c r="E5" s="8">
        <f>B6*B9</f>
        <v>1350000</v>
      </c>
      <c r="F5" s="9">
        <f t="shared" ref="F5:AH5" si="1">E5*(1+$B$13)</f>
        <v>1390500</v>
      </c>
      <c r="G5" s="9">
        <f t="shared" si="1"/>
        <v>1432215</v>
      </c>
      <c r="H5" s="9">
        <f t="shared" si="1"/>
        <v>1475181.45</v>
      </c>
      <c r="I5" s="9">
        <f t="shared" si="1"/>
        <v>1519436.894</v>
      </c>
      <c r="J5" s="9">
        <f t="shared" si="1"/>
        <v>1565020</v>
      </c>
      <c r="K5" s="9">
        <f t="shared" si="1"/>
        <v>1611970.6</v>
      </c>
      <c r="L5" s="9">
        <f t="shared" si="1"/>
        <v>1660329.718</v>
      </c>
      <c r="M5" s="9">
        <f t="shared" si="1"/>
        <v>1710139.61</v>
      </c>
      <c r="N5" s="9">
        <f t="shared" si="1"/>
        <v>1761443.798</v>
      </c>
      <c r="O5" s="9">
        <f t="shared" si="1"/>
        <v>1814287.112</v>
      </c>
      <c r="P5" s="9">
        <f t="shared" si="1"/>
        <v>1868715.725</v>
      </c>
      <c r="Q5" s="9">
        <f t="shared" si="1"/>
        <v>1924777.197</v>
      </c>
      <c r="R5" s="9">
        <f t="shared" si="1"/>
        <v>1982520.513</v>
      </c>
      <c r="S5" s="9">
        <f t="shared" si="1"/>
        <v>2041996.129</v>
      </c>
      <c r="T5" s="9">
        <f t="shared" si="1"/>
        <v>2103256.012</v>
      </c>
      <c r="U5" s="9">
        <f t="shared" si="1"/>
        <v>2166353.693</v>
      </c>
      <c r="V5" s="9">
        <f t="shared" si="1"/>
        <v>2231344.304</v>
      </c>
      <c r="W5" s="9">
        <f t="shared" si="1"/>
        <v>2298284.633</v>
      </c>
      <c r="X5" s="9">
        <f t="shared" si="1"/>
        <v>2367233.172</v>
      </c>
      <c r="Y5" s="9">
        <f t="shared" si="1"/>
        <v>2438250.167</v>
      </c>
      <c r="Z5" s="9">
        <f t="shared" si="1"/>
        <v>2511397.672</v>
      </c>
      <c r="AA5" s="9">
        <f t="shared" si="1"/>
        <v>2586739.602</v>
      </c>
      <c r="AB5" s="9">
        <f t="shared" si="1"/>
        <v>2664341.79</v>
      </c>
      <c r="AC5" s="9">
        <f t="shared" si="1"/>
        <v>2744272.044</v>
      </c>
      <c r="AD5" s="9">
        <f t="shared" si="1"/>
        <v>2826600.205</v>
      </c>
      <c r="AE5" s="9">
        <f t="shared" si="1"/>
        <v>2911398.211</v>
      </c>
      <c r="AF5" s="9">
        <f t="shared" si="1"/>
        <v>2998740.158</v>
      </c>
      <c r="AG5" s="9">
        <f t="shared" si="1"/>
        <v>3088702.362</v>
      </c>
      <c r="AH5" s="9">
        <f t="shared" si="1"/>
        <v>3181363.433</v>
      </c>
    </row>
    <row r="6">
      <c r="A6" s="6" t="s">
        <v>61</v>
      </c>
      <c r="B6" s="6">
        <v>90.0</v>
      </c>
      <c r="D6" s="6" t="s">
        <v>62</v>
      </c>
      <c r="E6" s="9">
        <f>B10*B7</f>
        <v>1250000</v>
      </c>
      <c r="F6" s="8">
        <f t="shared" ref="F6:AH6" si="2">E6*(1+$B$13)</f>
        <v>1287500</v>
      </c>
      <c r="G6" s="8">
        <f t="shared" si="2"/>
        <v>1326125</v>
      </c>
      <c r="H6" s="8">
        <f t="shared" si="2"/>
        <v>1365908.75</v>
      </c>
      <c r="I6" s="8">
        <f t="shared" si="2"/>
        <v>1406886.013</v>
      </c>
      <c r="J6" s="8">
        <f t="shared" si="2"/>
        <v>1449092.593</v>
      </c>
      <c r="K6" s="8">
        <f t="shared" si="2"/>
        <v>1492565.371</v>
      </c>
      <c r="L6" s="8">
        <f t="shared" si="2"/>
        <v>1537342.332</v>
      </c>
      <c r="M6" s="8">
        <f t="shared" si="2"/>
        <v>1583462.602</v>
      </c>
      <c r="N6" s="8">
        <f t="shared" si="2"/>
        <v>1630966.48</v>
      </c>
      <c r="O6" s="8">
        <f t="shared" si="2"/>
        <v>1679895.474</v>
      </c>
      <c r="P6" s="8">
        <f t="shared" si="2"/>
        <v>1730292.338</v>
      </c>
      <c r="Q6" s="8">
        <f t="shared" si="2"/>
        <v>1782201.109</v>
      </c>
      <c r="R6" s="8">
        <f t="shared" si="2"/>
        <v>1835667.142</v>
      </c>
      <c r="S6" s="8">
        <f t="shared" si="2"/>
        <v>1890737.156</v>
      </c>
      <c r="T6" s="8">
        <f t="shared" si="2"/>
        <v>1947459.271</v>
      </c>
      <c r="U6" s="8">
        <f t="shared" si="2"/>
        <v>2005883.049</v>
      </c>
      <c r="V6" s="8">
        <f t="shared" si="2"/>
        <v>2066059.54</v>
      </c>
      <c r="W6" s="8">
        <f t="shared" si="2"/>
        <v>2128041.327</v>
      </c>
      <c r="X6" s="8">
        <f t="shared" si="2"/>
        <v>2191882.566</v>
      </c>
      <c r="Y6" s="8">
        <f t="shared" si="2"/>
        <v>2257639.043</v>
      </c>
      <c r="Z6" s="8">
        <f t="shared" si="2"/>
        <v>2325368.215</v>
      </c>
      <c r="AA6" s="8">
        <f t="shared" si="2"/>
        <v>2395129.261</v>
      </c>
      <c r="AB6" s="8">
        <f t="shared" si="2"/>
        <v>2466983.139</v>
      </c>
      <c r="AC6" s="8">
        <f t="shared" si="2"/>
        <v>2540992.633</v>
      </c>
      <c r="AD6" s="8">
        <f t="shared" si="2"/>
        <v>2617222.412</v>
      </c>
      <c r="AE6" s="8">
        <f t="shared" si="2"/>
        <v>2695739.084</v>
      </c>
      <c r="AF6" s="8">
        <f t="shared" si="2"/>
        <v>2776611.257</v>
      </c>
      <c r="AG6" s="8">
        <f t="shared" si="2"/>
        <v>2859909.595</v>
      </c>
      <c r="AH6" s="8">
        <f t="shared" si="2"/>
        <v>2945706.883</v>
      </c>
    </row>
    <row r="7">
      <c r="A7" s="6" t="s">
        <v>63</v>
      </c>
      <c r="B7" s="33">
        <v>250000.0</v>
      </c>
      <c r="D7" s="6" t="s">
        <v>72</v>
      </c>
      <c r="E7" s="9">
        <f t="shared" ref="E7:AH7" si="3">E5+E6</f>
        <v>2600000</v>
      </c>
      <c r="F7" s="9">
        <f t="shared" si="3"/>
        <v>2678000</v>
      </c>
      <c r="G7" s="9">
        <f t="shared" si="3"/>
        <v>2758340</v>
      </c>
      <c r="H7" s="9">
        <f t="shared" si="3"/>
        <v>2841090.2</v>
      </c>
      <c r="I7" s="9">
        <f t="shared" si="3"/>
        <v>2926322.906</v>
      </c>
      <c r="J7" s="9">
        <f t="shared" si="3"/>
        <v>3014112.593</v>
      </c>
      <c r="K7" s="9">
        <f t="shared" si="3"/>
        <v>3104535.971</v>
      </c>
      <c r="L7" s="9">
        <f t="shared" si="3"/>
        <v>3197672.05</v>
      </c>
      <c r="M7" s="9">
        <f t="shared" si="3"/>
        <v>3293602.212</v>
      </c>
      <c r="N7" s="9">
        <f t="shared" si="3"/>
        <v>3392410.278</v>
      </c>
      <c r="O7" s="9">
        <f t="shared" si="3"/>
        <v>3494182.586</v>
      </c>
      <c r="P7" s="9">
        <f t="shared" si="3"/>
        <v>3599008.064</v>
      </c>
      <c r="Q7" s="9">
        <f t="shared" si="3"/>
        <v>3706978.306</v>
      </c>
      <c r="R7" s="9">
        <f t="shared" si="3"/>
        <v>3818187.655</v>
      </c>
      <c r="S7" s="9">
        <f t="shared" si="3"/>
        <v>3932733.285</v>
      </c>
      <c r="T7" s="9">
        <f t="shared" si="3"/>
        <v>4050715.283</v>
      </c>
      <c r="U7" s="9">
        <f t="shared" si="3"/>
        <v>4172236.742</v>
      </c>
      <c r="V7" s="9">
        <f t="shared" si="3"/>
        <v>4297403.844</v>
      </c>
      <c r="W7" s="9">
        <f t="shared" si="3"/>
        <v>4426325.959</v>
      </c>
      <c r="X7" s="9">
        <f t="shared" si="3"/>
        <v>4559115.738</v>
      </c>
      <c r="Y7" s="9">
        <f t="shared" si="3"/>
        <v>4695889.21</v>
      </c>
      <c r="Z7" s="9">
        <f t="shared" si="3"/>
        <v>4836765.886</v>
      </c>
      <c r="AA7" s="9">
        <f t="shared" si="3"/>
        <v>4981868.863</v>
      </c>
      <c r="AB7" s="9">
        <f t="shared" si="3"/>
        <v>5131324.929</v>
      </c>
      <c r="AC7" s="9">
        <f t="shared" si="3"/>
        <v>5285264.677</v>
      </c>
      <c r="AD7" s="9">
        <f t="shared" si="3"/>
        <v>5443822.617</v>
      </c>
      <c r="AE7" s="9">
        <f t="shared" si="3"/>
        <v>5607137.296</v>
      </c>
      <c r="AF7" s="9">
        <f t="shared" si="3"/>
        <v>5775351.414</v>
      </c>
      <c r="AG7" s="9">
        <f t="shared" si="3"/>
        <v>5948611.957</v>
      </c>
      <c r="AH7" s="9">
        <f t="shared" si="3"/>
        <v>6127070.316</v>
      </c>
    </row>
    <row r="8">
      <c r="A8" s="6" t="s">
        <v>65</v>
      </c>
      <c r="B8" s="33">
        <v>100000.0</v>
      </c>
      <c r="D8" s="6" t="s">
        <v>6</v>
      </c>
      <c r="E8" s="9">
        <f>B8+B5</f>
        <v>200000</v>
      </c>
      <c r="F8" s="9">
        <f t="shared" ref="F8:AH8" si="4">IF(F4 = $B4 + 1, (E8-($B5*POWER(1+$B13,F4-1)))*(1+$B13), E8*(1+$B13))</f>
        <v>99910</v>
      </c>
      <c r="G8" s="9">
        <f t="shared" si="4"/>
        <v>102907.3</v>
      </c>
      <c r="H8" s="9">
        <f t="shared" si="4"/>
        <v>105994.519</v>
      </c>
      <c r="I8" s="9">
        <f t="shared" si="4"/>
        <v>109174.3546</v>
      </c>
      <c r="J8" s="9">
        <f t="shared" si="4"/>
        <v>112449.5852</v>
      </c>
      <c r="K8" s="9">
        <f t="shared" si="4"/>
        <v>115823.0728</v>
      </c>
      <c r="L8" s="9">
        <f t="shared" si="4"/>
        <v>119297.7649</v>
      </c>
      <c r="M8" s="9">
        <f t="shared" si="4"/>
        <v>122876.6979</v>
      </c>
      <c r="N8" s="9">
        <f t="shared" si="4"/>
        <v>126562.9988</v>
      </c>
      <c r="O8" s="9">
        <f t="shared" si="4"/>
        <v>130359.8888</v>
      </c>
      <c r="P8" s="9">
        <f t="shared" si="4"/>
        <v>134270.6855</v>
      </c>
      <c r="Q8" s="9">
        <f t="shared" si="4"/>
        <v>138298.806</v>
      </c>
      <c r="R8" s="9">
        <f t="shared" si="4"/>
        <v>142447.7702</v>
      </c>
      <c r="S8" s="9">
        <f t="shared" si="4"/>
        <v>146721.2033</v>
      </c>
      <c r="T8" s="9">
        <f t="shared" si="4"/>
        <v>151122.8394</v>
      </c>
      <c r="U8" s="9">
        <f t="shared" si="4"/>
        <v>155656.5246</v>
      </c>
      <c r="V8" s="9">
        <f t="shared" si="4"/>
        <v>160326.2203</v>
      </c>
      <c r="W8" s="9">
        <f t="shared" si="4"/>
        <v>165136.0069</v>
      </c>
      <c r="X8" s="9">
        <f t="shared" si="4"/>
        <v>170090.0871</v>
      </c>
      <c r="Y8" s="9">
        <f t="shared" si="4"/>
        <v>175192.7898</v>
      </c>
      <c r="Z8" s="9">
        <f t="shared" si="4"/>
        <v>180448.5735</v>
      </c>
      <c r="AA8" s="9">
        <f t="shared" si="4"/>
        <v>185862.0307</v>
      </c>
      <c r="AB8" s="9">
        <f t="shared" si="4"/>
        <v>191437.8916</v>
      </c>
      <c r="AC8" s="9">
        <f t="shared" si="4"/>
        <v>197181.0283</v>
      </c>
      <c r="AD8" s="9">
        <f t="shared" si="4"/>
        <v>203096.4592</v>
      </c>
      <c r="AE8" s="9">
        <f t="shared" si="4"/>
        <v>209189.353</v>
      </c>
      <c r="AF8" s="9">
        <f t="shared" si="4"/>
        <v>215465.0335</v>
      </c>
      <c r="AG8" s="9">
        <f t="shared" si="4"/>
        <v>221928.9845</v>
      </c>
      <c r="AH8" s="9">
        <f t="shared" si="4"/>
        <v>228586.8541</v>
      </c>
    </row>
    <row r="9">
      <c r="A9" s="6" t="s">
        <v>66</v>
      </c>
      <c r="B9" s="6">
        <v>15000.0</v>
      </c>
      <c r="D9" s="6" t="s">
        <v>73</v>
      </c>
      <c r="E9" s="9">
        <f t="shared" ref="E9:AH9" si="5">E7-E8</f>
        <v>2400000</v>
      </c>
      <c r="F9" s="9">
        <f t="shared" si="5"/>
        <v>2578090</v>
      </c>
      <c r="G9" s="9">
        <f t="shared" si="5"/>
        <v>2655432.7</v>
      </c>
      <c r="H9" s="9">
        <f t="shared" si="5"/>
        <v>2735095.681</v>
      </c>
      <c r="I9" s="9">
        <f t="shared" si="5"/>
        <v>2817148.551</v>
      </c>
      <c r="J9" s="9">
        <f t="shared" si="5"/>
        <v>2901663.008</v>
      </c>
      <c r="K9" s="9">
        <f t="shared" si="5"/>
        <v>2988712.898</v>
      </c>
      <c r="L9" s="9">
        <f t="shared" si="5"/>
        <v>3078374.285</v>
      </c>
      <c r="M9" s="9">
        <f t="shared" si="5"/>
        <v>3170725.514</v>
      </c>
      <c r="N9" s="9">
        <f t="shared" si="5"/>
        <v>3265847.279</v>
      </c>
      <c r="O9" s="9">
        <f t="shared" si="5"/>
        <v>3363822.697</v>
      </c>
      <c r="P9" s="9">
        <f t="shared" si="5"/>
        <v>3464737.378</v>
      </c>
      <c r="Q9" s="9">
        <f t="shared" si="5"/>
        <v>3568679.5</v>
      </c>
      <c r="R9" s="9">
        <f t="shared" si="5"/>
        <v>3675739.885</v>
      </c>
      <c r="S9" s="9">
        <f t="shared" si="5"/>
        <v>3786012.081</v>
      </c>
      <c r="T9" s="9">
        <f t="shared" si="5"/>
        <v>3899592.444</v>
      </c>
      <c r="U9" s="9">
        <f t="shared" si="5"/>
        <v>4016580.217</v>
      </c>
      <c r="V9" s="9">
        <f t="shared" si="5"/>
        <v>4137077.624</v>
      </c>
      <c r="W9" s="9">
        <f t="shared" si="5"/>
        <v>4261189.952</v>
      </c>
      <c r="X9" s="9">
        <f t="shared" si="5"/>
        <v>4389025.651</v>
      </c>
      <c r="Y9" s="9">
        <f t="shared" si="5"/>
        <v>4520696.42</v>
      </c>
      <c r="Z9" s="9">
        <f t="shared" si="5"/>
        <v>4656317.313</v>
      </c>
      <c r="AA9" s="9">
        <f t="shared" si="5"/>
        <v>4796006.832</v>
      </c>
      <c r="AB9" s="9">
        <f t="shared" si="5"/>
        <v>4939887.037</v>
      </c>
      <c r="AC9" s="9">
        <f t="shared" si="5"/>
        <v>5088083.648</v>
      </c>
      <c r="AD9" s="9">
        <f t="shared" si="5"/>
        <v>5240726.158</v>
      </c>
      <c r="AE9" s="9">
        <f t="shared" si="5"/>
        <v>5397947.943</v>
      </c>
      <c r="AF9" s="9">
        <f t="shared" si="5"/>
        <v>5559886.381</v>
      </c>
      <c r="AG9" s="9">
        <f t="shared" si="5"/>
        <v>5726682.972</v>
      </c>
      <c r="AH9" s="9">
        <f t="shared" si="5"/>
        <v>5898483.462</v>
      </c>
    </row>
    <row r="10">
      <c r="A10" s="6" t="s">
        <v>67</v>
      </c>
      <c r="B10" s="6">
        <v>5.0</v>
      </c>
    </row>
    <row r="11">
      <c r="A11" s="6" t="s">
        <v>13</v>
      </c>
      <c r="B11" s="6">
        <v>8000000.0</v>
      </c>
      <c r="D11" s="13" t="s">
        <v>11</v>
      </c>
      <c r="E11" s="9">
        <f>AH9/B12</f>
        <v>98308057.69</v>
      </c>
    </row>
    <row r="12">
      <c r="A12" s="6" t="s">
        <v>14</v>
      </c>
      <c r="B12" s="35">
        <v>0.06</v>
      </c>
    </row>
    <row r="13">
      <c r="A13" s="6" t="s">
        <v>15</v>
      </c>
      <c r="B13" s="35">
        <v>0.03</v>
      </c>
    </row>
    <row r="16">
      <c r="D16" s="37"/>
      <c r="E16" s="6" t="s">
        <v>16</v>
      </c>
      <c r="F16" s="6" t="s">
        <v>17</v>
      </c>
      <c r="G16" s="6" t="s">
        <v>18</v>
      </c>
      <c r="H16" s="6" t="s">
        <v>19</v>
      </c>
      <c r="I16" s="6" t="s">
        <v>20</v>
      </c>
      <c r="J16" s="6" t="s">
        <v>21</v>
      </c>
      <c r="K16" s="6" t="s">
        <v>22</v>
      </c>
      <c r="L16" s="6" t="s">
        <v>23</v>
      </c>
      <c r="M16" s="6" t="s">
        <v>24</v>
      </c>
      <c r="N16" s="6" t="s">
        <v>25</v>
      </c>
      <c r="O16" s="6" t="s">
        <v>26</v>
      </c>
      <c r="P16" s="6" t="s">
        <v>27</v>
      </c>
      <c r="Q16" s="6" t="s">
        <v>28</v>
      </c>
      <c r="R16" s="6" t="s">
        <v>29</v>
      </c>
      <c r="S16" s="6" t="s">
        <v>30</v>
      </c>
      <c r="T16" s="6" t="s">
        <v>31</v>
      </c>
      <c r="U16" s="6" t="s">
        <v>32</v>
      </c>
      <c r="V16" s="6" t="s">
        <v>33</v>
      </c>
      <c r="W16" s="6" t="s">
        <v>34</v>
      </c>
      <c r="X16" s="6" t="s">
        <v>35</v>
      </c>
      <c r="Y16" s="6" t="s">
        <v>36</v>
      </c>
      <c r="Z16" s="6" t="s">
        <v>37</v>
      </c>
      <c r="AA16" s="6" t="s">
        <v>38</v>
      </c>
      <c r="AB16" s="6" t="s">
        <v>39</v>
      </c>
      <c r="AC16" s="6" t="s">
        <v>40</v>
      </c>
      <c r="AD16" s="6" t="s">
        <v>41</v>
      </c>
      <c r="AE16" s="6" t="s">
        <v>42</v>
      </c>
      <c r="AF16" s="6" t="s">
        <v>43</v>
      </c>
      <c r="AG16" s="6" t="s">
        <v>44</v>
      </c>
      <c r="AH16" s="6" t="s">
        <v>45</v>
      </c>
    </row>
    <row r="17">
      <c r="D17" s="5" t="s">
        <v>46</v>
      </c>
      <c r="E17" s="17"/>
      <c r="F17" s="17"/>
      <c r="G17" s="17"/>
      <c r="H17" s="17"/>
      <c r="I17" s="17"/>
      <c r="J17" s="17"/>
    </row>
    <row r="18">
      <c r="D18" s="6" t="s">
        <v>47</v>
      </c>
      <c r="E18" s="17">
        <f>-B11</f>
        <v>-8000000</v>
      </c>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row>
    <row r="19">
      <c r="D19" s="6" t="s">
        <v>48</v>
      </c>
      <c r="E19" s="9">
        <f t="shared" ref="E19:AH19" si="6">E9</f>
        <v>2400000</v>
      </c>
      <c r="F19" s="9">
        <f t="shared" si="6"/>
        <v>2578090</v>
      </c>
      <c r="G19" s="9">
        <f t="shared" si="6"/>
        <v>2655432.7</v>
      </c>
      <c r="H19" s="9">
        <f t="shared" si="6"/>
        <v>2735095.681</v>
      </c>
      <c r="I19" s="9">
        <f t="shared" si="6"/>
        <v>2817148.551</v>
      </c>
      <c r="J19" s="9">
        <f t="shared" si="6"/>
        <v>2901663.008</v>
      </c>
      <c r="K19" s="9">
        <f t="shared" si="6"/>
        <v>2988712.898</v>
      </c>
      <c r="L19" s="9">
        <f t="shared" si="6"/>
        <v>3078374.285</v>
      </c>
      <c r="M19" s="9">
        <f t="shared" si="6"/>
        <v>3170725.514</v>
      </c>
      <c r="N19" s="9">
        <f t="shared" si="6"/>
        <v>3265847.279</v>
      </c>
      <c r="O19" s="9">
        <f t="shared" si="6"/>
        <v>3363822.697</v>
      </c>
      <c r="P19" s="9">
        <f t="shared" si="6"/>
        <v>3464737.378</v>
      </c>
      <c r="Q19" s="9">
        <f t="shared" si="6"/>
        <v>3568679.5</v>
      </c>
      <c r="R19" s="9">
        <f t="shared" si="6"/>
        <v>3675739.885</v>
      </c>
      <c r="S19" s="9">
        <f t="shared" si="6"/>
        <v>3786012.081</v>
      </c>
      <c r="T19" s="9">
        <f t="shared" si="6"/>
        <v>3899592.444</v>
      </c>
      <c r="U19" s="9">
        <f t="shared" si="6"/>
        <v>4016580.217</v>
      </c>
      <c r="V19" s="9">
        <f t="shared" si="6"/>
        <v>4137077.624</v>
      </c>
      <c r="W19" s="9">
        <f t="shared" si="6"/>
        <v>4261189.952</v>
      </c>
      <c r="X19" s="9">
        <f t="shared" si="6"/>
        <v>4389025.651</v>
      </c>
      <c r="Y19" s="9">
        <f t="shared" si="6"/>
        <v>4520696.42</v>
      </c>
      <c r="Z19" s="9">
        <f t="shared" si="6"/>
        <v>4656317.313</v>
      </c>
      <c r="AA19" s="9">
        <f t="shared" si="6"/>
        <v>4796006.832</v>
      </c>
      <c r="AB19" s="9">
        <f t="shared" si="6"/>
        <v>4939887.037</v>
      </c>
      <c r="AC19" s="9">
        <f t="shared" si="6"/>
        <v>5088083.648</v>
      </c>
      <c r="AD19" s="9">
        <f t="shared" si="6"/>
        <v>5240726.158</v>
      </c>
      <c r="AE19" s="9">
        <f t="shared" si="6"/>
        <v>5397947.943</v>
      </c>
      <c r="AF19" s="9">
        <f t="shared" si="6"/>
        <v>5559886.381</v>
      </c>
      <c r="AG19" s="9">
        <f t="shared" si="6"/>
        <v>5726682.972</v>
      </c>
      <c r="AH19" s="9">
        <f t="shared" si="6"/>
        <v>5898483.462</v>
      </c>
    </row>
    <row r="20">
      <c r="D20" s="6" t="s">
        <v>49</v>
      </c>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row>
    <row r="21">
      <c r="D21" s="17"/>
      <c r="E21" s="9">
        <f t="shared" ref="E21:AH21" si="7">SUM(E18:E20)</f>
        <v>-5600000</v>
      </c>
      <c r="F21" s="9">
        <f t="shared" si="7"/>
        <v>2578090</v>
      </c>
      <c r="G21" s="9">
        <f t="shared" si="7"/>
        <v>2655432.7</v>
      </c>
      <c r="H21" s="9">
        <f t="shared" si="7"/>
        <v>2735095.681</v>
      </c>
      <c r="I21" s="9">
        <f t="shared" si="7"/>
        <v>2817148.551</v>
      </c>
      <c r="J21" s="9">
        <f t="shared" si="7"/>
        <v>2901663.008</v>
      </c>
      <c r="K21" s="9">
        <f t="shared" si="7"/>
        <v>2988712.898</v>
      </c>
      <c r="L21" s="9">
        <f t="shared" si="7"/>
        <v>3078374.285</v>
      </c>
      <c r="M21" s="9">
        <f t="shared" si="7"/>
        <v>3170725.514</v>
      </c>
      <c r="N21" s="9">
        <f t="shared" si="7"/>
        <v>3265847.279</v>
      </c>
      <c r="O21" s="9">
        <f t="shared" si="7"/>
        <v>3363822.697</v>
      </c>
      <c r="P21" s="9">
        <f t="shared" si="7"/>
        <v>3464737.378</v>
      </c>
      <c r="Q21" s="9">
        <f t="shared" si="7"/>
        <v>3568679.5</v>
      </c>
      <c r="R21" s="9">
        <f t="shared" si="7"/>
        <v>3675739.885</v>
      </c>
      <c r="S21" s="9">
        <f t="shared" si="7"/>
        <v>3786012.081</v>
      </c>
      <c r="T21" s="9">
        <f t="shared" si="7"/>
        <v>3899592.444</v>
      </c>
      <c r="U21" s="9">
        <f t="shared" si="7"/>
        <v>4016580.217</v>
      </c>
      <c r="V21" s="9">
        <f t="shared" si="7"/>
        <v>4137077.624</v>
      </c>
      <c r="W21" s="9">
        <f t="shared" si="7"/>
        <v>4261189.952</v>
      </c>
      <c r="X21" s="9">
        <f t="shared" si="7"/>
        <v>4389025.651</v>
      </c>
      <c r="Y21" s="9">
        <f t="shared" si="7"/>
        <v>4520696.42</v>
      </c>
      <c r="Z21" s="9">
        <f t="shared" si="7"/>
        <v>4656317.313</v>
      </c>
      <c r="AA21" s="9">
        <f t="shared" si="7"/>
        <v>4796006.832</v>
      </c>
      <c r="AB21" s="9">
        <f t="shared" si="7"/>
        <v>4939887.037</v>
      </c>
      <c r="AC21" s="9">
        <f t="shared" si="7"/>
        <v>5088083.648</v>
      </c>
      <c r="AD21" s="9">
        <f t="shared" si="7"/>
        <v>5240726.158</v>
      </c>
      <c r="AE21" s="9">
        <f t="shared" si="7"/>
        <v>5397947.943</v>
      </c>
      <c r="AF21" s="9">
        <f t="shared" si="7"/>
        <v>5559886.381</v>
      </c>
      <c r="AG21" s="9">
        <f t="shared" si="7"/>
        <v>5726682.972</v>
      </c>
      <c r="AH21" s="9">
        <f t="shared" si="7"/>
        <v>5898483.462</v>
      </c>
    </row>
    <row r="22">
      <c r="C22" s="5" t="s">
        <v>50</v>
      </c>
      <c r="D22" s="39">
        <f>IRR(E21:AH21)</f>
        <v>0.4903629832</v>
      </c>
      <c r="E22" s="17"/>
      <c r="F22" s="17"/>
      <c r="G22" s="17"/>
      <c r="H22" s="17"/>
      <c r="I22" s="17"/>
      <c r="J22" s="17"/>
    </row>
    <row r="24">
      <c r="A24" s="23" t="s">
        <v>51</v>
      </c>
      <c r="B24" s="23" t="s">
        <v>52</v>
      </c>
    </row>
    <row r="25">
      <c r="A25" s="27" t="s">
        <v>6</v>
      </c>
      <c r="B25" s="27" t="s">
        <v>69</v>
      </c>
    </row>
    <row r="26">
      <c r="A26" s="27" t="s">
        <v>57</v>
      </c>
      <c r="B26" s="27" t="s">
        <v>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13"/>
    <col customWidth="1" min="2" max="2" width="24.0"/>
    <col customWidth="1" min="4" max="4" width="21.5"/>
  </cols>
  <sheetData>
    <row r="1">
      <c r="B1" s="2"/>
      <c r="C1" s="41"/>
      <c r="D1" s="42"/>
      <c r="E1" s="42"/>
      <c r="F1" s="42"/>
      <c r="G1" s="42"/>
      <c r="H1" s="42"/>
      <c r="I1" s="42"/>
      <c r="J1" s="42"/>
      <c r="K1" s="41"/>
      <c r="L1" s="41"/>
      <c r="M1" s="41"/>
      <c r="N1" s="41"/>
      <c r="O1" s="41"/>
      <c r="P1" s="41"/>
      <c r="Q1" s="41"/>
      <c r="R1" s="41"/>
      <c r="S1" s="41"/>
      <c r="T1" s="41"/>
      <c r="U1" s="41"/>
      <c r="V1" s="41"/>
      <c r="W1" s="41"/>
      <c r="X1" s="41"/>
      <c r="Y1" s="41"/>
      <c r="Z1" s="41"/>
      <c r="AA1" s="41"/>
      <c r="AB1" s="41"/>
      <c r="AC1" s="41"/>
      <c r="AD1" s="41"/>
      <c r="AE1" s="41"/>
      <c r="AF1" s="41"/>
      <c r="AG1" s="41"/>
      <c r="AH1" s="41"/>
    </row>
    <row r="2">
      <c r="A2" s="43" t="s">
        <v>51</v>
      </c>
      <c r="B2" s="44" t="s">
        <v>74</v>
      </c>
      <c r="C2" s="45"/>
      <c r="D2" s="46" t="s">
        <v>2</v>
      </c>
      <c r="E2" s="47">
        <v>1.0</v>
      </c>
      <c r="F2" s="47">
        <v>2.0</v>
      </c>
      <c r="G2" s="47">
        <v>3.0</v>
      </c>
      <c r="H2" s="47">
        <v>4.0</v>
      </c>
      <c r="I2" s="47">
        <v>5.0</v>
      </c>
      <c r="J2" s="47">
        <v>6.0</v>
      </c>
      <c r="K2" s="47">
        <v>7.0</v>
      </c>
      <c r="L2" s="47">
        <v>8.0</v>
      </c>
      <c r="M2" s="47">
        <v>9.0</v>
      </c>
      <c r="N2" s="47">
        <v>10.0</v>
      </c>
      <c r="O2" s="47">
        <v>11.0</v>
      </c>
      <c r="P2" s="47">
        <v>12.0</v>
      </c>
      <c r="Q2" s="47">
        <v>13.0</v>
      </c>
      <c r="R2" s="47">
        <v>14.0</v>
      </c>
      <c r="S2" s="47">
        <v>15.0</v>
      </c>
      <c r="T2" s="47">
        <v>16.0</v>
      </c>
      <c r="U2" s="47">
        <v>17.0</v>
      </c>
      <c r="V2" s="47">
        <v>18.0</v>
      </c>
      <c r="W2" s="47">
        <v>19.0</v>
      </c>
      <c r="X2" s="47">
        <v>20.0</v>
      </c>
      <c r="Y2" s="47">
        <v>21.0</v>
      </c>
      <c r="Z2" s="47">
        <v>22.0</v>
      </c>
      <c r="AA2" s="47">
        <v>23.0</v>
      </c>
      <c r="AB2" s="47">
        <v>24.0</v>
      </c>
      <c r="AC2" s="47">
        <v>25.0</v>
      </c>
      <c r="AD2" s="47">
        <v>26.0</v>
      </c>
      <c r="AE2" s="47">
        <v>27.0</v>
      </c>
      <c r="AF2" s="47">
        <v>28.0</v>
      </c>
      <c r="AG2" s="47">
        <v>29.0</v>
      </c>
      <c r="AH2" s="47">
        <v>30.0</v>
      </c>
    </row>
    <row r="3">
      <c r="A3" s="10" t="s">
        <v>75</v>
      </c>
      <c r="B3" s="48">
        <v>100000.0</v>
      </c>
      <c r="C3" s="45"/>
      <c r="D3" s="10" t="s">
        <v>76</v>
      </c>
      <c r="E3" s="49">
        <f>B8</f>
        <v>15000</v>
      </c>
      <c r="F3" s="49">
        <f t="shared" ref="F3:AH3" si="1">E3*(1+$B$9)</f>
        <v>15300</v>
      </c>
      <c r="G3" s="49">
        <f t="shared" si="1"/>
        <v>15606</v>
      </c>
      <c r="H3" s="49">
        <f t="shared" si="1"/>
        <v>15918.12</v>
      </c>
      <c r="I3" s="49">
        <f t="shared" si="1"/>
        <v>16236.4824</v>
      </c>
      <c r="J3" s="49">
        <f t="shared" si="1"/>
        <v>16561.21205</v>
      </c>
      <c r="K3" s="49">
        <f t="shared" si="1"/>
        <v>16892.43629</v>
      </c>
      <c r="L3" s="49">
        <f t="shared" si="1"/>
        <v>17230.28501</v>
      </c>
      <c r="M3" s="49">
        <f t="shared" si="1"/>
        <v>17574.89072</v>
      </c>
      <c r="N3" s="49">
        <f t="shared" si="1"/>
        <v>17926.38853</v>
      </c>
      <c r="O3" s="49">
        <f t="shared" si="1"/>
        <v>18284.9163</v>
      </c>
      <c r="P3" s="49">
        <f t="shared" si="1"/>
        <v>18650.61463</v>
      </c>
      <c r="Q3" s="49">
        <f t="shared" si="1"/>
        <v>19023.62692</v>
      </c>
      <c r="R3" s="49">
        <f t="shared" si="1"/>
        <v>19404.09946</v>
      </c>
      <c r="S3" s="49">
        <f t="shared" si="1"/>
        <v>19792.18145</v>
      </c>
      <c r="T3" s="49">
        <f t="shared" si="1"/>
        <v>20188.02507</v>
      </c>
      <c r="U3" s="49">
        <f t="shared" si="1"/>
        <v>20591.78558</v>
      </c>
      <c r="V3" s="49">
        <f t="shared" si="1"/>
        <v>21003.62129</v>
      </c>
      <c r="W3" s="49">
        <f t="shared" si="1"/>
        <v>21423.69371</v>
      </c>
      <c r="X3" s="49">
        <f t="shared" si="1"/>
        <v>21852.16759</v>
      </c>
      <c r="Y3" s="49">
        <f t="shared" si="1"/>
        <v>22289.21094</v>
      </c>
      <c r="Z3" s="49">
        <f t="shared" si="1"/>
        <v>22734.99516</v>
      </c>
      <c r="AA3" s="49">
        <f t="shared" si="1"/>
        <v>23189.69506</v>
      </c>
      <c r="AB3" s="49">
        <f t="shared" si="1"/>
        <v>23653.48896</v>
      </c>
      <c r="AC3" s="49">
        <f t="shared" si="1"/>
        <v>24126.55874</v>
      </c>
      <c r="AD3" s="49">
        <f t="shared" si="1"/>
        <v>24609.08992</v>
      </c>
      <c r="AE3" s="49">
        <f t="shared" si="1"/>
        <v>25101.27172</v>
      </c>
      <c r="AF3" s="49">
        <f t="shared" si="1"/>
        <v>25603.29715</v>
      </c>
      <c r="AG3" s="49">
        <f t="shared" si="1"/>
        <v>26115.36309</v>
      </c>
      <c r="AH3" s="49">
        <f t="shared" si="1"/>
        <v>26637.67035</v>
      </c>
    </row>
    <row r="4">
      <c r="A4" s="10" t="s">
        <v>77</v>
      </c>
      <c r="B4" s="48">
        <v>20000.0</v>
      </c>
      <c r="C4" s="45"/>
      <c r="D4" s="10" t="s">
        <v>78</v>
      </c>
      <c r="E4" s="49">
        <f t="shared" ref="E4:AH4" si="2">E3</f>
        <v>15000</v>
      </c>
      <c r="F4" s="49">
        <f t="shared" si="2"/>
        <v>15300</v>
      </c>
      <c r="G4" s="49">
        <f t="shared" si="2"/>
        <v>15606</v>
      </c>
      <c r="H4" s="49">
        <f t="shared" si="2"/>
        <v>15918.12</v>
      </c>
      <c r="I4" s="49">
        <f t="shared" si="2"/>
        <v>16236.4824</v>
      </c>
      <c r="J4" s="49">
        <f t="shared" si="2"/>
        <v>16561.21205</v>
      </c>
      <c r="K4" s="49">
        <f t="shared" si="2"/>
        <v>16892.43629</v>
      </c>
      <c r="L4" s="49">
        <f t="shared" si="2"/>
        <v>17230.28501</v>
      </c>
      <c r="M4" s="49">
        <f t="shared" si="2"/>
        <v>17574.89072</v>
      </c>
      <c r="N4" s="49">
        <f t="shared" si="2"/>
        <v>17926.38853</v>
      </c>
      <c r="O4" s="49">
        <f t="shared" si="2"/>
        <v>18284.9163</v>
      </c>
      <c r="P4" s="49">
        <f t="shared" si="2"/>
        <v>18650.61463</v>
      </c>
      <c r="Q4" s="49">
        <f t="shared" si="2"/>
        <v>19023.62692</v>
      </c>
      <c r="R4" s="49">
        <f t="shared" si="2"/>
        <v>19404.09946</v>
      </c>
      <c r="S4" s="49">
        <f t="shared" si="2"/>
        <v>19792.18145</v>
      </c>
      <c r="T4" s="49">
        <f t="shared" si="2"/>
        <v>20188.02507</v>
      </c>
      <c r="U4" s="49">
        <f t="shared" si="2"/>
        <v>20591.78558</v>
      </c>
      <c r="V4" s="49">
        <f t="shared" si="2"/>
        <v>21003.62129</v>
      </c>
      <c r="W4" s="49">
        <f t="shared" si="2"/>
        <v>21423.69371</v>
      </c>
      <c r="X4" s="49">
        <f t="shared" si="2"/>
        <v>21852.16759</v>
      </c>
      <c r="Y4" s="49">
        <f t="shared" si="2"/>
        <v>22289.21094</v>
      </c>
      <c r="Z4" s="49">
        <f t="shared" si="2"/>
        <v>22734.99516</v>
      </c>
      <c r="AA4" s="49">
        <f t="shared" si="2"/>
        <v>23189.69506</v>
      </c>
      <c r="AB4" s="49">
        <f t="shared" si="2"/>
        <v>23653.48896</v>
      </c>
      <c r="AC4" s="49">
        <f t="shared" si="2"/>
        <v>24126.55874</v>
      </c>
      <c r="AD4" s="49">
        <f t="shared" si="2"/>
        <v>24609.08992</v>
      </c>
      <c r="AE4" s="49">
        <f t="shared" si="2"/>
        <v>25101.27172</v>
      </c>
      <c r="AF4" s="49">
        <f t="shared" si="2"/>
        <v>25603.29715</v>
      </c>
      <c r="AG4" s="49">
        <f t="shared" si="2"/>
        <v>26115.36309</v>
      </c>
      <c r="AH4" s="49">
        <f t="shared" si="2"/>
        <v>26637.67035</v>
      </c>
    </row>
    <row r="5">
      <c r="A5" s="10" t="s">
        <v>79</v>
      </c>
      <c r="B5" s="48">
        <v>3.0</v>
      </c>
      <c r="C5" s="45"/>
      <c r="D5" s="10" t="s">
        <v>80</v>
      </c>
      <c r="E5" s="49">
        <f>B4+B6+B7</f>
        <v>29000</v>
      </c>
      <c r="F5" s="49">
        <f t="shared" ref="F5:AH5" si="3">IF(F2 = $B5 + 1, (E5-($B4*POWER(1+$B9,F2-1)))*(1+$B9), E5*(1+$B9))</f>
        <v>29580</v>
      </c>
      <c r="G5" s="49">
        <f t="shared" si="3"/>
        <v>30171.6</v>
      </c>
      <c r="H5" s="49">
        <f t="shared" si="3"/>
        <v>9126.3888</v>
      </c>
      <c r="I5" s="49">
        <f t="shared" si="3"/>
        <v>9308.916576</v>
      </c>
      <c r="J5" s="49">
        <f t="shared" si="3"/>
        <v>9495.094908</v>
      </c>
      <c r="K5" s="49">
        <f t="shared" si="3"/>
        <v>9684.996806</v>
      </c>
      <c r="L5" s="49">
        <f t="shared" si="3"/>
        <v>9878.696742</v>
      </c>
      <c r="M5" s="49">
        <f t="shared" si="3"/>
        <v>10076.27068</v>
      </c>
      <c r="N5" s="49">
        <f t="shared" si="3"/>
        <v>10277.79609</v>
      </c>
      <c r="O5" s="49">
        <f t="shared" si="3"/>
        <v>10483.35201</v>
      </c>
      <c r="P5" s="49">
        <f t="shared" si="3"/>
        <v>10693.01905</v>
      </c>
      <c r="Q5" s="49">
        <f t="shared" si="3"/>
        <v>10906.87943</v>
      </c>
      <c r="R5" s="49">
        <f t="shared" si="3"/>
        <v>11125.01702</v>
      </c>
      <c r="S5" s="49">
        <f t="shared" si="3"/>
        <v>11347.51736</v>
      </c>
      <c r="T5" s="49">
        <f t="shared" si="3"/>
        <v>11574.46771</v>
      </c>
      <c r="U5" s="49">
        <f t="shared" si="3"/>
        <v>11805.95706</v>
      </c>
      <c r="V5" s="49">
        <f t="shared" si="3"/>
        <v>12042.07621</v>
      </c>
      <c r="W5" s="49">
        <f t="shared" si="3"/>
        <v>12282.91773</v>
      </c>
      <c r="X5" s="49">
        <f t="shared" si="3"/>
        <v>12528.57608</v>
      </c>
      <c r="Y5" s="49">
        <f t="shared" si="3"/>
        <v>12779.14761</v>
      </c>
      <c r="Z5" s="49">
        <f t="shared" si="3"/>
        <v>13034.73056</v>
      </c>
      <c r="AA5" s="49">
        <f t="shared" si="3"/>
        <v>13295.42517</v>
      </c>
      <c r="AB5" s="49">
        <f t="shared" si="3"/>
        <v>13561.33367</v>
      </c>
      <c r="AC5" s="49">
        <f t="shared" si="3"/>
        <v>13832.56035</v>
      </c>
      <c r="AD5" s="49">
        <f t="shared" si="3"/>
        <v>14109.21155</v>
      </c>
      <c r="AE5" s="49">
        <f t="shared" si="3"/>
        <v>14391.39578</v>
      </c>
      <c r="AF5" s="49">
        <f t="shared" si="3"/>
        <v>14679.2237</v>
      </c>
      <c r="AG5" s="49">
        <f t="shared" si="3"/>
        <v>14972.80817</v>
      </c>
      <c r="AH5" s="49">
        <f t="shared" si="3"/>
        <v>15272.26434</v>
      </c>
    </row>
    <row r="6">
      <c r="A6" s="10" t="s">
        <v>81</v>
      </c>
      <c r="B6" s="48">
        <v>8000.0</v>
      </c>
      <c r="C6" s="45"/>
      <c r="D6" s="10" t="s">
        <v>82</v>
      </c>
      <c r="E6" s="49">
        <f t="shared" ref="E6:AH6" si="4">E4-E5</f>
        <v>-14000</v>
      </c>
      <c r="F6" s="49">
        <f t="shared" si="4"/>
        <v>-14280</v>
      </c>
      <c r="G6" s="49">
        <f t="shared" si="4"/>
        <v>-14565.6</v>
      </c>
      <c r="H6" s="49">
        <f t="shared" si="4"/>
        <v>6791.7312</v>
      </c>
      <c r="I6" s="49">
        <f t="shared" si="4"/>
        <v>6927.565824</v>
      </c>
      <c r="J6" s="49">
        <f t="shared" si="4"/>
        <v>7066.11714</v>
      </c>
      <c r="K6" s="49">
        <f t="shared" si="4"/>
        <v>7207.439483</v>
      </c>
      <c r="L6" s="49">
        <f t="shared" si="4"/>
        <v>7351.588273</v>
      </c>
      <c r="M6" s="49">
        <f t="shared" si="4"/>
        <v>7498.620038</v>
      </c>
      <c r="N6" s="49">
        <f t="shared" si="4"/>
        <v>7648.592439</v>
      </c>
      <c r="O6" s="49">
        <f t="shared" si="4"/>
        <v>7801.564288</v>
      </c>
      <c r="P6" s="49">
        <f t="shared" si="4"/>
        <v>7957.595574</v>
      </c>
      <c r="Q6" s="49">
        <f t="shared" si="4"/>
        <v>8116.747485</v>
      </c>
      <c r="R6" s="49">
        <f t="shared" si="4"/>
        <v>8279.082435</v>
      </c>
      <c r="S6" s="49">
        <f t="shared" si="4"/>
        <v>8444.664084</v>
      </c>
      <c r="T6" s="49">
        <f t="shared" si="4"/>
        <v>8613.557365</v>
      </c>
      <c r="U6" s="49">
        <f t="shared" si="4"/>
        <v>8785.828513</v>
      </c>
      <c r="V6" s="49">
        <f t="shared" si="4"/>
        <v>8961.545083</v>
      </c>
      <c r="W6" s="49">
        <f t="shared" si="4"/>
        <v>9140.775984</v>
      </c>
      <c r="X6" s="49">
        <f t="shared" si="4"/>
        <v>9323.591504</v>
      </c>
      <c r="Y6" s="49">
        <f t="shared" si="4"/>
        <v>9510.063334</v>
      </c>
      <c r="Z6" s="49">
        <f t="shared" si="4"/>
        <v>9700.264601</v>
      </c>
      <c r="AA6" s="49">
        <f t="shared" si="4"/>
        <v>9894.269893</v>
      </c>
      <c r="AB6" s="49">
        <f t="shared" si="4"/>
        <v>10092.15529</v>
      </c>
      <c r="AC6" s="49">
        <f t="shared" si="4"/>
        <v>10293.9984</v>
      </c>
      <c r="AD6" s="49">
        <f t="shared" si="4"/>
        <v>10499.87836</v>
      </c>
      <c r="AE6" s="49">
        <f t="shared" si="4"/>
        <v>10709.87593</v>
      </c>
      <c r="AF6" s="49">
        <f t="shared" si="4"/>
        <v>10924.07345</v>
      </c>
      <c r="AG6" s="49">
        <f t="shared" si="4"/>
        <v>11142.55492</v>
      </c>
      <c r="AH6" s="49">
        <f t="shared" si="4"/>
        <v>11365.40602</v>
      </c>
    </row>
    <row r="7">
      <c r="A7" s="10" t="s">
        <v>83</v>
      </c>
      <c r="B7" s="48">
        <v>1000.0</v>
      </c>
      <c r="C7" s="41"/>
      <c r="D7" s="50"/>
      <c r="E7" s="51"/>
      <c r="F7" s="51"/>
      <c r="G7" s="51"/>
      <c r="H7" s="51"/>
      <c r="I7" s="51"/>
      <c r="J7" s="51"/>
      <c r="K7" s="50"/>
      <c r="L7" s="50"/>
      <c r="M7" s="50"/>
      <c r="N7" s="50"/>
      <c r="O7" s="50"/>
      <c r="P7" s="50"/>
      <c r="Q7" s="50"/>
      <c r="R7" s="50"/>
      <c r="S7" s="50"/>
      <c r="T7" s="50"/>
      <c r="U7" s="50"/>
      <c r="V7" s="50"/>
      <c r="W7" s="50"/>
      <c r="X7" s="50"/>
      <c r="Y7" s="50"/>
      <c r="Z7" s="50"/>
      <c r="AA7" s="50"/>
      <c r="AB7" s="50"/>
      <c r="AC7" s="50"/>
      <c r="AD7" s="50"/>
      <c r="AE7" s="50"/>
      <c r="AF7" s="50"/>
      <c r="AG7" s="50"/>
      <c r="AH7" s="50"/>
    </row>
    <row r="8">
      <c r="A8" s="10" t="s">
        <v>84</v>
      </c>
      <c r="B8" s="48">
        <v>15000.0</v>
      </c>
      <c r="C8" s="41"/>
      <c r="D8" s="52" t="s">
        <v>85</v>
      </c>
      <c r="E8" s="49">
        <f>AH6/B10</f>
        <v>189423.4336</v>
      </c>
      <c r="F8" s="53" t="s">
        <v>86</v>
      </c>
    </row>
    <row r="9">
      <c r="A9" s="10" t="s">
        <v>87</v>
      </c>
      <c r="B9" s="54">
        <v>0.02</v>
      </c>
      <c r="C9" s="41"/>
      <c r="D9" s="41"/>
      <c r="E9" s="55"/>
      <c r="F9" s="55"/>
      <c r="G9" s="55"/>
      <c r="H9" s="55"/>
      <c r="I9" s="55"/>
      <c r="J9" s="55"/>
      <c r="K9" s="41"/>
      <c r="L9" s="41"/>
      <c r="M9" s="41"/>
      <c r="N9" s="41"/>
      <c r="O9" s="41"/>
      <c r="P9" s="41"/>
      <c r="Q9" s="41"/>
      <c r="R9" s="41"/>
      <c r="S9" s="41"/>
      <c r="T9" s="41"/>
      <c r="U9" s="41"/>
      <c r="V9" s="41"/>
      <c r="W9" s="41"/>
      <c r="X9" s="41"/>
      <c r="Y9" s="41"/>
      <c r="Z9" s="41"/>
      <c r="AA9" s="41"/>
      <c r="AB9" s="41"/>
      <c r="AC9" s="41"/>
      <c r="AD9" s="41"/>
      <c r="AE9" s="41"/>
      <c r="AF9" s="41"/>
      <c r="AG9" s="41"/>
      <c r="AH9" s="41"/>
    </row>
    <row r="10">
      <c r="A10" s="10" t="s">
        <v>88</v>
      </c>
      <c r="B10" s="54">
        <v>0.06</v>
      </c>
      <c r="C10" s="41"/>
      <c r="D10" s="46" t="s">
        <v>46</v>
      </c>
      <c r="E10" s="10" t="s">
        <v>16</v>
      </c>
      <c r="F10" s="47">
        <v>2.0</v>
      </c>
      <c r="G10" s="47">
        <v>3.0</v>
      </c>
      <c r="H10" s="47">
        <v>4.0</v>
      </c>
      <c r="I10" s="47">
        <v>5.0</v>
      </c>
      <c r="J10" s="47">
        <v>6.0</v>
      </c>
      <c r="K10" s="47">
        <v>7.0</v>
      </c>
      <c r="L10" s="47">
        <v>8.0</v>
      </c>
      <c r="M10" s="47">
        <v>9.0</v>
      </c>
      <c r="N10" s="47">
        <v>10.0</v>
      </c>
      <c r="O10" s="47">
        <v>11.0</v>
      </c>
      <c r="P10" s="47">
        <v>12.0</v>
      </c>
      <c r="Q10" s="47">
        <v>13.0</v>
      </c>
      <c r="R10" s="47">
        <v>14.0</v>
      </c>
      <c r="S10" s="47">
        <v>15.0</v>
      </c>
      <c r="T10" s="47">
        <v>16.0</v>
      </c>
      <c r="U10" s="47">
        <v>17.0</v>
      </c>
      <c r="V10" s="47">
        <v>18.0</v>
      </c>
      <c r="W10" s="47">
        <v>19.0</v>
      </c>
      <c r="X10" s="47">
        <v>20.0</v>
      </c>
      <c r="Y10" s="47">
        <v>21.0</v>
      </c>
      <c r="Z10" s="47">
        <v>22.0</v>
      </c>
      <c r="AA10" s="47">
        <v>23.0</v>
      </c>
      <c r="AB10" s="47">
        <v>24.0</v>
      </c>
      <c r="AC10" s="47">
        <v>25.0</v>
      </c>
      <c r="AD10" s="47">
        <v>26.0</v>
      </c>
      <c r="AE10" s="47">
        <v>27.0</v>
      </c>
      <c r="AF10" s="47">
        <v>28.0</v>
      </c>
      <c r="AG10" s="47">
        <v>29.0</v>
      </c>
      <c r="AH10" s="47">
        <v>30.0</v>
      </c>
    </row>
    <row r="11">
      <c r="A11" s="41"/>
      <c r="B11" s="56"/>
      <c r="C11" s="41"/>
      <c r="D11" s="10" t="s">
        <v>89</v>
      </c>
      <c r="E11" s="47">
        <f>-B3</f>
        <v>-100000</v>
      </c>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row>
    <row r="12">
      <c r="A12" s="41"/>
      <c r="B12" s="56"/>
      <c r="C12" s="41"/>
      <c r="D12" s="10" t="s">
        <v>90</v>
      </c>
      <c r="E12" s="49">
        <f t="shared" ref="E12:F12" si="5">E6</f>
        <v>-14000</v>
      </c>
      <c r="F12" s="49">
        <f t="shared" si="5"/>
        <v>-14280</v>
      </c>
      <c r="G12" s="49">
        <f t="shared" ref="G12:AH12" si="6">G5</f>
        <v>30171.6</v>
      </c>
      <c r="H12" s="49">
        <f t="shared" si="6"/>
        <v>9126.3888</v>
      </c>
      <c r="I12" s="49">
        <f t="shared" si="6"/>
        <v>9308.916576</v>
      </c>
      <c r="J12" s="49">
        <f t="shared" si="6"/>
        <v>9495.094908</v>
      </c>
      <c r="K12" s="49">
        <f t="shared" si="6"/>
        <v>9684.996806</v>
      </c>
      <c r="L12" s="49">
        <f t="shared" si="6"/>
        <v>9878.696742</v>
      </c>
      <c r="M12" s="49">
        <f t="shared" si="6"/>
        <v>10076.27068</v>
      </c>
      <c r="N12" s="49">
        <f t="shared" si="6"/>
        <v>10277.79609</v>
      </c>
      <c r="O12" s="49">
        <f t="shared" si="6"/>
        <v>10483.35201</v>
      </c>
      <c r="P12" s="49">
        <f t="shared" si="6"/>
        <v>10693.01905</v>
      </c>
      <c r="Q12" s="49">
        <f t="shared" si="6"/>
        <v>10906.87943</v>
      </c>
      <c r="R12" s="49">
        <f t="shared" si="6"/>
        <v>11125.01702</v>
      </c>
      <c r="S12" s="49">
        <f t="shared" si="6"/>
        <v>11347.51736</v>
      </c>
      <c r="T12" s="49">
        <f t="shared" si="6"/>
        <v>11574.46771</v>
      </c>
      <c r="U12" s="49">
        <f t="shared" si="6"/>
        <v>11805.95706</v>
      </c>
      <c r="V12" s="49">
        <f t="shared" si="6"/>
        <v>12042.07621</v>
      </c>
      <c r="W12" s="49">
        <f t="shared" si="6"/>
        <v>12282.91773</v>
      </c>
      <c r="X12" s="49">
        <f t="shared" si="6"/>
        <v>12528.57608</v>
      </c>
      <c r="Y12" s="49">
        <f t="shared" si="6"/>
        <v>12779.14761</v>
      </c>
      <c r="Z12" s="49">
        <f t="shared" si="6"/>
        <v>13034.73056</v>
      </c>
      <c r="AA12" s="49">
        <f t="shared" si="6"/>
        <v>13295.42517</v>
      </c>
      <c r="AB12" s="49">
        <f t="shared" si="6"/>
        <v>13561.33367</v>
      </c>
      <c r="AC12" s="49">
        <f t="shared" si="6"/>
        <v>13832.56035</v>
      </c>
      <c r="AD12" s="49">
        <f t="shared" si="6"/>
        <v>14109.21155</v>
      </c>
      <c r="AE12" s="49">
        <f t="shared" si="6"/>
        <v>14391.39578</v>
      </c>
      <c r="AF12" s="49">
        <f t="shared" si="6"/>
        <v>14679.2237</v>
      </c>
      <c r="AG12" s="49">
        <f t="shared" si="6"/>
        <v>14972.80817</v>
      </c>
      <c r="AH12" s="49">
        <f t="shared" si="6"/>
        <v>15272.26434</v>
      </c>
    </row>
    <row r="13">
      <c r="A13" s="41"/>
      <c r="B13" s="56"/>
      <c r="C13" s="41"/>
      <c r="D13" s="10" t="s">
        <v>91</v>
      </c>
      <c r="E13" s="10"/>
      <c r="F13" s="10"/>
      <c r="G13" s="10"/>
      <c r="H13" s="10"/>
      <c r="I13" s="10"/>
      <c r="J13" s="10"/>
      <c r="K13" s="49">
        <f>E8</f>
        <v>189423.4336</v>
      </c>
      <c r="L13" s="10"/>
      <c r="M13" s="10"/>
      <c r="N13" s="10"/>
      <c r="O13" s="10"/>
      <c r="P13" s="10"/>
      <c r="Q13" s="10"/>
      <c r="R13" s="10"/>
      <c r="S13" s="10"/>
      <c r="T13" s="10"/>
      <c r="U13" s="10"/>
      <c r="V13" s="10"/>
      <c r="W13" s="10"/>
      <c r="X13" s="10"/>
      <c r="Y13" s="10"/>
      <c r="Z13" s="10"/>
      <c r="AA13" s="10"/>
      <c r="AB13" s="10"/>
      <c r="AC13" s="10"/>
      <c r="AD13" s="10"/>
      <c r="AE13" s="10"/>
      <c r="AF13" s="10"/>
      <c r="AG13" s="10"/>
      <c r="AH13" s="10"/>
    </row>
    <row r="14">
      <c r="A14" s="41"/>
      <c r="B14" s="56"/>
      <c r="C14" s="41"/>
      <c r="D14" s="10"/>
      <c r="E14" s="49">
        <f t="shared" ref="E14:AH14" si="7">SUM(E11:E13)</f>
        <v>-114000</v>
      </c>
      <c r="F14" s="49">
        <f t="shared" si="7"/>
        <v>-14280</v>
      </c>
      <c r="G14" s="49">
        <f t="shared" si="7"/>
        <v>30171.6</v>
      </c>
      <c r="H14" s="49">
        <f t="shared" si="7"/>
        <v>9126.3888</v>
      </c>
      <c r="I14" s="49">
        <f t="shared" si="7"/>
        <v>9308.916576</v>
      </c>
      <c r="J14" s="49">
        <f t="shared" si="7"/>
        <v>9495.094908</v>
      </c>
      <c r="K14" s="49">
        <f t="shared" si="7"/>
        <v>199108.4304</v>
      </c>
      <c r="L14" s="49">
        <f t="shared" si="7"/>
        <v>9878.696742</v>
      </c>
      <c r="M14" s="49">
        <f t="shared" si="7"/>
        <v>10076.27068</v>
      </c>
      <c r="N14" s="49">
        <f t="shared" si="7"/>
        <v>10277.79609</v>
      </c>
      <c r="O14" s="49">
        <f t="shared" si="7"/>
        <v>10483.35201</v>
      </c>
      <c r="P14" s="49">
        <f t="shared" si="7"/>
        <v>10693.01905</v>
      </c>
      <c r="Q14" s="49">
        <f t="shared" si="7"/>
        <v>10906.87943</v>
      </c>
      <c r="R14" s="49">
        <f t="shared" si="7"/>
        <v>11125.01702</v>
      </c>
      <c r="S14" s="49">
        <f t="shared" si="7"/>
        <v>11347.51736</v>
      </c>
      <c r="T14" s="49">
        <f t="shared" si="7"/>
        <v>11574.46771</v>
      </c>
      <c r="U14" s="49">
        <f t="shared" si="7"/>
        <v>11805.95706</v>
      </c>
      <c r="V14" s="49">
        <f t="shared" si="7"/>
        <v>12042.07621</v>
      </c>
      <c r="W14" s="49">
        <f t="shared" si="7"/>
        <v>12282.91773</v>
      </c>
      <c r="X14" s="49">
        <f t="shared" si="7"/>
        <v>12528.57608</v>
      </c>
      <c r="Y14" s="49">
        <f t="shared" si="7"/>
        <v>12779.14761</v>
      </c>
      <c r="Z14" s="49">
        <f t="shared" si="7"/>
        <v>13034.73056</v>
      </c>
      <c r="AA14" s="49">
        <f t="shared" si="7"/>
        <v>13295.42517</v>
      </c>
      <c r="AB14" s="49">
        <f t="shared" si="7"/>
        <v>13561.33367</v>
      </c>
      <c r="AC14" s="49">
        <f t="shared" si="7"/>
        <v>13832.56035</v>
      </c>
      <c r="AD14" s="49">
        <f t="shared" si="7"/>
        <v>14109.21155</v>
      </c>
      <c r="AE14" s="49">
        <f t="shared" si="7"/>
        <v>14391.39578</v>
      </c>
      <c r="AF14" s="49">
        <f t="shared" si="7"/>
        <v>14679.2237</v>
      </c>
      <c r="AG14" s="49">
        <f t="shared" si="7"/>
        <v>14972.80817</v>
      </c>
      <c r="AH14" s="49">
        <f t="shared" si="7"/>
        <v>15272.26434</v>
      </c>
    </row>
    <row r="15">
      <c r="A15" s="43" t="s">
        <v>51</v>
      </c>
      <c r="B15" s="44" t="s">
        <v>92</v>
      </c>
      <c r="C15" s="41"/>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row>
    <row r="16">
      <c r="A16" s="10" t="s">
        <v>75</v>
      </c>
      <c r="B16" s="57" t="s">
        <v>93</v>
      </c>
      <c r="C16" s="41"/>
      <c r="D16" s="46" t="s">
        <v>94</v>
      </c>
      <c r="E16" s="58">
        <f>IRR(E14:K14)</f>
        <v>0.1472447523</v>
      </c>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row>
    <row r="17">
      <c r="A17" s="10" t="s">
        <v>81</v>
      </c>
      <c r="B17" s="57" t="s">
        <v>95</v>
      </c>
      <c r="C17" s="41"/>
    </row>
    <row r="18">
      <c r="A18" s="10" t="s">
        <v>77</v>
      </c>
      <c r="B18" s="59" t="s">
        <v>96</v>
      </c>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row>
    <row r="19">
      <c r="A19" s="10" t="s">
        <v>5</v>
      </c>
      <c r="B19" s="59" t="s">
        <v>97</v>
      </c>
      <c r="C19" s="41"/>
      <c r="D19" s="41"/>
      <c r="E19" s="41"/>
      <c r="F19" s="41"/>
      <c r="G19" s="41"/>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row>
    <row r="20">
      <c r="A20" s="10" t="s">
        <v>83</v>
      </c>
      <c r="B20" s="59" t="s">
        <v>98</v>
      </c>
      <c r="C20" s="41"/>
      <c r="D20" s="41"/>
      <c r="E20" s="41"/>
      <c r="F20" s="41"/>
      <c r="G20" s="41"/>
      <c r="H20" s="41"/>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row>
    <row r="21">
      <c r="A21" s="10" t="s">
        <v>84</v>
      </c>
      <c r="B21" s="59" t="s">
        <v>99</v>
      </c>
      <c r="C21" s="41"/>
    </row>
    <row r="22">
      <c r="A22" s="60" t="s">
        <v>100</v>
      </c>
      <c r="B22" s="61" t="s">
        <v>101</v>
      </c>
      <c r="C22" s="4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25"/>
    <col customWidth="1" min="2" max="2" width="29.0"/>
    <col customWidth="1" min="4" max="4" width="21.5"/>
  </cols>
  <sheetData>
    <row r="1">
      <c r="C1" s="41"/>
      <c r="D1" s="42"/>
      <c r="E1" s="42"/>
      <c r="F1" s="42"/>
      <c r="G1" s="42"/>
      <c r="H1" s="42"/>
      <c r="I1" s="42"/>
      <c r="J1" s="42"/>
      <c r="K1" s="41"/>
      <c r="L1" s="41"/>
      <c r="M1" s="41"/>
      <c r="N1" s="41"/>
      <c r="O1" s="41"/>
      <c r="P1" s="41"/>
      <c r="Q1" s="41"/>
      <c r="R1" s="41"/>
      <c r="S1" s="41"/>
      <c r="T1" s="41"/>
      <c r="U1" s="41"/>
      <c r="V1" s="41"/>
      <c r="W1" s="41"/>
      <c r="X1" s="41"/>
      <c r="Y1" s="41"/>
      <c r="Z1" s="41"/>
      <c r="AA1" s="41"/>
      <c r="AB1" s="41"/>
      <c r="AC1" s="41"/>
      <c r="AD1" s="41"/>
      <c r="AE1" s="41"/>
      <c r="AF1" s="41"/>
      <c r="AG1" s="41"/>
      <c r="AH1" s="41"/>
    </row>
    <row r="2">
      <c r="A2" s="43" t="s">
        <v>51</v>
      </c>
      <c r="B2" s="44" t="s">
        <v>74</v>
      </c>
      <c r="C2" s="45"/>
      <c r="D2" s="46" t="s">
        <v>2</v>
      </c>
      <c r="E2" s="47">
        <v>1.0</v>
      </c>
      <c r="F2" s="47">
        <v>2.0</v>
      </c>
      <c r="G2" s="47">
        <v>3.0</v>
      </c>
      <c r="H2" s="47">
        <v>4.0</v>
      </c>
      <c r="I2" s="47">
        <v>5.0</v>
      </c>
      <c r="J2" s="47">
        <v>6.0</v>
      </c>
      <c r="K2" s="47">
        <v>7.0</v>
      </c>
      <c r="L2" s="47">
        <v>8.0</v>
      </c>
      <c r="M2" s="47">
        <v>9.0</v>
      </c>
      <c r="N2" s="47">
        <v>10.0</v>
      </c>
      <c r="O2" s="47">
        <v>11.0</v>
      </c>
      <c r="P2" s="47">
        <v>12.0</v>
      </c>
      <c r="Q2" s="47">
        <v>13.0</v>
      </c>
      <c r="R2" s="47">
        <v>14.0</v>
      </c>
      <c r="S2" s="47">
        <v>15.0</v>
      </c>
      <c r="T2" s="47">
        <v>16.0</v>
      </c>
      <c r="U2" s="47">
        <v>17.0</v>
      </c>
      <c r="V2" s="47">
        <v>18.0</v>
      </c>
      <c r="W2" s="47">
        <v>19.0</v>
      </c>
      <c r="X2" s="47">
        <v>20.0</v>
      </c>
      <c r="Y2" s="47">
        <v>21.0</v>
      </c>
      <c r="Z2" s="47">
        <v>22.0</v>
      </c>
      <c r="AA2" s="47">
        <v>23.0</v>
      </c>
      <c r="AB2" s="47">
        <v>24.0</v>
      </c>
      <c r="AC2" s="47">
        <v>25.0</v>
      </c>
      <c r="AD2" s="47">
        <v>26.0</v>
      </c>
      <c r="AE2" s="47">
        <v>27.0</v>
      </c>
      <c r="AF2" s="47">
        <v>28.0</v>
      </c>
      <c r="AG2" s="47">
        <v>29.0</v>
      </c>
      <c r="AH2" s="47">
        <v>30.0</v>
      </c>
    </row>
    <row r="3">
      <c r="A3" s="10" t="s">
        <v>75</v>
      </c>
      <c r="B3" s="48">
        <v>1500000.0</v>
      </c>
      <c r="C3" s="45"/>
      <c r="D3" s="10" t="s">
        <v>76</v>
      </c>
      <c r="E3" s="49">
        <f>B11+B12</f>
        <v>70000</v>
      </c>
      <c r="F3" s="49">
        <f>E3*(1+B13)</f>
        <v>72100</v>
      </c>
      <c r="G3" s="49">
        <f>F3*(1+$B$13)</f>
        <v>74263</v>
      </c>
      <c r="H3" s="49">
        <f>G3*(1+B13)</f>
        <v>76490.89</v>
      </c>
      <c r="I3" s="49">
        <f>H3*(1+$B$13)</f>
        <v>78785.6167</v>
      </c>
      <c r="J3" s="49">
        <f>I3*(1+B13)</f>
        <v>81149.1852</v>
      </c>
      <c r="K3" s="49">
        <f t="shared" ref="K3:L3" si="1">J3*(1+$B$13)</f>
        <v>83583.66076</v>
      </c>
      <c r="L3" s="49">
        <f t="shared" si="1"/>
        <v>86091.17058</v>
      </c>
      <c r="M3" s="49">
        <f>L3*(1+B13)</f>
        <v>88673.9057</v>
      </c>
      <c r="N3" s="49">
        <f t="shared" ref="N3:O3" si="2">M3*(1+$B$13)</f>
        <v>91334.12287</v>
      </c>
      <c r="O3" s="49">
        <f t="shared" si="2"/>
        <v>94074.14655</v>
      </c>
      <c r="P3" s="49">
        <f>O3*(1+B13)</f>
        <v>96896.37095</v>
      </c>
      <c r="Q3" s="49">
        <f t="shared" ref="Q3:R3" si="3">P3*(1+$B$13)</f>
        <v>99803.26208</v>
      </c>
      <c r="R3" s="49">
        <f t="shared" si="3"/>
        <v>102797.3599</v>
      </c>
      <c r="S3" s="49">
        <f>R3*(1+B13)</f>
        <v>105881.2807</v>
      </c>
      <c r="T3" s="49">
        <f t="shared" ref="T3:U3" si="4">S3*(1+$B$13)</f>
        <v>109057.7192</v>
      </c>
      <c r="U3" s="49">
        <f t="shared" si="4"/>
        <v>112329.4507</v>
      </c>
      <c r="V3" s="49">
        <f>U3*(1+B13)</f>
        <v>115699.3343</v>
      </c>
      <c r="W3" s="49">
        <f t="shared" ref="W3:X3" si="5">V3*(1+$B$13)</f>
        <v>119170.3143</v>
      </c>
      <c r="X3" s="49">
        <f t="shared" si="5"/>
        <v>122745.4237</v>
      </c>
      <c r="Y3" s="49">
        <f>X3*(1+B13)</f>
        <v>126427.7864</v>
      </c>
      <c r="Z3" s="49">
        <f t="shared" ref="Z3:AA3" si="6">Y3*(1+$B$13)</f>
        <v>130220.62</v>
      </c>
      <c r="AA3" s="49">
        <f t="shared" si="6"/>
        <v>134127.2386</v>
      </c>
      <c r="AB3" s="49">
        <f>AA3*(1+B13)</f>
        <v>138151.0558</v>
      </c>
      <c r="AC3" s="49">
        <f t="shared" ref="AC3:AD3" si="7">AB3*(1+$B$13)</f>
        <v>142295.5875</v>
      </c>
      <c r="AD3" s="49">
        <f t="shared" si="7"/>
        <v>146564.4551</v>
      </c>
      <c r="AE3" s="49">
        <f>AD3*(1+B13)</f>
        <v>150961.3887</v>
      </c>
      <c r="AF3" s="49">
        <f t="shared" ref="AF3:AG3" si="8">AE3*(1+$B$13)</f>
        <v>155490.2304</v>
      </c>
      <c r="AG3" s="49">
        <f t="shared" si="8"/>
        <v>160154.9373</v>
      </c>
      <c r="AH3" s="49">
        <f>AG3*(1+B13)</f>
        <v>164959.5854</v>
      </c>
    </row>
    <row r="4">
      <c r="A4" s="10" t="s">
        <v>77</v>
      </c>
      <c r="B4" s="48">
        <v>50000.0</v>
      </c>
      <c r="C4" s="45"/>
      <c r="D4" s="10" t="s">
        <v>78</v>
      </c>
      <c r="E4" s="49">
        <f t="shared" ref="E4:AH4" si="9">E3</f>
        <v>70000</v>
      </c>
      <c r="F4" s="49">
        <f t="shared" si="9"/>
        <v>72100</v>
      </c>
      <c r="G4" s="49">
        <f t="shared" si="9"/>
        <v>74263</v>
      </c>
      <c r="H4" s="49">
        <f t="shared" si="9"/>
        <v>76490.89</v>
      </c>
      <c r="I4" s="49">
        <f t="shared" si="9"/>
        <v>78785.6167</v>
      </c>
      <c r="J4" s="49">
        <f t="shared" si="9"/>
        <v>81149.1852</v>
      </c>
      <c r="K4" s="49">
        <f t="shared" si="9"/>
        <v>83583.66076</v>
      </c>
      <c r="L4" s="49">
        <f t="shared" si="9"/>
        <v>86091.17058</v>
      </c>
      <c r="M4" s="49">
        <f t="shared" si="9"/>
        <v>88673.9057</v>
      </c>
      <c r="N4" s="49">
        <f t="shared" si="9"/>
        <v>91334.12287</v>
      </c>
      <c r="O4" s="49">
        <f t="shared" si="9"/>
        <v>94074.14655</v>
      </c>
      <c r="P4" s="49">
        <f t="shared" si="9"/>
        <v>96896.37095</v>
      </c>
      <c r="Q4" s="49">
        <f t="shared" si="9"/>
        <v>99803.26208</v>
      </c>
      <c r="R4" s="49">
        <f t="shared" si="9"/>
        <v>102797.3599</v>
      </c>
      <c r="S4" s="49">
        <f t="shared" si="9"/>
        <v>105881.2807</v>
      </c>
      <c r="T4" s="49">
        <f t="shared" si="9"/>
        <v>109057.7192</v>
      </c>
      <c r="U4" s="49">
        <f t="shared" si="9"/>
        <v>112329.4507</v>
      </c>
      <c r="V4" s="49">
        <f t="shared" si="9"/>
        <v>115699.3343</v>
      </c>
      <c r="W4" s="49">
        <f t="shared" si="9"/>
        <v>119170.3143</v>
      </c>
      <c r="X4" s="49">
        <f t="shared" si="9"/>
        <v>122745.4237</v>
      </c>
      <c r="Y4" s="49">
        <f t="shared" si="9"/>
        <v>126427.7864</v>
      </c>
      <c r="Z4" s="49">
        <f t="shared" si="9"/>
        <v>130220.62</v>
      </c>
      <c r="AA4" s="49">
        <f t="shared" si="9"/>
        <v>134127.2386</v>
      </c>
      <c r="AB4" s="49">
        <f t="shared" si="9"/>
        <v>138151.0558</v>
      </c>
      <c r="AC4" s="49">
        <f t="shared" si="9"/>
        <v>142295.5875</v>
      </c>
      <c r="AD4" s="49">
        <f t="shared" si="9"/>
        <v>146564.4551</v>
      </c>
      <c r="AE4" s="49">
        <f t="shared" si="9"/>
        <v>150961.3887</v>
      </c>
      <c r="AF4" s="49">
        <f t="shared" si="9"/>
        <v>155490.2304</v>
      </c>
      <c r="AG4" s="49">
        <f t="shared" si="9"/>
        <v>160154.9373</v>
      </c>
      <c r="AH4" s="49">
        <f t="shared" si="9"/>
        <v>164959.5854</v>
      </c>
    </row>
    <row r="5">
      <c r="A5" s="10" t="s">
        <v>79</v>
      </c>
      <c r="B5" s="48">
        <v>2.0</v>
      </c>
      <c r="C5" s="45"/>
      <c r="D5" s="10" t="s">
        <v>80</v>
      </c>
      <c r="E5" s="47">
        <f>B4+B6+B7+B8+B9+B10</f>
        <v>94000</v>
      </c>
      <c r="F5" s="49">
        <f t="shared" ref="F5:AH5" si="10">IF(F2 = $B5 + 1, (E5-($B4*POWER(1+$B13,F2-1)))*(1+$B13), E5*(1+$B13))</f>
        <v>96820</v>
      </c>
      <c r="G5" s="49">
        <f t="shared" si="10"/>
        <v>45088.25</v>
      </c>
      <c r="H5" s="49">
        <f t="shared" si="10"/>
        <v>46440.8975</v>
      </c>
      <c r="I5" s="49">
        <f t="shared" si="10"/>
        <v>47834.12443</v>
      </c>
      <c r="J5" s="49">
        <f t="shared" si="10"/>
        <v>49269.14816</v>
      </c>
      <c r="K5" s="49">
        <f t="shared" si="10"/>
        <v>50747.2226</v>
      </c>
      <c r="L5" s="49">
        <f t="shared" si="10"/>
        <v>52269.63928</v>
      </c>
      <c r="M5" s="49">
        <f t="shared" si="10"/>
        <v>53837.72846</v>
      </c>
      <c r="N5" s="49">
        <f t="shared" si="10"/>
        <v>55452.86031</v>
      </c>
      <c r="O5" s="49">
        <f t="shared" si="10"/>
        <v>57116.44612</v>
      </c>
      <c r="P5" s="49">
        <f t="shared" si="10"/>
        <v>58829.93951</v>
      </c>
      <c r="Q5" s="49">
        <f t="shared" si="10"/>
        <v>60594.83769</v>
      </c>
      <c r="R5" s="49">
        <f t="shared" si="10"/>
        <v>62412.68282</v>
      </c>
      <c r="S5" s="49">
        <f t="shared" si="10"/>
        <v>64285.06331</v>
      </c>
      <c r="T5" s="49">
        <f t="shared" si="10"/>
        <v>66213.61521</v>
      </c>
      <c r="U5" s="49">
        <f t="shared" si="10"/>
        <v>68200.02366</v>
      </c>
      <c r="V5" s="49">
        <f t="shared" si="10"/>
        <v>70246.02437</v>
      </c>
      <c r="W5" s="49">
        <f t="shared" si="10"/>
        <v>72353.4051</v>
      </c>
      <c r="X5" s="49">
        <f t="shared" si="10"/>
        <v>74524.00726</v>
      </c>
      <c r="Y5" s="49">
        <f t="shared" si="10"/>
        <v>76759.72747</v>
      </c>
      <c r="Z5" s="49">
        <f t="shared" si="10"/>
        <v>79062.5193</v>
      </c>
      <c r="AA5" s="49">
        <f t="shared" si="10"/>
        <v>81434.39488</v>
      </c>
      <c r="AB5" s="49">
        <f t="shared" si="10"/>
        <v>83877.42672</v>
      </c>
      <c r="AC5" s="49">
        <f t="shared" si="10"/>
        <v>86393.74952</v>
      </c>
      <c r="AD5" s="49">
        <f t="shared" si="10"/>
        <v>88985.56201</v>
      </c>
      <c r="AE5" s="49">
        <f t="shared" si="10"/>
        <v>91655.12887</v>
      </c>
      <c r="AF5" s="49">
        <f t="shared" si="10"/>
        <v>94404.78274</v>
      </c>
      <c r="AG5" s="49">
        <f t="shared" si="10"/>
        <v>97236.92622</v>
      </c>
      <c r="AH5" s="49">
        <f t="shared" si="10"/>
        <v>100154.034</v>
      </c>
    </row>
    <row r="6">
      <c r="A6" s="10" t="s">
        <v>102</v>
      </c>
      <c r="B6" s="48">
        <v>20000.0</v>
      </c>
      <c r="C6" s="45"/>
      <c r="D6" s="62" t="s">
        <v>82</v>
      </c>
      <c r="E6" s="63">
        <f t="shared" ref="E6:AH6" si="11">E4-E5</f>
        <v>-24000</v>
      </c>
      <c r="F6" s="63">
        <f t="shared" si="11"/>
        <v>-24720</v>
      </c>
      <c r="G6" s="63">
        <f t="shared" si="11"/>
        <v>29174.75</v>
      </c>
      <c r="H6" s="63">
        <f t="shared" si="11"/>
        <v>30049.9925</v>
      </c>
      <c r="I6" s="63">
        <f t="shared" si="11"/>
        <v>30951.49228</v>
      </c>
      <c r="J6" s="49">
        <f t="shared" si="11"/>
        <v>31880.03704</v>
      </c>
      <c r="K6" s="49">
        <f t="shared" si="11"/>
        <v>32836.43815</v>
      </c>
      <c r="L6" s="49">
        <f t="shared" si="11"/>
        <v>33821.5313</v>
      </c>
      <c r="M6" s="49">
        <f t="shared" si="11"/>
        <v>34836.17724</v>
      </c>
      <c r="N6" s="49">
        <f t="shared" si="11"/>
        <v>35881.26256</v>
      </c>
      <c r="O6" s="49">
        <f t="shared" si="11"/>
        <v>36957.70043</v>
      </c>
      <c r="P6" s="49">
        <f t="shared" si="11"/>
        <v>38066.43144</v>
      </c>
      <c r="Q6" s="49">
        <f t="shared" si="11"/>
        <v>39208.42439</v>
      </c>
      <c r="R6" s="49">
        <f t="shared" si="11"/>
        <v>40384.67712</v>
      </c>
      <c r="S6" s="49">
        <f t="shared" si="11"/>
        <v>41596.21743</v>
      </c>
      <c r="T6" s="49">
        <f t="shared" si="11"/>
        <v>42844.10396</v>
      </c>
      <c r="U6" s="49">
        <f t="shared" si="11"/>
        <v>44129.42708</v>
      </c>
      <c r="V6" s="49">
        <f t="shared" si="11"/>
        <v>45453.30989</v>
      </c>
      <c r="W6" s="49">
        <f t="shared" si="11"/>
        <v>46816.90918</v>
      </c>
      <c r="X6" s="49">
        <f t="shared" si="11"/>
        <v>48221.41646</v>
      </c>
      <c r="Y6" s="49">
        <f t="shared" si="11"/>
        <v>49668.05895</v>
      </c>
      <c r="Z6" s="49">
        <f t="shared" si="11"/>
        <v>51158.10072</v>
      </c>
      <c r="AA6" s="49">
        <f t="shared" si="11"/>
        <v>52692.84374</v>
      </c>
      <c r="AB6" s="49">
        <f t="shared" si="11"/>
        <v>54273.62906</v>
      </c>
      <c r="AC6" s="49">
        <f t="shared" si="11"/>
        <v>55901.83793</v>
      </c>
      <c r="AD6" s="49">
        <f t="shared" si="11"/>
        <v>57578.89307</v>
      </c>
      <c r="AE6" s="49">
        <f t="shared" si="11"/>
        <v>59306.25986</v>
      </c>
      <c r="AF6" s="49">
        <f t="shared" si="11"/>
        <v>61085.44765</v>
      </c>
      <c r="AG6" s="49">
        <f t="shared" si="11"/>
        <v>62918.01108</v>
      </c>
      <c r="AH6" s="49">
        <f t="shared" si="11"/>
        <v>64805.55142</v>
      </c>
    </row>
    <row r="7">
      <c r="A7" s="10" t="s">
        <v>103</v>
      </c>
      <c r="B7" s="48">
        <v>10000.0</v>
      </c>
      <c r="C7" s="41"/>
      <c r="D7" s="64"/>
      <c r="E7" s="51"/>
      <c r="F7" s="51"/>
      <c r="G7" s="51"/>
      <c r="H7" s="51"/>
      <c r="I7" s="51"/>
      <c r="J7" s="65"/>
      <c r="K7" s="41"/>
      <c r="L7" s="41"/>
      <c r="M7" s="41"/>
      <c r="N7" s="41"/>
      <c r="O7" s="41"/>
      <c r="P7" s="41"/>
      <c r="Q7" s="41"/>
      <c r="R7" s="41"/>
      <c r="S7" s="41"/>
      <c r="T7" s="41"/>
      <c r="U7" s="41"/>
      <c r="V7" s="41"/>
      <c r="W7" s="41"/>
      <c r="X7" s="41"/>
      <c r="Y7" s="41"/>
      <c r="Z7" s="41"/>
      <c r="AA7" s="41"/>
      <c r="AB7" s="41"/>
      <c r="AC7" s="41"/>
      <c r="AD7" s="41"/>
      <c r="AE7" s="41"/>
      <c r="AF7" s="41"/>
      <c r="AG7" s="41"/>
      <c r="AH7" s="41"/>
    </row>
    <row r="8">
      <c r="A8" s="10" t="s">
        <v>104</v>
      </c>
      <c r="B8" s="48">
        <v>10000.0</v>
      </c>
      <c r="C8" s="41"/>
      <c r="D8" s="52" t="s">
        <v>85</v>
      </c>
      <c r="E8" s="49">
        <f>AH6/B14</f>
        <v>1080092.524</v>
      </c>
      <c r="F8" s="55"/>
      <c r="G8" s="55"/>
      <c r="H8" s="55"/>
      <c r="I8" s="55"/>
      <c r="J8" s="55"/>
      <c r="K8" s="41"/>
      <c r="L8" s="41"/>
      <c r="M8" s="41"/>
      <c r="N8" s="41"/>
      <c r="O8" s="41"/>
      <c r="P8" s="41"/>
      <c r="Q8" s="41"/>
      <c r="R8" s="41"/>
      <c r="S8" s="41"/>
      <c r="T8" s="41"/>
      <c r="U8" s="41"/>
      <c r="V8" s="41"/>
      <c r="W8" s="41"/>
      <c r="X8" s="41"/>
      <c r="Y8" s="41"/>
      <c r="Z8" s="41"/>
      <c r="AA8" s="41"/>
      <c r="AB8" s="41"/>
      <c r="AC8" s="41"/>
      <c r="AD8" s="41"/>
      <c r="AE8" s="41"/>
      <c r="AF8" s="41"/>
      <c r="AG8" s="41"/>
      <c r="AH8" s="41"/>
    </row>
    <row r="9">
      <c r="A9" s="10" t="s">
        <v>83</v>
      </c>
      <c r="B9" s="48">
        <v>2000.0</v>
      </c>
      <c r="C9" s="41"/>
    </row>
    <row r="10">
      <c r="A10" s="10" t="s">
        <v>105</v>
      </c>
      <c r="B10" s="48">
        <v>2000.0</v>
      </c>
      <c r="C10" s="41"/>
      <c r="D10" s="46" t="s">
        <v>46</v>
      </c>
      <c r="E10" s="10" t="s">
        <v>16</v>
      </c>
      <c r="F10" s="47">
        <v>2.0</v>
      </c>
      <c r="G10" s="47">
        <v>3.0</v>
      </c>
      <c r="H10" s="47">
        <v>4.0</v>
      </c>
      <c r="I10" s="47">
        <v>5.0</v>
      </c>
      <c r="J10" s="47">
        <v>6.0</v>
      </c>
      <c r="K10" s="47">
        <v>7.0</v>
      </c>
      <c r="L10" s="47">
        <v>8.0</v>
      </c>
      <c r="M10" s="47">
        <v>9.0</v>
      </c>
      <c r="N10" s="47">
        <v>10.0</v>
      </c>
      <c r="O10" s="47">
        <v>11.0</v>
      </c>
      <c r="P10" s="47">
        <v>12.0</v>
      </c>
      <c r="Q10" s="47">
        <v>13.0</v>
      </c>
      <c r="R10" s="47">
        <v>14.0</v>
      </c>
      <c r="S10" s="47">
        <v>15.0</v>
      </c>
      <c r="T10" s="47">
        <v>16.0</v>
      </c>
      <c r="U10" s="47">
        <v>17.0</v>
      </c>
      <c r="V10" s="47">
        <v>18.0</v>
      </c>
      <c r="W10" s="47">
        <v>19.0</v>
      </c>
      <c r="X10" s="47">
        <v>20.0</v>
      </c>
      <c r="Y10" s="47">
        <v>21.0</v>
      </c>
      <c r="Z10" s="47">
        <v>22.0</v>
      </c>
      <c r="AA10" s="47">
        <v>23.0</v>
      </c>
      <c r="AB10" s="47">
        <v>24.0</v>
      </c>
      <c r="AC10" s="47">
        <v>25.0</v>
      </c>
      <c r="AD10" s="47">
        <v>26.0</v>
      </c>
      <c r="AE10" s="47">
        <v>27.0</v>
      </c>
      <c r="AF10" s="47">
        <v>28.0</v>
      </c>
      <c r="AG10" s="47">
        <v>29.0</v>
      </c>
      <c r="AH10" s="47">
        <v>30.0</v>
      </c>
    </row>
    <row r="11">
      <c r="A11" s="10" t="s">
        <v>106</v>
      </c>
      <c r="B11" s="48">
        <v>10000.0</v>
      </c>
      <c r="C11" s="41"/>
      <c r="D11" s="10" t="s">
        <v>89</v>
      </c>
      <c r="E11" s="47">
        <f>-B3</f>
        <v>-1500000</v>
      </c>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row>
    <row r="12">
      <c r="A12" s="10" t="s">
        <v>107</v>
      </c>
      <c r="B12" s="48">
        <v>60000.0</v>
      </c>
      <c r="C12" s="41"/>
      <c r="D12" s="10" t="s">
        <v>90</v>
      </c>
      <c r="E12" s="49">
        <f t="shared" ref="E12:AH12" si="12">E6</f>
        <v>-24000</v>
      </c>
      <c r="F12" s="49">
        <f t="shared" si="12"/>
        <v>-24720</v>
      </c>
      <c r="G12" s="49">
        <f t="shared" si="12"/>
        <v>29174.75</v>
      </c>
      <c r="H12" s="49">
        <f t="shared" si="12"/>
        <v>30049.9925</v>
      </c>
      <c r="I12" s="49">
        <f t="shared" si="12"/>
        <v>30951.49228</v>
      </c>
      <c r="J12" s="49">
        <f t="shared" si="12"/>
        <v>31880.03704</v>
      </c>
      <c r="K12" s="49">
        <f t="shared" si="12"/>
        <v>32836.43815</v>
      </c>
      <c r="L12" s="49">
        <f t="shared" si="12"/>
        <v>33821.5313</v>
      </c>
      <c r="M12" s="49">
        <f t="shared" si="12"/>
        <v>34836.17724</v>
      </c>
      <c r="N12" s="49">
        <f t="shared" si="12"/>
        <v>35881.26256</v>
      </c>
      <c r="O12" s="49">
        <f t="shared" si="12"/>
        <v>36957.70043</v>
      </c>
      <c r="P12" s="49">
        <f t="shared" si="12"/>
        <v>38066.43144</v>
      </c>
      <c r="Q12" s="49">
        <f t="shared" si="12"/>
        <v>39208.42439</v>
      </c>
      <c r="R12" s="49">
        <f t="shared" si="12"/>
        <v>40384.67712</v>
      </c>
      <c r="S12" s="49">
        <f t="shared" si="12"/>
        <v>41596.21743</v>
      </c>
      <c r="T12" s="49">
        <f t="shared" si="12"/>
        <v>42844.10396</v>
      </c>
      <c r="U12" s="49">
        <f t="shared" si="12"/>
        <v>44129.42708</v>
      </c>
      <c r="V12" s="49">
        <f t="shared" si="12"/>
        <v>45453.30989</v>
      </c>
      <c r="W12" s="49">
        <f t="shared" si="12"/>
        <v>46816.90918</v>
      </c>
      <c r="X12" s="49">
        <f t="shared" si="12"/>
        <v>48221.41646</v>
      </c>
      <c r="Y12" s="49">
        <f t="shared" si="12"/>
        <v>49668.05895</v>
      </c>
      <c r="Z12" s="49">
        <f t="shared" si="12"/>
        <v>51158.10072</v>
      </c>
      <c r="AA12" s="49">
        <f t="shared" si="12"/>
        <v>52692.84374</v>
      </c>
      <c r="AB12" s="49">
        <f t="shared" si="12"/>
        <v>54273.62906</v>
      </c>
      <c r="AC12" s="49">
        <f t="shared" si="12"/>
        <v>55901.83793</v>
      </c>
      <c r="AD12" s="49">
        <f t="shared" si="12"/>
        <v>57578.89307</v>
      </c>
      <c r="AE12" s="49">
        <f t="shared" si="12"/>
        <v>59306.25986</v>
      </c>
      <c r="AF12" s="49">
        <f t="shared" si="12"/>
        <v>61085.44765</v>
      </c>
      <c r="AG12" s="49">
        <f t="shared" si="12"/>
        <v>62918.01108</v>
      </c>
      <c r="AH12" s="49">
        <f t="shared" si="12"/>
        <v>64805.55142</v>
      </c>
    </row>
    <row r="13">
      <c r="A13" s="10" t="s">
        <v>87</v>
      </c>
      <c r="B13" s="54">
        <v>0.03</v>
      </c>
      <c r="C13" s="41"/>
      <c r="D13" s="10" t="s">
        <v>91</v>
      </c>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49">
        <f>E8</f>
        <v>1080092.524</v>
      </c>
    </row>
    <row r="14">
      <c r="A14" s="10" t="s">
        <v>88</v>
      </c>
      <c r="B14" s="54">
        <v>0.06</v>
      </c>
      <c r="C14" s="41"/>
      <c r="D14" s="10"/>
      <c r="E14" s="49">
        <f t="shared" ref="E14:AH14" si="13">SUM(E11:E13)</f>
        <v>-1524000</v>
      </c>
      <c r="F14" s="49">
        <f t="shared" si="13"/>
        <v>-24720</v>
      </c>
      <c r="G14" s="49">
        <f t="shared" si="13"/>
        <v>29174.75</v>
      </c>
      <c r="H14" s="49">
        <f t="shared" si="13"/>
        <v>30049.9925</v>
      </c>
      <c r="I14" s="49">
        <f t="shared" si="13"/>
        <v>30951.49228</v>
      </c>
      <c r="J14" s="49">
        <f t="shared" si="13"/>
        <v>31880.03704</v>
      </c>
      <c r="K14" s="49">
        <f t="shared" si="13"/>
        <v>32836.43815</v>
      </c>
      <c r="L14" s="49">
        <f t="shared" si="13"/>
        <v>33821.5313</v>
      </c>
      <c r="M14" s="49">
        <f t="shared" si="13"/>
        <v>34836.17724</v>
      </c>
      <c r="N14" s="49">
        <f t="shared" si="13"/>
        <v>35881.26256</v>
      </c>
      <c r="O14" s="49">
        <f t="shared" si="13"/>
        <v>36957.70043</v>
      </c>
      <c r="P14" s="49">
        <f t="shared" si="13"/>
        <v>38066.43144</v>
      </c>
      <c r="Q14" s="49">
        <f t="shared" si="13"/>
        <v>39208.42439</v>
      </c>
      <c r="R14" s="49">
        <f t="shared" si="13"/>
        <v>40384.67712</v>
      </c>
      <c r="S14" s="49">
        <f t="shared" si="13"/>
        <v>41596.21743</v>
      </c>
      <c r="T14" s="49">
        <f t="shared" si="13"/>
        <v>42844.10396</v>
      </c>
      <c r="U14" s="49">
        <f t="shared" si="13"/>
        <v>44129.42708</v>
      </c>
      <c r="V14" s="49">
        <f t="shared" si="13"/>
        <v>45453.30989</v>
      </c>
      <c r="W14" s="49">
        <f t="shared" si="13"/>
        <v>46816.90918</v>
      </c>
      <c r="X14" s="49">
        <f t="shared" si="13"/>
        <v>48221.41646</v>
      </c>
      <c r="Y14" s="49">
        <f t="shared" si="13"/>
        <v>49668.05895</v>
      </c>
      <c r="Z14" s="49">
        <f t="shared" si="13"/>
        <v>51158.10072</v>
      </c>
      <c r="AA14" s="49">
        <f t="shared" si="13"/>
        <v>52692.84374</v>
      </c>
      <c r="AB14" s="49">
        <f t="shared" si="13"/>
        <v>54273.62906</v>
      </c>
      <c r="AC14" s="49">
        <f t="shared" si="13"/>
        <v>55901.83793</v>
      </c>
      <c r="AD14" s="49">
        <f t="shared" si="13"/>
        <v>57578.89307</v>
      </c>
      <c r="AE14" s="49">
        <f t="shared" si="13"/>
        <v>59306.25986</v>
      </c>
      <c r="AF14" s="49">
        <f t="shared" si="13"/>
        <v>61085.44765</v>
      </c>
      <c r="AG14" s="49">
        <f t="shared" si="13"/>
        <v>62918.01108</v>
      </c>
      <c r="AH14" s="49">
        <f t="shared" si="13"/>
        <v>1144898.075</v>
      </c>
    </row>
    <row r="15">
      <c r="A15" s="41"/>
      <c r="B15" s="56"/>
      <c r="C15" s="41"/>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row>
    <row r="16">
      <c r="A16" s="43" t="s">
        <v>51</v>
      </c>
      <c r="B16" s="44" t="s">
        <v>92</v>
      </c>
      <c r="C16" s="45"/>
      <c r="D16" s="66" t="s">
        <v>94</v>
      </c>
      <c r="E16" s="67">
        <f>IRR(E14:AH14)</f>
        <v>0.01870249824</v>
      </c>
      <c r="F16" s="68"/>
      <c r="G16" s="68"/>
      <c r="H16" s="68"/>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row>
    <row r="17">
      <c r="A17" s="10" t="s">
        <v>75</v>
      </c>
      <c r="B17" s="57" t="s">
        <v>93</v>
      </c>
      <c r="C17" s="41"/>
    </row>
    <row r="18">
      <c r="A18" s="10" t="s">
        <v>77</v>
      </c>
      <c r="B18" s="59" t="s">
        <v>96</v>
      </c>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row>
    <row r="19">
      <c r="A19" s="10" t="s">
        <v>79</v>
      </c>
      <c r="B19" s="59" t="s">
        <v>97</v>
      </c>
      <c r="C19" s="41"/>
    </row>
    <row r="20">
      <c r="A20" s="10" t="s">
        <v>102</v>
      </c>
      <c r="B20" s="59" t="s">
        <v>108</v>
      </c>
      <c r="C20" s="41"/>
    </row>
    <row r="21">
      <c r="A21" s="10" t="s">
        <v>109</v>
      </c>
      <c r="B21" s="57" t="s">
        <v>95</v>
      </c>
      <c r="C21" s="41"/>
    </row>
    <row r="22">
      <c r="A22" s="10" t="s">
        <v>103</v>
      </c>
      <c r="B22" s="59" t="s">
        <v>110</v>
      </c>
      <c r="C22" s="41"/>
    </row>
    <row r="23">
      <c r="A23" s="10" t="s">
        <v>104</v>
      </c>
      <c r="B23" s="59" t="s">
        <v>111</v>
      </c>
      <c r="C23" s="41"/>
    </row>
    <row r="24">
      <c r="A24" s="10" t="s">
        <v>83</v>
      </c>
      <c r="B24" s="59" t="s">
        <v>112</v>
      </c>
      <c r="C24" s="41"/>
    </row>
    <row r="25">
      <c r="A25" s="10" t="s">
        <v>105</v>
      </c>
      <c r="B25" s="59" t="s">
        <v>113</v>
      </c>
      <c r="C25" s="41"/>
    </row>
    <row r="26">
      <c r="A26" s="10" t="s">
        <v>106</v>
      </c>
      <c r="B26" s="59" t="s">
        <v>114</v>
      </c>
      <c r="C26" s="41"/>
    </row>
    <row r="27">
      <c r="A27" s="10" t="s">
        <v>107</v>
      </c>
      <c r="B27" s="59" t="s">
        <v>115</v>
      </c>
      <c r="C27" s="41"/>
      <c r="D27" s="41"/>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row>
    <row r="28">
      <c r="A28" s="60" t="s">
        <v>116</v>
      </c>
      <c r="B28" s="61" t="s">
        <v>101</v>
      </c>
      <c r="C28" s="41"/>
      <c r="F28" s="41"/>
      <c r="G28" s="41"/>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38"/>
    <col customWidth="1" min="2" max="2" width="20.88"/>
    <col customWidth="1" min="4" max="4" width="21.5"/>
  </cols>
  <sheetData>
    <row r="1">
      <c r="C1" s="41"/>
      <c r="D1" s="42"/>
      <c r="E1" s="42"/>
      <c r="F1" s="42"/>
      <c r="G1" s="42"/>
      <c r="H1" s="42"/>
      <c r="I1" s="42"/>
      <c r="J1" s="42"/>
      <c r="K1" s="41"/>
      <c r="L1" s="41"/>
      <c r="M1" s="41"/>
      <c r="N1" s="41"/>
      <c r="O1" s="41"/>
      <c r="P1" s="41"/>
      <c r="Q1" s="41"/>
      <c r="R1" s="41"/>
      <c r="S1" s="41"/>
      <c r="T1" s="41"/>
      <c r="U1" s="41"/>
      <c r="V1" s="41"/>
      <c r="W1" s="41"/>
      <c r="X1" s="41"/>
      <c r="Y1" s="41"/>
      <c r="Z1" s="41"/>
      <c r="AA1" s="41"/>
      <c r="AB1" s="41"/>
      <c r="AC1" s="41"/>
      <c r="AD1" s="41"/>
      <c r="AE1" s="41"/>
      <c r="AF1" s="41"/>
      <c r="AG1" s="41"/>
      <c r="AH1" s="41"/>
    </row>
    <row r="2">
      <c r="A2" s="43" t="s">
        <v>51</v>
      </c>
      <c r="B2" s="44" t="s">
        <v>74</v>
      </c>
      <c r="C2" s="45"/>
      <c r="D2" s="66" t="s">
        <v>2</v>
      </c>
      <c r="E2" s="69">
        <v>1.0</v>
      </c>
      <c r="F2" s="69">
        <v>2.0</v>
      </c>
      <c r="G2" s="69">
        <v>3.0</v>
      </c>
      <c r="H2" s="69">
        <v>4.0</v>
      </c>
      <c r="I2" s="69">
        <v>5.0</v>
      </c>
      <c r="J2" s="69">
        <v>6.0</v>
      </c>
      <c r="K2" s="69">
        <v>7.0</v>
      </c>
      <c r="L2" s="69">
        <v>8.0</v>
      </c>
      <c r="M2" s="69">
        <v>9.0</v>
      </c>
      <c r="N2" s="69">
        <v>10.0</v>
      </c>
      <c r="O2" s="69">
        <v>11.0</v>
      </c>
      <c r="P2" s="69">
        <v>12.0</v>
      </c>
      <c r="Q2" s="69">
        <v>13.0</v>
      </c>
      <c r="R2" s="69">
        <v>14.0</v>
      </c>
      <c r="S2" s="69">
        <v>15.0</v>
      </c>
      <c r="T2" s="69">
        <v>16.0</v>
      </c>
      <c r="U2" s="69">
        <v>17.0</v>
      </c>
      <c r="V2" s="69">
        <v>18.0</v>
      </c>
      <c r="W2" s="69">
        <v>19.0</v>
      </c>
      <c r="X2" s="69">
        <v>20.0</v>
      </c>
      <c r="Y2" s="69">
        <v>21.0</v>
      </c>
      <c r="Z2" s="69">
        <v>22.0</v>
      </c>
      <c r="AA2" s="69">
        <v>23.0</v>
      </c>
      <c r="AB2" s="69">
        <v>24.0</v>
      </c>
      <c r="AC2" s="69">
        <v>25.0</v>
      </c>
      <c r="AD2" s="69">
        <v>26.0</v>
      </c>
      <c r="AE2" s="69">
        <v>27.0</v>
      </c>
      <c r="AF2" s="69">
        <v>28.0</v>
      </c>
      <c r="AG2" s="69">
        <v>29.0</v>
      </c>
      <c r="AH2" s="69">
        <v>30.0</v>
      </c>
    </row>
    <row r="3">
      <c r="A3" s="10" t="s">
        <v>75</v>
      </c>
      <c r="B3" s="48">
        <v>500000.0</v>
      </c>
      <c r="C3" s="45"/>
      <c r="D3" s="68" t="s">
        <v>76</v>
      </c>
      <c r="E3" s="70">
        <f>B7*B8</f>
        <v>40000</v>
      </c>
      <c r="F3" s="70">
        <f>E3*(1+B13)</f>
        <v>42400</v>
      </c>
      <c r="G3" s="70">
        <f>F3*(1+$B$13)</f>
        <v>44944</v>
      </c>
      <c r="H3" s="70">
        <f>G3*(1+D15)</f>
        <v>44944</v>
      </c>
      <c r="I3" s="70">
        <f>H3*(1+$B$13)</f>
        <v>47640.64</v>
      </c>
      <c r="J3" s="70">
        <f>I3*(1+B13)</f>
        <v>50499.0784</v>
      </c>
      <c r="K3" s="70">
        <f>J3*(1+$B$13)</f>
        <v>53529.0231</v>
      </c>
      <c r="L3" s="70">
        <f>K3*(1+H15)</f>
        <v>53529.0231</v>
      </c>
      <c r="M3" s="70">
        <f>L3*(1+$B$13)</f>
        <v>56740.76449</v>
      </c>
      <c r="N3" s="70">
        <f>M3*(1+F15)</f>
        <v>56740.76449</v>
      </c>
      <c r="O3" s="70">
        <f>N3*(1+$B$13)</f>
        <v>60145.21036</v>
      </c>
      <c r="P3" s="70">
        <f>O3*(1+L15)</f>
        <v>60145.21036</v>
      </c>
      <c r="Q3" s="70">
        <f>P3*(1+$B$13)</f>
        <v>63753.92298</v>
      </c>
      <c r="R3" s="70">
        <f>Q3*(1+J15)</f>
        <v>63753.92298</v>
      </c>
      <c r="S3" s="70">
        <f>R3*(1+$B$13)</f>
        <v>67579.15836</v>
      </c>
      <c r="T3" s="70">
        <f>S3*(1+P15)</f>
        <v>67579.15836</v>
      </c>
      <c r="U3" s="70">
        <f>T3*(1+$B$13)</f>
        <v>71633.90786</v>
      </c>
      <c r="V3" s="70">
        <f>U3*(1+N15)</f>
        <v>71633.90786</v>
      </c>
      <c r="W3" s="70">
        <f>V3*(1+$B$13)</f>
        <v>75931.94233</v>
      </c>
      <c r="X3" s="70">
        <f>W3*(1+T15)</f>
        <v>75931.94233</v>
      </c>
      <c r="Y3" s="70">
        <f>X3*(1+$B$13)</f>
        <v>80487.85887</v>
      </c>
      <c r="Z3" s="70">
        <f>Y3*(1+R15)</f>
        <v>80487.85887</v>
      </c>
      <c r="AA3" s="70">
        <f>Z3*(1+$B$13)</f>
        <v>85317.13041</v>
      </c>
      <c r="AB3" s="70">
        <f>AA3*(1+X15)</f>
        <v>85317.13041</v>
      </c>
      <c r="AC3" s="70">
        <f>AB3*(1+$B$13)</f>
        <v>90436.15823</v>
      </c>
      <c r="AD3" s="70">
        <f>AC3*(1+V15)</f>
        <v>90436.15823</v>
      </c>
      <c r="AE3" s="70">
        <f>AD3*(1+$B$13)</f>
        <v>95862.32772</v>
      </c>
      <c r="AF3" s="70">
        <f>AE3*(1+AB15)</f>
        <v>95862.32772</v>
      </c>
      <c r="AG3" s="70">
        <f>AF3*(1+$B$13)</f>
        <v>101614.0674</v>
      </c>
      <c r="AH3" s="70">
        <f>AG3*(1+Z15)</f>
        <v>101614.0674</v>
      </c>
    </row>
    <row r="4">
      <c r="A4" s="10" t="s">
        <v>77</v>
      </c>
      <c r="B4" s="48">
        <v>50000.0</v>
      </c>
      <c r="C4" s="45"/>
      <c r="D4" s="68"/>
      <c r="E4" s="71"/>
      <c r="F4" s="71"/>
      <c r="G4" s="71"/>
      <c r="H4" s="71"/>
      <c r="I4" s="71"/>
      <c r="J4" s="71"/>
      <c r="K4" s="41"/>
      <c r="L4" s="41"/>
      <c r="M4" s="41"/>
      <c r="N4" s="41"/>
      <c r="O4" s="41"/>
      <c r="P4" s="41"/>
      <c r="Q4" s="41"/>
      <c r="R4" s="41"/>
      <c r="S4" s="41"/>
      <c r="T4" s="41"/>
      <c r="U4" s="41"/>
      <c r="V4" s="41"/>
      <c r="W4" s="41"/>
      <c r="X4" s="41"/>
      <c r="Y4" s="41"/>
      <c r="Z4" s="41"/>
      <c r="AA4" s="41"/>
      <c r="AB4" s="41"/>
      <c r="AC4" s="41"/>
      <c r="AD4" s="41"/>
      <c r="AE4" s="41"/>
      <c r="AF4" s="41"/>
      <c r="AG4" s="41"/>
      <c r="AH4" s="41"/>
    </row>
    <row r="5">
      <c r="A5" s="10" t="s">
        <v>79</v>
      </c>
      <c r="B5" s="48">
        <v>2.0</v>
      </c>
      <c r="C5" s="45"/>
      <c r="D5" s="68"/>
      <c r="E5" s="71"/>
      <c r="F5" s="71"/>
      <c r="G5" s="71"/>
      <c r="H5" s="71"/>
      <c r="I5" s="71"/>
      <c r="J5" s="71"/>
      <c r="K5" s="41"/>
      <c r="L5" s="41"/>
      <c r="M5" s="41"/>
      <c r="N5" s="41"/>
      <c r="O5" s="41"/>
      <c r="P5" s="41"/>
      <c r="Q5" s="41"/>
      <c r="R5" s="41"/>
      <c r="S5" s="41"/>
      <c r="T5" s="41"/>
      <c r="U5" s="41"/>
      <c r="V5" s="41"/>
      <c r="W5" s="41"/>
      <c r="X5" s="41"/>
      <c r="Y5" s="41"/>
      <c r="Z5" s="41"/>
      <c r="AA5" s="41"/>
      <c r="AB5" s="41"/>
      <c r="AC5" s="41"/>
      <c r="AD5" s="41"/>
      <c r="AE5" s="41"/>
      <c r="AF5" s="41"/>
      <c r="AG5" s="41"/>
      <c r="AH5" s="41"/>
    </row>
    <row r="6">
      <c r="A6" s="10" t="s">
        <v>109</v>
      </c>
      <c r="B6" s="48">
        <v>10000.0</v>
      </c>
      <c r="C6" s="45"/>
      <c r="D6" s="72"/>
      <c r="E6" s="71"/>
      <c r="F6" s="71"/>
      <c r="G6" s="71"/>
      <c r="H6" s="71"/>
      <c r="I6" s="71"/>
      <c r="J6" s="71"/>
      <c r="K6" s="71"/>
      <c r="L6" s="71"/>
      <c r="M6" s="71"/>
      <c r="N6" s="71"/>
      <c r="O6" s="71"/>
      <c r="P6" s="71"/>
      <c r="Q6" s="71"/>
      <c r="R6" s="71"/>
      <c r="S6" s="71"/>
      <c r="T6" s="71"/>
      <c r="U6" s="71"/>
      <c r="V6" s="71"/>
      <c r="W6" s="71"/>
      <c r="X6" s="71"/>
      <c r="Y6" s="71"/>
      <c r="Z6" s="71"/>
      <c r="AA6" s="71"/>
      <c r="AB6" s="71"/>
      <c r="AC6" s="71"/>
      <c r="AD6" s="71"/>
      <c r="AE6" s="71"/>
      <c r="AF6" s="71"/>
      <c r="AG6" s="71"/>
      <c r="AH6" s="71"/>
    </row>
    <row r="7">
      <c r="A7" s="10" t="s">
        <v>117</v>
      </c>
      <c r="B7" s="48">
        <v>0.2</v>
      </c>
      <c r="C7" s="45"/>
      <c r="D7" s="72"/>
      <c r="E7" s="71"/>
      <c r="F7" s="71"/>
      <c r="G7" s="71"/>
      <c r="H7" s="71"/>
      <c r="I7" s="71"/>
      <c r="J7" s="71"/>
      <c r="K7" s="55"/>
      <c r="L7" s="55"/>
      <c r="M7" s="55"/>
      <c r="N7" s="55"/>
      <c r="O7" s="55"/>
      <c r="P7" s="55"/>
      <c r="Q7" s="55"/>
      <c r="R7" s="55"/>
      <c r="S7" s="55"/>
      <c r="T7" s="55"/>
      <c r="U7" s="55"/>
      <c r="V7" s="55"/>
      <c r="W7" s="55"/>
      <c r="X7" s="55"/>
      <c r="Y7" s="55"/>
      <c r="Z7" s="55"/>
      <c r="AA7" s="55"/>
      <c r="AB7" s="55"/>
      <c r="AC7" s="55"/>
      <c r="AD7" s="55"/>
      <c r="AE7" s="55"/>
      <c r="AF7" s="55"/>
      <c r="AG7" s="55"/>
      <c r="AH7" s="55"/>
    </row>
    <row r="8">
      <c r="A8" s="10" t="s">
        <v>118</v>
      </c>
      <c r="B8" s="48">
        <v>200000.0</v>
      </c>
      <c r="C8" s="45"/>
      <c r="D8" s="72"/>
      <c r="E8" s="71"/>
      <c r="F8" s="71"/>
      <c r="G8" s="71"/>
      <c r="H8" s="71"/>
      <c r="I8" s="71"/>
      <c r="J8" s="71"/>
      <c r="K8" s="41"/>
      <c r="L8" s="41"/>
      <c r="M8" s="41"/>
      <c r="N8" s="41"/>
      <c r="O8" s="41"/>
      <c r="P8" s="41"/>
      <c r="Q8" s="41"/>
      <c r="R8" s="41"/>
      <c r="S8" s="41"/>
      <c r="T8" s="41"/>
      <c r="U8" s="41"/>
      <c r="V8" s="41"/>
      <c r="W8" s="41"/>
      <c r="X8" s="41"/>
      <c r="Y8" s="41"/>
      <c r="Z8" s="41"/>
      <c r="AA8" s="41"/>
      <c r="AB8" s="41"/>
      <c r="AC8" s="41"/>
      <c r="AD8" s="41"/>
      <c r="AE8" s="41"/>
      <c r="AF8" s="41"/>
      <c r="AG8" s="41"/>
      <c r="AH8" s="41"/>
    </row>
    <row r="9">
      <c r="A9" s="10" t="s">
        <v>102</v>
      </c>
      <c r="B9" s="48">
        <v>1000.0</v>
      </c>
      <c r="C9" s="45"/>
      <c r="D9" s="68" t="s">
        <v>78</v>
      </c>
      <c r="E9" s="70">
        <f t="shared" ref="E9:AH9" si="1">E3+E6</f>
        <v>40000</v>
      </c>
      <c r="F9" s="70">
        <f t="shared" si="1"/>
        <v>42400</v>
      </c>
      <c r="G9" s="70">
        <f t="shared" si="1"/>
        <v>44944</v>
      </c>
      <c r="H9" s="70">
        <f t="shared" si="1"/>
        <v>44944</v>
      </c>
      <c r="I9" s="70">
        <f t="shared" si="1"/>
        <v>47640.64</v>
      </c>
      <c r="J9" s="70">
        <f t="shared" si="1"/>
        <v>50499.0784</v>
      </c>
      <c r="K9" s="70">
        <f t="shared" si="1"/>
        <v>53529.0231</v>
      </c>
      <c r="L9" s="70">
        <f t="shared" si="1"/>
        <v>53529.0231</v>
      </c>
      <c r="M9" s="70">
        <f t="shared" si="1"/>
        <v>56740.76449</v>
      </c>
      <c r="N9" s="70">
        <f t="shared" si="1"/>
        <v>56740.76449</v>
      </c>
      <c r="O9" s="70">
        <f t="shared" si="1"/>
        <v>60145.21036</v>
      </c>
      <c r="P9" s="70">
        <f t="shared" si="1"/>
        <v>60145.21036</v>
      </c>
      <c r="Q9" s="70">
        <f t="shared" si="1"/>
        <v>63753.92298</v>
      </c>
      <c r="R9" s="70">
        <f t="shared" si="1"/>
        <v>63753.92298</v>
      </c>
      <c r="S9" s="70">
        <f t="shared" si="1"/>
        <v>67579.15836</v>
      </c>
      <c r="T9" s="70">
        <f t="shared" si="1"/>
        <v>67579.15836</v>
      </c>
      <c r="U9" s="70">
        <f t="shared" si="1"/>
        <v>71633.90786</v>
      </c>
      <c r="V9" s="70">
        <f t="shared" si="1"/>
        <v>71633.90786</v>
      </c>
      <c r="W9" s="70">
        <f t="shared" si="1"/>
        <v>75931.94233</v>
      </c>
      <c r="X9" s="70">
        <f t="shared" si="1"/>
        <v>75931.94233</v>
      </c>
      <c r="Y9" s="70">
        <f t="shared" si="1"/>
        <v>80487.85887</v>
      </c>
      <c r="Z9" s="70">
        <f t="shared" si="1"/>
        <v>80487.85887</v>
      </c>
      <c r="AA9" s="70">
        <f t="shared" si="1"/>
        <v>85317.13041</v>
      </c>
      <c r="AB9" s="70">
        <f t="shared" si="1"/>
        <v>85317.13041</v>
      </c>
      <c r="AC9" s="70">
        <f t="shared" si="1"/>
        <v>90436.15823</v>
      </c>
      <c r="AD9" s="70">
        <f t="shared" si="1"/>
        <v>90436.15823</v>
      </c>
      <c r="AE9" s="70">
        <f t="shared" si="1"/>
        <v>95862.32772</v>
      </c>
      <c r="AF9" s="70">
        <f t="shared" si="1"/>
        <v>95862.32772</v>
      </c>
      <c r="AG9" s="70">
        <f t="shared" si="1"/>
        <v>101614.0674</v>
      </c>
      <c r="AH9" s="70">
        <f t="shared" si="1"/>
        <v>101614.0674</v>
      </c>
    </row>
    <row r="10">
      <c r="A10" s="10" t="s">
        <v>83</v>
      </c>
      <c r="B10" s="48">
        <v>1000.0</v>
      </c>
      <c r="C10" s="45"/>
      <c r="D10" s="68"/>
      <c r="E10" s="71"/>
      <c r="F10" s="71"/>
      <c r="G10" s="71"/>
      <c r="H10" s="71"/>
      <c r="I10" s="71"/>
      <c r="J10" s="71"/>
      <c r="K10" s="41"/>
      <c r="L10" s="41"/>
      <c r="M10" s="41"/>
      <c r="N10" s="41"/>
      <c r="O10" s="41"/>
      <c r="P10" s="41"/>
      <c r="Q10" s="41"/>
      <c r="R10" s="41"/>
      <c r="S10" s="41"/>
      <c r="T10" s="41"/>
      <c r="U10" s="41"/>
      <c r="V10" s="41"/>
      <c r="W10" s="41"/>
      <c r="X10" s="41"/>
      <c r="Y10" s="41"/>
      <c r="Z10" s="41"/>
      <c r="AA10" s="41"/>
      <c r="AB10" s="41"/>
      <c r="AC10" s="41"/>
      <c r="AD10" s="41"/>
      <c r="AE10" s="41"/>
      <c r="AF10" s="41"/>
      <c r="AG10" s="41"/>
      <c r="AH10" s="41"/>
    </row>
    <row r="11">
      <c r="A11" s="10" t="s">
        <v>119</v>
      </c>
      <c r="B11" s="48">
        <v>0.0</v>
      </c>
      <c r="C11" s="45"/>
      <c r="D11" s="68" t="s">
        <v>80</v>
      </c>
      <c r="E11" s="69">
        <f>B4+B6+B9+B10+B11+B12</f>
        <v>64000</v>
      </c>
      <c r="F11" s="70">
        <f t="shared" ref="F11:AH11" si="2">IF(F2 = $B5 + 1, (E11-($B4*POWER(1+$B13,F2-1)))*(1+$B13), E11*(1+$B13))</f>
        <v>67840</v>
      </c>
      <c r="G11" s="70">
        <f t="shared" si="2"/>
        <v>12359.6</v>
      </c>
      <c r="H11" s="70">
        <f t="shared" si="2"/>
        <v>13101.176</v>
      </c>
      <c r="I11" s="70">
        <f t="shared" si="2"/>
        <v>13887.24656</v>
      </c>
      <c r="J11" s="70">
        <f t="shared" si="2"/>
        <v>14720.48135</v>
      </c>
      <c r="K11" s="70">
        <f t="shared" si="2"/>
        <v>15603.71023</v>
      </c>
      <c r="L11" s="70">
        <f t="shared" si="2"/>
        <v>16539.93285</v>
      </c>
      <c r="M11" s="70">
        <f t="shared" si="2"/>
        <v>17532.32882</v>
      </c>
      <c r="N11" s="70">
        <f t="shared" si="2"/>
        <v>18584.26855</v>
      </c>
      <c r="O11" s="70">
        <f t="shared" si="2"/>
        <v>19699.32466</v>
      </c>
      <c r="P11" s="70">
        <f t="shared" si="2"/>
        <v>20881.28414</v>
      </c>
      <c r="Q11" s="70">
        <f t="shared" si="2"/>
        <v>22134.16119</v>
      </c>
      <c r="R11" s="70">
        <f t="shared" si="2"/>
        <v>23462.21086</v>
      </c>
      <c r="S11" s="70">
        <f t="shared" si="2"/>
        <v>24869.94351</v>
      </c>
      <c r="T11" s="70">
        <f t="shared" si="2"/>
        <v>26362.14012</v>
      </c>
      <c r="U11" s="70">
        <f t="shared" si="2"/>
        <v>27943.86853</v>
      </c>
      <c r="V11" s="70">
        <f t="shared" si="2"/>
        <v>29620.50064</v>
      </c>
      <c r="W11" s="70">
        <f t="shared" si="2"/>
        <v>31397.73068</v>
      </c>
      <c r="X11" s="70">
        <f t="shared" si="2"/>
        <v>33281.59452</v>
      </c>
      <c r="Y11" s="70">
        <f t="shared" si="2"/>
        <v>35278.49019</v>
      </c>
      <c r="Z11" s="70">
        <f t="shared" si="2"/>
        <v>37395.19961</v>
      </c>
      <c r="AA11" s="70">
        <f t="shared" si="2"/>
        <v>39638.91158</v>
      </c>
      <c r="AB11" s="70">
        <f t="shared" si="2"/>
        <v>42017.24628</v>
      </c>
      <c r="AC11" s="70">
        <f t="shared" si="2"/>
        <v>44538.28105</v>
      </c>
      <c r="AD11" s="70">
        <f t="shared" si="2"/>
        <v>47210.57792</v>
      </c>
      <c r="AE11" s="70">
        <f t="shared" si="2"/>
        <v>50043.21259</v>
      </c>
      <c r="AF11" s="70">
        <f t="shared" si="2"/>
        <v>53045.80535</v>
      </c>
      <c r="AG11" s="70">
        <f t="shared" si="2"/>
        <v>56228.55367</v>
      </c>
      <c r="AH11" s="70">
        <f t="shared" si="2"/>
        <v>59602.26689</v>
      </c>
    </row>
    <row r="12">
      <c r="A12" s="10" t="s">
        <v>120</v>
      </c>
      <c r="B12" s="48">
        <v>2000.0</v>
      </c>
      <c r="C12" s="45"/>
      <c r="D12" s="68" t="s">
        <v>82</v>
      </c>
      <c r="E12" s="70">
        <f t="shared" ref="E12:AH12" si="3">E9-E11</f>
        <v>-24000</v>
      </c>
      <c r="F12" s="70">
        <f t="shared" si="3"/>
        <v>-25440</v>
      </c>
      <c r="G12" s="70">
        <f t="shared" si="3"/>
        <v>32584.4</v>
      </c>
      <c r="H12" s="70">
        <f t="shared" si="3"/>
        <v>31842.824</v>
      </c>
      <c r="I12" s="70">
        <f t="shared" si="3"/>
        <v>33753.39344</v>
      </c>
      <c r="J12" s="70">
        <f t="shared" si="3"/>
        <v>35778.59705</v>
      </c>
      <c r="K12" s="70">
        <f t="shared" si="3"/>
        <v>37925.31287</v>
      </c>
      <c r="L12" s="70">
        <f t="shared" si="3"/>
        <v>36989.09026</v>
      </c>
      <c r="M12" s="70">
        <f t="shared" si="3"/>
        <v>39208.43567</v>
      </c>
      <c r="N12" s="70">
        <f t="shared" si="3"/>
        <v>38156.49594</v>
      </c>
      <c r="O12" s="70">
        <f t="shared" si="3"/>
        <v>40445.8857</v>
      </c>
      <c r="P12" s="70">
        <f t="shared" si="3"/>
        <v>39263.92622</v>
      </c>
      <c r="Q12" s="70">
        <f t="shared" si="3"/>
        <v>41619.76179</v>
      </c>
      <c r="R12" s="70">
        <f t="shared" si="3"/>
        <v>40291.71212</v>
      </c>
      <c r="S12" s="70">
        <f t="shared" si="3"/>
        <v>42709.21485</v>
      </c>
      <c r="T12" s="70">
        <f t="shared" si="3"/>
        <v>41217.01824</v>
      </c>
      <c r="U12" s="70">
        <f t="shared" si="3"/>
        <v>43690.03933</v>
      </c>
      <c r="V12" s="70">
        <f t="shared" si="3"/>
        <v>42013.40722</v>
      </c>
      <c r="W12" s="70">
        <f t="shared" si="3"/>
        <v>44534.21165</v>
      </c>
      <c r="X12" s="70">
        <f t="shared" si="3"/>
        <v>42650.34781</v>
      </c>
      <c r="Y12" s="70">
        <f t="shared" si="3"/>
        <v>45209.36868</v>
      </c>
      <c r="Z12" s="70">
        <f t="shared" si="3"/>
        <v>43092.65927</v>
      </c>
      <c r="AA12" s="70">
        <f t="shared" si="3"/>
        <v>45678.21882</v>
      </c>
      <c r="AB12" s="70">
        <f t="shared" si="3"/>
        <v>43299.88413</v>
      </c>
      <c r="AC12" s="70">
        <f t="shared" si="3"/>
        <v>45897.87718</v>
      </c>
      <c r="AD12" s="70">
        <f t="shared" si="3"/>
        <v>43225.58031</v>
      </c>
      <c r="AE12" s="70">
        <f t="shared" si="3"/>
        <v>45819.11513</v>
      </c>
      <c r="AF12" s="70">
        <f t="shared" si="3"/>
        <v>42816.52238</v>
      </c>
      <c r="AG12" s="70">
        <f t="shared" si="3"/>
        <v>45385.51372</v>
      </c>
      <c r="AH12" s="70">
        <f t="shared" si="3"/>
        <v>42011.8005</v>
      </c>
    </row>
    <row r="13">
      <c r="A13" s="10" t="s">
        <v>87</v>
      </c>
      <c r="B13" s="54">
        <v>0.06</v>
      </c>
      <c r="C13" s="41"/>
      <c r="D13" s="42"/>
      <c r="E13" s="42"/>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row>
    <row r="14">
      <c r="A14" s="10" t="s">
        <v>88</v>
      </c>
      <c r="B14" s="54">
        <v>0.08</v>
      </c>
      <c r="C14" s="45"/>
      <c r="D14" s="52" t="s">
        <v>85</v>
      </c>
      <c r="E14" s="49">
        <f>AH12/B14</f>
        <v>525147.5062</v>
      </c>
      <c r="F14" s="53" t="s">
        <v>86</v>
      </c>
      <c r="G14" s="41"/>
      <c r="H14" s="41"/>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row>
    <row r="15">
      <c r="A15" s="41"/>
      <c r="B15" s="56"/>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row>
    <row r="16">
      <c r="A16" s="43" t="s">
        <v>51</v>
      </c>
      <c r="B16" s="44" t="s">
        <v>92</v>
      </c>
      <c r="C16" s="41"/>
      <c r="D16" s="42"/>
      <c r="E16" s="42"/>
      <c r="F16" s="42"/>
      <c r="G16" s="42"/>
      <c r="H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row>
    <row r="17">
      <c r="A17" s="10" t="s">
        <v>75</v>
      </c>
      <c r="B17" s="57" t="s">
        <v>93</v>
      </c>
      <c r="C17" s="45"/>
      <c r="D17" s="46" t="s">
        <v>46</v>
      </c>
      <c r="E17" s="10" t="s">
        <v>16</v>
      </c>
      <c r="F17" s="47">
        <v>2.0</v>
      </c>
      <c r="G17" s="47">
        <v>3.0</v>
      </c>
      <c r="H17" s="47">
        <v>4.0</v>
      </c>
      <c r="I17" s="47">
        <v>5.0</v>
      </c>
      <c r="J17" s="47">
        <v>6.0</v>
      </c>
      <c r="K17" s="47">
        <v>7.0</v>
      </c>
      <c r="L17" s="47">
        <v>8.0</v>
      </c>
      <c r="M17" s="47">
        <v>9.0</v>
      </c>
      <c r="N17" s="47">
        <v>10.0</v>
      </c>
      <c r="O17" s="47">
        <v>11.0</v>
      </c>
      <c r="P17" s="47">
        <v>12.0</v>
      </c>
      <c r="Q17" s="47">
        <v>13.0</v>
      </c>
      <c r="R17" s="47">
        <v>14.0</v>
      </c>
      <c r="S17" s="47">
        <v>15.0</v>
      </c>
      <c r="T17" s="47">
        <v>16.0</v>
      </c>
      <c r="U17" s="47">
        <v>17.0</v>
      </c>
      <c r="V17" s="47">
        <v>18.0</v>
      </c>
      <c r="W17" s="47">
        <v>19.0</v>
      </c>
      <c r="X17" s="47">
        <v>20.0</v>
      </c>
      <c r="Y17" s="47">
        <v>21.0</v>
      </c>
      <c r="Z17" s="47">
        <v>22.0</v>
      </c>
      <c r="AA17" s="47">
        <v>23.0</v>
      </c>
      <c r="AB17" s="47">
        <v>24.0</v>
      </c>
      <c r="AC17" s="47">
        <v>25.0</v>
      </c>
      <c r="AD17" s="47">
        <v>26.0</v>
      </c>
      <c r="AE17" s="47">
        <v>27.0</v>
      </c>
      <c r="AF17" s="47">
        <v>28.0</v>
      </c>
      <c r="AG17" s="47">
        <v>29.0</v>
      </c>
      <c r="AH17" s="47">
        <v>30.0</v>
      </c>
    </row>
    <row r="18">
      <c r="A18" s="10" t="s">
        <v>109</v>
      </c>
      <c r="B18" s="57" t="s">
        <v>95</v>
      </c>
      <c r="C18" s="45"/>
      <c r="D18" s="10" t="s">
        <v>89</v>
      </c>
      <c r="E18" s="47">
        <f>-B3</f>
        <v>-500000</v>
      </c>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row>
    <row r="19">
      <c r="A19" s="10" t="s">
        <v>77</v>
      </c>
      <c r="B19" s="59" t="s">
        <v>96</v>
      </c>
      <c r="C19" s="45"/>
      <c r="D19" s="10" t="s">
        <v>90</v>
      </c>
      <c r="E19" s="49">
        <f t="shared" ref="E19:AH19" si="4">E12</f>
        <v>-24000</v>
      </c>
      <c r="F19" s="49">
        <f t="shared" si="4"/>
        <v>-25440</v>
      </c>
      <c r="G19" s="49">
        <f t="shared" si="4"/>
        <v>32584.4</v>
      </c>
      <c r="H19" s="49">
        <f t="shared" si="4"/>
        <v>31842.824</v>
      </c>
      <c r="I19" s="49">
        <f t="shared" si="4"/>
        <v>33753.39344</v>
      </c>
      <c r="J19" s="49">
        <f t="shared" si="4"/>
        <v>35778.59705</v>
      </c>
      <c r="K19" s="49">
        <f t="shared" si="4"/>
        <v>37925.31287</v>
      </c>
      <c r="L19" s="49">
        <f t="shared" si="4"/>
        <v>36989.09026</v>
      </c>
      <c r="M19" s="49">
        <f t="shared" si="4"/>
        <v>39208.43567</v>
      </c>
      <c r="N19" s="49">
        <f t="shared" si="4"/>
        <v>38156.49594</v>
      </c>
      <c r="O19" s="49">
        <f t="shared" si="4"/>
        <v>40445.8857</v>
      </c>
      <c r="P19" s="49">
        <f t="shared" si="4"/>
        <v>39263.92622</v>
      </c>
      <c r="Q19" s="49">
        <f t="shared" si="4"/>
        <v>41619.76179</v>
      </c>
      <c r="R19" s="49">
        <f t="shared" si="4"/>
        <v>40291.71212</v>
      </c>
      <c r="S19" s="49">
        <f t="shared" si="4"/>
        <v>42709.21485</v>
      </c>
      <c r="T19" s="49">
        <f t="shared" si="4"/>
        <v>41217.01824</v>
      </c>
      <c r="U19" s="49">
        <f t="shared" si="4"/>
        <v>43690.03933</v>
      </c>
      <c r="V19" s="49">
        <f t="shared" si="4"/>
        <v>42013.40722</v>
      </c>
      <c r="W19" s="49">
        <f t="shared" si="4"/>
        <v>44534.21165</v>
      </c>
      <c r="X19" s="49">
        <f t="shared" si="4"/>
        <v>42650.34781</v>
      </c>
      <c r="Y19" s="49">
        <f t="shared" si="4"/>
        <v>45209.36868</v>
      </c>
      <c r="Z19" s="49">
        <f t="shared" si="4"/>
        <v>43092.65927</v>
      </c>
      <c r="AA19" s="49">
        <f t="shared" si="4"/>
        <v>45678.21882</v>
      </c>
      <c r="AB19" s="49">
        <f t="shared" si="4"/>
        <v>43299.88413</v>
      </c>
      <c r="AC19" s="49">
        <f t="shared" si="4"/>
        <v>45897.87718</v>
      </c>
      <c r="AD19" s="49">
        <f t="shared" si="4"/>
        <v>43225.58031</v>
      </c>
      <c r="AE19" s="49">
        <f t="shared" si="4"/>
        <v>45819.11513</v>
      </c>
      <c r="AF19" s="49">
        <f t="shared" si="4"/>
        <v>42816.52238</v>
      </c>
      <c r="AG19" s="49">
        <f t="shared" si="4"/>
        <v>45385.51372</v>
      </c>
      <c r="AH19" s="49">
        <f t="shared" si="4"/>
        <v>42011.8005</v>
      </c>
    </row>
    <row r="20">
      <c r="A20" s="10" t="s">
        <v>79</v>
      </c>
      <c r="B20" s="59" t="s">
        <v>97</v>
      </c>
      <c r="C20" s="45"/>
      <c r="D20" s="10" t="s">
        <v>91</v>
      </c>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49">
        <f>E14</f>
        <v>525147.5062</v>
      </c>
    </row>
    <row r="21">
      <c r="A21" s="73" t="s">
        <v>121</v>
      </c>
      <c r="B21" s="59" t="s">
        <v>98</v>
      </c>
      <c r="C21" s="45"/>
      <c r="D21" s="10"/>
      <c r="E21" s="49">
        <f t="shared" ref="E21:AH21" si="5">SUM(E18:E20)</f>
        <v>-524000</v>
      </c>
      <c r="F21" s="49">
        <f t="shared" si="5"/>
        <v>-25440</v>
      </c>
      <c r="G21" s="49">
        <f t="shared" si="5"/>
        <v>32584.4</v>
      </c>
      <c r="H21" s="49">
        <f t="shared" si="5"/>
        <v>31842.824</v>
      </c>
      <c r="I21" s="49">
        <f t="shared" si="5"/>
        <v>33753.39344</v>
      </c>
      <c r="J21" s="49">
        <f t="shared" si="5"/>
        <v>35778.59705</v>
      </c>
      <c r="K21" s="49">
        <f t="shared" si="5"/>
        <v>37925.31287</v>
      </c>
      <c r="L21" s="49">
        <f t="shared" si="5"/>
        <v>36989.09026</v>
      </c>
      <c r="M21" s="49">
        <f t="shared" si="5"/>
        <v>39208.43567</v>
      </c>
      <c r="N21" s="49">
        <f t="shared" si="5"/>
        <v>38156.49594</v>
      </c>
      <c r="O21" s="49">
        <f t="shared" si="5"/>
        <v>40445.8857</v>
      </c>
      <c r="P21" s="49">
        <f t="shared" si="5"/>
        <v>39263.92622</v>
      </c>
      <c r="Q21" s="49">
        <f t="shared" si="5"/>
        <v>41619.76179</v>
      </c>
      <c r="R21" s="49">
        <f t="shared" si="5"/>
        <v>40291.71212</v>
      </c>
      <c r="S21" s="49">
        <f t="shared" si="5"/>
        <v>42709.21485</v>
      </c>
      <c r="T21" s="49">
        <f t="shared" si="5"/>
        <v>41217.01824</v>
      </c>
      <c r="U21" s="49">
        <f t="shared" si="5"/>
        <v>43690.03933</v>
      </c>
      <c r="V21" s="49">
        <f t="shared" si="5"/>
        <v>42013.40722</v>
      </c>
      <c r="W21" s="49">
        <f t="shared" si="5"/>
        <v>44534.21165</v>
      </c>
      <c r="X21" s="49">
        <f t="shared" si="5"/>
        <v>42650.34781</v>
      </c>
      <c r="Y21" s="49">
        <f t="shared" si="5"/>
        <v>45209.36868</v>
      </c>
      <c r="Z21" s="49">
        <f t="shared" si="5"/>
        <v>43092.65927</v>
      </c>
      <c r="AA21" s="49">
        <f t="shared" si="5"/>
        <v>45678.21882</v>
      </c>
      <c r="AB21" s="49">
        <f t="shared" si="5"/>
        <v>43299.88413</v>
      </c>
      <c r="AC21" s="49">
        <f t="shared" si="5"/>
        <v>45897.87718</v>
      </c>
      <c r="AD21" s="49">
        <f t="shared" si="5"/>
        <v>43225.58031</v>
      </c>
      <c r="AE21" s="49">
        <f t="shared" si="5"/>
        <v>45819.11513</v>
      </c>
      <c r="AF21" s="49">
        <f t="shared" si="5"/>
        <v>42816.52238</v>
      </c>
      <c r="AG21" s="49">
        <f t="shared" si="5"/>
        <v>45385.51372</v>
      </c>
      <c r="AH21" s="49">
        <f t="shared" si="5"/>
        <v>567159.3067</v>
      </c>
    </row>
    <row r="22">
      <c r="A22" s="10" t="s">
        <v>102</v>
      </c>
      <c r="B22" s="59" t="s">
        <v>108</v>
      </c>
      <c r="C22" s="45"/>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row>
    <row r="23">
      <c r="A23" s="10" t="s">
        <v>83</v>
      </c>
      <c r="B23" s="59" t="s">
        <v>98</v>
      </c>
      <c r="C23" s="45"/>
      <c r="D23" s="74" t="s">
        <v>94</v>
      </c>
      <c r="E23" s="75">
        <f>IRR(E21:AH21)</f>
        <v>0.06569448015</v>
      </c>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row>
    <row r="24">
      <c r="A24" s="10" t="s">
        <v>119</v>
      </c>
      <c r="B24" s="59" t="s">
        <v>122</v>
      </c>
      <c r="C24" s="41"/>
      <c r="D24" s="76"/>
      <c r="E24" s="76"/>
      <c r="F24" s="50"/>
      <c r="G24" s="50"/>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row>
    <row r="25">
      <c r="A25" s="10" t="s">
        <v>117</v>
      </c>
      <c r="B25" s="59" t="s">
        <v>123</v>
      </c>
      <c r="C25" s="41"/>
      <c r="D25" s="41"/>
      <c r="E25" s="41"/>
      <c r="F25" s="41"/>
      <c r="G25" s="41"/>
      <c r="H25" s="41"/>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row>
    <row r="26">
      <c r="A26" s="10" t="s">
        <v>118</v>
      </c>
      <c r="B26" s="77" t="s">
        <v>124</v>
      </c>
      <c r="C26" s="41"/>
      <c r="D26" s="41"/>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row>
    <row r="27">
      <c r="A27" s="10" t="s">
        <v>120</v>
      </c>
      <c r="B27" s="59" t="s">
        <v>125</v>
      </c>
      <c r="C27" s="41"/>
      <c r="D27" s="41"/>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row>
    <row r="28">
      <c r="A28" s="60" t="s">
        <v>126</v>
      </c>
      <c r="B28" s="61" t="s">
        <v>101</v>
      </c>
      <c r="C28" s="41"/>
      <c r="D28" s="41"/>
      <c r="E28" s="41"/>
      <c r="F28" s="41"/>
      <c r="G28" s="41"/>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row>
    <row r="29">
      <c r="B29" s="2"/>
      <c r="C29" s="41"/>
      <c r="D29" s="41"/>
      <c r="E29" s="41"/>
      <c r="F29" s="41"/>
      <c r="G29" s="41"/>
      <c r="H29" s="41"/>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row>
    <row r="30">
      <c r="B30" s="2"/>
      <c r="C30" s="41"/>
      <c r="D30" s="41"/>
      <c r="E30" s="41"/>
      <c r="F30" s="41"/>
      <c r="G30" s="41"/>
      <c r="H30" s="41"/>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row>
    <row r="31">
      <c r="B31" s="2"/>
      <c r="C31" s="41"/>
      <c r="D31" s="41"/>
      <c r="E31" s="41"/>
      <c r="F31" s="41"/>
      <c r="G31" s="41"/>
      <c r="H31" s="41"/>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row>
    <row r="32">
      <c r="B32" s="2"/>
      <c r="C32" s="41"/>
      <c r="D32" s="41"/>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row>
    <row r="33">
      <c r="B33" s="2"/>
      <c r="C33" s="41"/>
      <c r="D33" s="41"/>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row>
    <row r="34">
      <c r="B34" s="2"/>
      <c r="C34" s="41"/>
      <c r="D34" s="41"/>
      <c r="E34" s="41"/>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row>
    <row r="35">
      <c r="B35" s="2"/>
      <c r="C35" s="41"/>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row>
    <row r="36">
      <c r="B36" s="2"/>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row>
    <row r="37">
      <c r="B37" s="2"/>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row>
    <row r="38">
      <c r="B38" s="2"/>
      <c r="C38" s="41"/>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row>
    <row r="39">
      <c r="A39" s="41"/>
      <c r="B39" s="56"/>
      <c r="C39" s="41"/>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row>
    <row r="40">
      <c r="A40" s="41"/>
      <c r="B40" s="56"/>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row>
    <row r="41">
      <c r="A41" s="41"/>
      <c r="B41" s="56"/>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row>
    <row r="42">
      <c r="A42" s="41"/>
      <c r="B42" s="56"/>
      <c r="C42" s="41"/>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row>
    <row r="43">
      <c r="A43" s="41"/>
      <c r="B43" s="56"/>
      <c r="C43" s="41"/>
      <c r="D43" s="41"/>
      <c r="E43" s="41"/>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row>
    <row r="44">
      <c r="A44" s="41"/>
      <c r="B44" s="56"/>
      <c r="C44" s="41"/>
      <c r="D44" s="41"/>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row>
    <row r="45">
      <c r="A45" s="41"/>
      <c r="B45" s="56"/>
      <c r="C45" s="41"/>
      <c r="D45" s="41"/>
      <c r="E45" s="41"/>
      <c r="F45" s="41"/>
      <c r="G45" s="41"/>
      <c r="H45" s="41"/>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row>
    <row r="46">
      <c r="A46" s="41"/>
      <c r="B46" s="56"/>
      <c r="C46" s="41"/>
      <c r="D46" s="41"/>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row>
    <row r="47">
      <c r="A47" s="41"/>
      <c r="B47" s="56"/>
      <c r="C47" s="41"/>
      <c r="D47" s="41"/>
      <c r="E47" s="41"/>
      <c r="F47" s="41"/>
      <c r="G47" s="41"/>
      <c r="H47" s="41"/>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row>
    <row r="48">
      <c r="A48" s="41"/>
      <c r="B48" s="56"/>
      <c r="C48" s="41"/>
      <c r="D48" s="41"/>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row>
    <row r="49">
      <c r="A49" s="41"/>
      <c r="B49" s="56"/>
      <c r="C49" s="41"/>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row>
    <row r="50">
      <c r="A50" s="41"/>
      <c r="B50" s="56"/>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row>
    <row r="51">
      <c r="A51" s="41"/>
      <c r="B51" s="56"/>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row>
    <row r="52">
      <c r="A52" s="41"/>
      <c r="B52" s="56"/>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row>
    <row r="53">
      <c r="A53" s="41"/>
      <c r="B53" s="56"/>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row>
    <row r="54">
      <c r="A54" s="41"/>
      <c r="B54" s="56"/>
      <c r="C54" s="41"/>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row>
    <row r="55">
      <c r="A55" s="41"/>
      <c r="B55" s="56"/>
      <c r="C55" s="41"/>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1"/>
      <c r="AE55" s="41"/>
      <c r="AF55" s="41"/>
      <c r="AG55" s="41"/>
      <c r="AH55" s="41"/>
    </row>
    <row r="56">
      <c r="A56" s="41"/>
      <c r="B56" s="56"/>
      <c r="C56" s="41"/>
      <c r="D56" s="41"/>
      <c r="E56" s="41"/>
      <c r="F56" s="41"/>
      <c r="G56" s="41"/>
      <c r="H56" s="41"/>
      <c r="I56" s="41"/>
      <c r="J56" s="41"/>
      <c r="K56" s="41"/>
      <c r="L56" s="41"/>
      <c r="M56" s="41"/>
      <c r="N56" s="41"/>
      <c r="O56" s="41"/>
      <c r="P56" s="41"/>
      <c r="Q56" s="41"/>
      <c r="R56" s="41"/>
      <c r="S56" s="41"/>
      <c r="T56" s="41"/>
      <c r="U56" s="41"/>
      <c r="V56" s="41"/>
      <c r="W56" s="41"/>
      <c r="X56" s="41"/>
      <c r="Y56" s="41"/>
      <c r="Z56" s="41"/>
      <c r="AA56" s="41"/>
      <c r="AB56" s="41"/>
      <c r="AC56" s="41"/>
      <c r="AD56" s="41"/>
      <c r="AE56" s="41"/>
      <c r="AF56" s="41"/>
      <c r="AG56" s="41"/>
      <c r="AH56" s="41"/>
    </row>
    <row r="57">
      <c r="A57" s="41"/>
      <c r="B57" s="56"/>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c r="AC57" s="41"/>
      <c r="AD57" s="41"/>
      <c r="AE57" s="41"/>
      <c r="AF57" s="41"/>
      <c r="AG57" s="41"/>
      <c r="AH57" s="41"/>
    </row>
    <row r="58">
      <c r="A58" s="41"/>
      <c r="B58" s="56"/>
      <c r="C58" s="41"/>
      <c r="D58" s="41"/>
      <c r="E58" s="41"/>
      <c r="F58" s="41"/>
      <c r="G58" s="41"/>
      <c r="H58" s="41"/>
      <c r="I58" s="41"/>
      <c r="J58" s="41"/>
      <c r="K58" s="41"/>
      <c r="L58" s="41"/>
      <c r="M58" s="41"/>
      <c r="N58" s="41"/>
      <c r="O58" s="41"/>
      <c r="P58" s="41"/>
      <c r="Q58" s="41"/>
      <c r="R58" s="41"/>
      <c r="S58" s="41"/>
      <c r="T58" s="41"/>
      <c r="U58" s="41"/>
      <c r="V58" s="41"/>
      <c r="W58" s="41"/>
      <c r="X58" s="41"/>
      <c r="Y58" s="41"/>
      <c r="Z58" s="41"/>
      <c r="AA58" s="41"/>
      <c r="AB58" s="41"/>
      <c r="AC58" s="41"/>
      <c r="AD58" s="41"/>
      <c r="AE58" s="41"/>
      <c r="AF58" s="41"/>
      <c r="AG58" s="41"/>
      <c r="AH58" s="41"/>
    </row>
    <row r="59">
      <c r="A59" s="41"/>
      <c r="B59" s="56"/>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row>
    <row r="60">
      <c r="A60" s="41"/>
      <c r="B60" s="56"/>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row>
    <row r="61">
      <c r="A61" s="41"/>
      <c r="B61" s="56"/>
      <c r="C61" s="41"/>
      <c r="D61" s="41"/>
      <c r="E61" s="41"/>
      <c r="F61" s="41"/>
      <c r="G61" s="41"/>
      <c r="H61" s="41"/>
      <c r="I61" s="41"/>
      <c r="J61" s="41"/>
      <c r="K61" s="41"/>
      <c r="L61" s="41"/>
      <c r="M61" s="41"/>
      <c r="N61" s="41"/>
      <c r="O61" s="41"/>
      <c r="P61" s="41"/>
      <c r="Q61" s="41"/>
      <c r="R61" s="41"/>
      <c r="S61" s="41"/>
      <c r="T61" s="41"/>
      <c r="U61" s="41"/>
      <c r="V61" s="41"/>
      <c r="W61" s="41"/>
      <c r="X61" s="41"/>
      <c r="Y61" s="41"/>
      <c r="Z61" s="41"/>
      <c r="AA61" s="41"/>
      <c r="AB61" s="41"/>
      <c r="AC61" s="41"/>
      <c r="AD61" s="41"/>
      <c r="AE61" s="41"/>
      <c r="AF61" s="41"/>
      <c r="AG61" s="41"/>
      <c r="AH61" s="41"/>
    </row>
    <row r="62">
      <c r="A62" s="41"/>
      <c r="B62" s="56"/>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row>
    <row r="63">
      <c r="A63" s="41"/>
      <c r="B63" s="56"/>
      <c r="C63" s="41"/>
      <c r="D63" s="41"/>
      <c r="E63" s="41"/>
      <c r="F63" s="41"/>
      <c r="G63" s="41"/>
      <c r="H63" s="41"/>
      <c r="I63" s="41"/>
      <c r="J63" s="41"/>
      <c r="K63" s="41"/>
      <c r="L63" s="41"/>
      <c r="M63" s="41"/>
      <c r="N63" s="41"/>
      <c r="O63" s="41"/>
      <c r="P63" s="41"/>
      <c r="Q63" s="41"/>
      <c r="R63" s="41"/>
      <c r="S63" s="41"/>
      <c r="T63" s="41"/>
      <c r="U63" s="41"/>
      <c r="V63" s="41"/>
      <c r="W63" s="41"/>
      <c r="X63" s="41"/>
      <c r="Y63" s="41"/>
      <c r="Z63" s="41"/>
      <c r="AA63" s="41"/>
      <c r="AB63" s="41"/>
      <c r="AC63" s="41"/>
      <c r="AD63" s="41"/>
      <c r="AE63" s="41"/>
      <c r="AF63" s="41"/>
      <c r="AG63" s="41"/>
      <c r="AH63" s="41"/>
    </row>
    <row r="64">
      <c r="A64" s="41"/>
      <c r="B64" s="56"/>
      <c r="C64" s="41"/>
      <c r="D64" s="41"/>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row>
    <row r="65">
      <c r="A65" s="41"/>
      <c r="B65" s="56"/>
      <c r="C65" s="41"/>
      <c r="D65" s="41"/>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row>
    <row r="66">
      <c r="A66" s="41"/>
      <c r="B66" s="56"/>
      <c r="C66" s="41"/>
      <c r="D66" s="41"/>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row>
    <row r="67">
      <c r="A67" s="41"/>
      <c r="B67" s="56"/>
      <c r="C67" s="41"/>
      <c r="D67" s="41"/>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1"/>
      <c r="AF67" s="41"/>
      <c r="AG67" s="41"/>
      <c r="AH67" s="41"/>
    </row>
    <row r="68">
      <c r="A68" s="41"/>
      <c r="B68" s="56"/>
      <c r="C68" s="41"/>
      <c r="D68" s="41"/>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row>
    <row r="69">
      <c r="A69" s="41"/>
      <c r="B69" s="56"/>
      <c r="C69" s="41"/>
      <c r="D69" s="41"/>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row>
    <row r="70">
      <c r="A70" s="41"/>
      <c r="B70" s="56"/>
      <c r="C70" s="41"/>
      <c r="D70" s="41"/>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row>
    <row r="71">
      <c r="A71" s="41"/>
      <c r="B71" s="56"/>
      <c r="C71" s="41"/>
      <c r="D71" s="41"/>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row>
    <row r="72">
      <c r="A72" s="41"/>
      <c r="B72" s="56"/>
      <c r="C72" s="41"/>
      <c r="D72" s="41"/>
      <c r="E72" s="41"/>
      <c r="F72" s="41"/>
      <c r="G72" s="41"/>
      <c r="H72" s="41"/>
      <c r="I72" s="41"/>
      <c r="J72" s="41"/>
      <c r="K72" s="41"/>
      <c r="L72" s="41"/>
      <c r="M72" s="41"/>
      <c r="N72" s="41"/>
      <c r="O72" s="41"/>
      <c r="P72" s="41"/>
      <c r="Q72" s="41"/>
      <c r="R72" s="41"/>
      <c r="S72" s="41"/>
      <c r="T72" s="41"/>
      <c r="U72" s="41"/>
      <c r="V72" s="41"/>
      <c r="W72" s="41"/>
      <c r="X72" s="41"/>
      <c r="Y72" s="41"/>
      <c r="Z72" s="41"/>
      <c r="AA72" s="41"/>
      <c r="AB72" s="41"/>
      <c r="AC72" s="41"/>
      <c r="AD72" s="41"/>
      <c r="AE72" s="41"/>
      <c r="AF72" s="41"/>
      <c r="AG72" s="41"/>
      <c r="AH72" s="41"/>
    </row>
    <row r="73">
      <c r="A73" s="41"/>
      <c r="B73" s="56"/>
      <c r="C73" s="41"/>
      <c r="D73" s="41"/>
      <c r="E73" s="41"/>
      <c r="F73" s="41"/>
      <c r="G73" s="41"/>
      <c r="H73" s="41"/>
      <c r="I73" s="41"/>
      <c r="J73" s="41"/>
      <c r="K73" s="41"/>
      <c r="L73" s="41"/>
      <c r="M73" s="41"/>
      <c r="N73" s="41"/>
      <c r="O73" s="41"/>
      <c r="P73" s="41"/>
      <c r="Q73" s="41"/>
      <c r="R73" s="41"/>
      <c r="S73" s="41"/>
      <c r="T73" s="41"/>
      <c r="U73" s="41"/>
      <c r="V73" s="41"/>
      <c r="W73" s="41"/>
      <c r="X73" s="41"/>
      <c r="Y73" s="41"/>
      <c r="Z73" s="41"/>
      <c r="AA73" s="41"/>
      <c r="AB73" s="41"/>
      <c r="AC73" s="41"/>
      <c r="AD73" s="41"/>
      <c r="AE73" s="41"/>
      <c r="AF73" s="41"/>
      <c r="AG73" s="41"/>
      <c r="AH73" s="41"/>
    </row>
    <row r="74">
      <c r="A74" s="41"/>
      <c r="B74" s="56"/>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row>
    <row r="75">
      <c r="A75" s="41"/>
      <c r="B75" s="56"/>
      <c r="C75" s="41"/>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41"/>
      <c r="AF75" s="41"/>
      <c r="AG75" s="41"/>
      <c r="AH75" s="41"/>
    </row>
    <row r="76">
      <c r="A76" s="41"/>
      <c r="B76" s="56"/>
      <c r="C76" s="41"/>
      <c r="D76" s="4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c r="AE76" s="41"/>
      <c r="AF76" s="41"/>
      <c r="AG76" s="41"/>
      <c r="AH76" s="41"/>
    </row>
    <row r="77">
      <c r="A77" s="41"/>
      <c r="B77" s="56"/>
      <c r="C77" s="41"/>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c r="AE77" s="41"/>
      <c r="AF77" s="41"/>
      <c r="AG77" s="41"/>
      <c r="AH77" s="41"/>
    </row>
    <row r="78">
      <c r="A78" s="41"/>
      <c r="B78" s="56"/>
      <c r="C78" s="41"/>
      <c r="D78" s="41"/>
      <c r="E78" s="41"/>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c r="AE78" s="41"/>
      <c r="AF78" s="41"/>
      <c r="AG78" s="41"/>
      <c r="AH78" s="41"/>
    </row>
    <row r="79">
      <c r="A79" s="41"/>
      <c r="B79" s="56"/>
      <c r="C79" s="41"/>
      <c r="D79" s="41"/>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c r="AE79" s="41"/>
      <c r="AF79" s="41"/>
      <c r="AG79" s="41"/>
      <c r="AH79" s="41"/>
    </row>
    <row r="80">
      <c r="A80" s="41"/>
      <c r="B80" s="56"/>
      <c r="C80" s="41"/>
      <c r="D80" s="41"/>
      <c r="E80" s="41"/>
      <c r="F80" s="41"/>
      <c r="G80" s="41"/>
      <c r="H80" s="41"/>
      <c r="I80" s="41"/>
      <c r="J80" s="41"/>
      <c r="K80" s="41"/>
      <c r="L80" s="41"/>
      <c r="M80" s="41"/>
      <c r="N80" s="41"/>
      <c r="O80" s="41"/>
      <c r="P80" s="41"/>
      <c r="Q80" s="41"/>
      <c r="R80" s="41"/>
      <c r="S80" s="41"/>
      <c r="T80" s="41"/>
      <c r="U80" s="41"/>
      <c r="V80" s="41"/>
      <c r="W80" s="41"/>
      <c r="X80" s="41"/>
      <c r="Y80" s="41"/>
      <c r="Z80" s="41"/>
      <c r="AA80" s="41"/>
      <c r="AB80" s="41"/>
      <c r="AC80" s="41"/>
      <c r="AD80" s="41"/>
      <c r="AE80" s="41"/>
      <c r="AF80" s="41"/>
      <c r="AG80" s="41"/>
      <c r="AH80" s="41"/>
    </row>
    <row r="81">
      <c r="A81" s="41"/>
      <c r="B81" s="56"/>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row>
    <row r="82">
      <c r="A82" s="41"/>
      <c r="B82" s="56"/>
      <c r="C82" s="41"/>
      <c r="D82" s="41"/>
      <c r="E82" s="41"/>
      <c r="F82" s="41"/>
      <c r="G82" s="41"/>
      <c r="H82" s="41"/>
      <c r="I82" s="41"/>
      <c r="J82" s="41"/>
      <c r="K82" s="41"/>
      <c r="L82" s="41"/>
      <c r="M82" s="41"/>
      <c r="N82" s="41"/>
      <c r="O82" s="41"/>
      <c r="P82" s="41"/>
      <c r="Q82" s="41"/>
      <c r="R82" s="41"/>
      <c r="S82" s="41"/>
      <c r="T82" s="41"/>
      <c r="U82" s="41"/>
      <c r="V82" s="41"/>
      <c r="W82" s="41"/>
      <c r="X82" s="41"/>
      <c r="Y82" s="41"/>
      <c r="Z82" s="41"/>
      <c r="AA82" s="41"/>
      <c r="AB82" s="41"/>
      <c r="AC82" s="41"/>
      <c r="AD82" s="41"/>
      <c r="AE82" s="41"/>
      <c r="AF82" s="41"/>
      <c r="AG82" s="41"/>
      <c r="AH82" s="41"/>
    </row>
    <row r="83">
      <c r="A83" s="41"/>
      <c r="B83" s="56"/>
      <c r="C83" s="41"/>
      <c r="D83" s="41"/>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c r="AE83" s="41"/>
      <c r="AF83" s="41"/>
      <c r="AG83" s="41"/>
      <c r="AH83" s="41"/>
    </row>
    <row r="84">
      <c r="A84" s="41"/>
      <c r="B84" s="56"/>
      <c r="C84" s="41"/>
      <c r="D84" s="41"/>
      <c r="E84" s="41"/>
      <c r="F84" s="41"/>
      <c r="G84" s="41"/>
      <c r="H84" s="41"/>
      <c r="I84" s="41"/>
      <c r="J84" s="41"/>
      <c r="K84" s="41"/>
      <c r="L84" s="41"/>
      <c r="M84" s="41"/>
      <c r="N84" s="41"/>
      <c r="O84" s="41"/>
      <c r="P84" s="41"/>
      <c r="Q84" s="41"/>
      <c r="R84" s="41"/>
      <c r="S84" s="41"/>
      <c r="T84" s="41"/>
      <c r="U84" s="41"/>
      <c r="V84" s="41"/>
      <c r="W84" s="41"/>
      <c r="X84" s="41"/>
      <c r="Y84" s="41"/>
      <c r="Z84" s="41"/>
      <c r="AA84" s="41"/>
      <c r="AB84" s="41"/>
      <c r="AC84" s="41"/>
      <c r="AD84" s="41"/>
      <c r="AE84" s="41"/>
      <c r="AF84" s="41"/>
      <c r="AG84" s="41"/>
      <c r="AH84" s="41"/>
    </row>
    <row r="85">
      <c r="A85" s="41"/>
      <c r="B85" s="56"/>
      <c r="C85" s="41"/>
      <c r="D85" s="41"/>
      <c r="E85" s="41"/>
      <c r="F85" s="41"/>
      <c r="G85" s="41"/>
      <c r="H85" s="41"/>
      <c r="I85" s="41"/>
      <c r="J85" s="41"/>
      <c r="K85" s="41"/>
      <c r="L85" s="41"/>
      <c r="M85" s="41"/>
      <c r="N85" s="41"/>
      <c r="O85" s="41"/>
      <c r="P85" s="41"/>
      <c r="Q85" s="41"/>
      <c r="R85" s="41"/>
      <c r="S85" s="41"/>
      <c r="T85" s="41"/>
      <c r="U85" s="41"/>
      <c r="V85" s="41"/>
      <c r="W85" s="41"/>
      <c r="X85" s="41"/>
      <c r="Y85" s="41"/>
      <c r="Z85" s="41"/>
      <c r="AA85" s="41"/>
      <c r="AB85" s="41"/>
      <c r="AC85" s="41"/>
      <c r="AD85" s="41"/>
      <c r="AE85" s="41"/>
      <c r="AF85" s="41"/>
      <c r="AG85" s="41"/>
      <c r="AH85" s="41"/>
    </row>
    <row r="86">
      <c r="A86" s="41"/>
      <c r="B86" s="56"/>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c r="AE86" s="41"/>
      <c r="AF86" s="41"/>
      <c r="AG86" s="41"/>
      <c r="AH86" s="41"/>
    </row>
    <row r="87">
      <c r="A87" s="41"/>
      <c r="B87" s="56"/>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row>
    <row r="88">
      <c r="A88" s="41"/>
      <c r="B88" s="56"/>
      <c r="C88" s="41"/>
      <c r="D88" s="41"/>
      <c r="E88" s="41"/>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c r="AE88" s="41"/>
      <c r="AF88" s="41"/>
      <c r="AG88" s="41"/>
      <c r="AH88" s="41"/>
    </row>
    <row r="89">
      <c r="A89" s="41"/>
      <c r="B89" s="56"/>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row>
    <row r="90">
      <c r="A90" s="41"/>
      <c r="B90" s="56"/>
      <c r="C90" s="41"/>
      <c r="D90" s="41"/>
      <c r="E90" s="41"/>
      <c r="F90" s="41"/>
      <c r="G90" s="41"/>
      <c r="H90" s="41"/>
      <c r="I90" s="41"/>
      <c r="J90" s="41"/>
      <c r="K90" s="41"/>
      <c r="L90" s="41"/>
      <c r="M90" s="41"/>
      <c r="N90" s="41"/>
      <c r="O90" s="41"/>
      <c r="P90" s="41"/>
      <c r="Q90" s="41"/>
      <c r="R90" s="41"/>
      <c r="S90" s="41"/>
      <c r="T90" s="41"/>
      <c r="U90" s="41"/>
      <c r="V90" s="41"/>
      <c r="W90" s="41"/>
      <c r="X90" s="41"/>
      <c r="Y90" s="41"/>
      <c r="Z90" s="41"/>
      <c r="AA90" s="41"/>
      <c r="AB90" s="41"/>
      <c r="AC90" s="41"/>
      <c r="AD90" s="41"/>
      <c r="AE90" s="41"/>
      <c r="AF90" s="41"/>
      <c r="AG90" s="41"/>
      <c r="AH90" s="41"/>
    </row>
    <row r="91">
      <c r="A91" s="41"/>
      <c r="B91" s="56"/>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c r="AE91" s="41"/>
      <c r="AF91" s="41"/>
      <c r="AG91" s="41"/>
      <c r="AH91" s="41"/>
    </row>
    <row r="92">
      <c r="A92" s="41"/>
      <c r="B92" s="56"/>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row>
    <row r="93">
      <c r="A93" s="41"/>
      <c r="B93" s="56"/>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row>
    <row r="94">
      <c r="A94" s="41"/>
      <c r="B94" s="56"/>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c r="AE94" s="41"/>
      <c r="AF94" s="41"/>
      <c r="AG94" s="41"/>
      <c r="AH94" s="41"/>
    </row>
    <row r="95">
      <c r="A95" s="41"/>
      <c r="B95" s="56"/>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c r="AE95" s="41"/>
      <c r="AF95" s="41"/>
      <c r="AG95" s="41"/>
      <c r="AH95" s="41"/>
    </row>
    <row r="96">
      <c r="A96" s="41"/>
      <c r="B96" s="56"/>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row>
    <row r="97">
      <c r="A97" s="41"/>
      <c r="B97" s="56"/>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row>
    <row r="98">
      <c r="A98" s="41"/>
      <c r="B98" s="56"/>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row>
    <row r="99">
      <c r="A99" s="41"/>
      <c r="B99" s="56"/>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row>
    <row r="100">
      <c r="A100" s="41"/>
      <c r="B100" s="56"/>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row>
    <row r="101">
      <c r="A101" s="41"/>
      <c r="B101" s="56"/>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row>
    <row r="102">
      <c r="A102" s="41"/>
      <c r="B102" s="56"/>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row>
    <row r="103">
      <c r="A103" s="41"/>
      <c r="B103" s="56"/>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41"/>
      <c r="AF103" s="41"/>
      <c r="AG103" s="41"/>
      <c r="AH103" s="41"/>
    </row>
    <row r="104">
      <c r="A104" s="41"/>
      <c r="B104" s="56"/>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row>
    <row r="105">
      <c r="A105" s="41"/>
      <c r="B105" s="56"/>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row>
    <row r="106">
      <c r="A106" s="41"/>
      <c r="B106" s="56"/>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row>
    <row r="107">
      <c r="A107" s="41"/>
      <c r="B107" s="56"/>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row>
    <row r="108">
      <c r="A108" s="41"/>
      <c r="B108" s="56"/>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row>
    <row r="109">
      <c r="A109" s="41"/>
      <c r="B109" s="56"/>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c r="AE109" s="41"/>
      <c r="AF109" s="41"/>
      <c r="AG109" s="41"/>
      <c r="AH109" s="41"/>
    </row>
    <row r="110">
      <c r="A110" s="41"/>
      <c r="B110" s="56"/>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row>
    <row r="111">
      <c r="A111" s="41"/>
      <c r="B111" s="56"/>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c r="AE111" s="41"/>
      <c r="AF111" s="41"/>
      <c r="AG111" s="41"/>
      <c r="AH111" s="41"/>
    </row>
    <row r="112">
      <c r="A112" s="41"/>
      <c r="B112" s="56"/>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1"/>
    </row>
    <row r="113">
      <c r="A113" s="41"/>
      <c r="B113" s="56"/>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row>
    <row r="114">
      <c r="A114" s="41"/>
      <c r="B114" s="56"/>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row>
    <row r="115">
      <c r="A115" s="41"/>
      <c r="B115" s="56"/>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row>
    <row r="116">
      <c r="A116" s="41"/>
      <c r="B116" s="56"/>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c r="AE116" s="41"/>
      <c r="AF116" s="41"/>
      <c r="AG116" s="41"/>
      <c r="AH116" s="41"/>
    </row>
    <row r="117">
      <c r="A117" s="41"/>
      <c r="B117" s="56"/>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row>
    <row r="118">
      <c r="A118" s="41"/>
      <c r="B118" s="56"/>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row>
    <row r="119">
      <c r="A119" s="41"/>
      <c r="B119" s="56"/>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c r="AE119" s="41"/>
      <c r="AF119" s="41"/>
      <c r="AG119" s="41"/>
      <c r="AH119" s="41"/>
    </row>
    <row r="120">
      <c r="A120" s="41"/>
      <c r="B120" s="56"/>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row>
    <row r="121">
      <c r="A121" s="41"/>
      <c r="B121" s="56"/>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c r="AE121" s="41"/>
      <c r="AF121" s="41"/>
      <c r="AG121" s="41"/>
      <c r="AH121" s="41"/>
    </row>
    <row r="122">
      <c r="A122" s="41"/>
      <c r="B122" s="56"/>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c r="AB122" s="41"/>
      <c r="AC122" s="41"/>
      <c r="AD122" s="41"/>
      <c r="AE122" s="41"/>
      <c r="AF122" s="41"/>
      <c r="AG122" s="41"/>
      <c r="AH122" s="41"/>
    </row>
    <row r="123">
      <c r="A123" s="41"/>
      <c r="B123" s="56"/>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41"/>
      <c r="AB123" s="41"/>
      <c r="AC123" s="41"/>
      <c r="AD123" s="41"/>
      <c r="AE123" s="41"/>
      <c r="AF123" s="41"/>
      <c r="AG123" s="41"/>
      <c r="AH123" s="41"/>
    </row>
    <row r="124">
      <c r="A124" s="41"/>
      <c r="B124" s="56"/>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c r="AC124" s="41"/>
      <c r="AD124" s="41"/>
      <c r="AE124" s="41"/>
      <c r="AF124" s="41"/>
      <c r="AG124" s="41"/>
      <c r="AH124" s="41"/>
    </row>
    <row r="125">
      <c r="A125" s="41"/>
      <c r="B125" s="56"/>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c r="AC125" s="41"/>
      <c r="AD125" s="41"/>
      <c r="AE125" s="41"/>
      <c r="AF125" s="41"/>
      <c r="AG125" s="41"/>
      <c r="AH125" s="41"/>
    </row>
    <row r="126">
      <c r="A126" s="41"/>
      <c r="B126" s="56"/>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c r="AE126" s="41"/>
      <c r="AF126" s="41"/>
      <c r="AG126" s="41"/>
      <c r="AH126" s="41"/>
    </row>
    <row r="127">
      <c r="A127" s="41"/>
      <c r="B127" s="56"/>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row>
    <row r="128">
      <c r="A128" s="41"/>
      <c r="B128" s="56"/>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row>
    <row r="129">
      <c r="A129" s="41"/>
      <c r="B129" s="56"/>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row>
    <row r="130">
      <c r="A130" s="41"/>
      <c r="B130" s="56"/>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row>
    <row r="131">
      <c r="A131" s="41"/>
      <c r="B131" s="56"/>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row>
    <row r="132">
      <c r="A132" s="41"/>
      <c r="B132" s="56"/>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row>
    <row r="133">
      <c r="A133" s="41"/>
      <c r="B133" s="56"/>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row>
    <row r="134">
      <c r="A134" s="41"/>
      <c r="B134" s="56"/>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row>
    <row r="135">
      <c r="A135" s="41"/>
      <c r="B135" s="56"/>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row>
    <row r="136">
      <c r="A136" s="41"/>
      <c r="B136" s="56"/>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row>
    <row r="137">
      <c r="A137" s="41"/>
      <c r="B137" s="56"/>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row>
    <row r="138">
      <c r="A138" s="41"/>
      <c r="B138" s="56"/>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row>
    <row r="139">
      <c r="A139" s="41"/>
      <c r="B139" s="56"/>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row>
    <row r="140">
      <c r="A140" s="41"/>
      <c r="B140" s="56"/>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row>
    <row r="141">
      <c r="A141" s="41"/>
      <c r="B141" s="56"/>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row>
    <row r="142">
      <c r="A142" s="41"/>
      <c r="B142" s="56"/>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row>
    <row r="143">
      <c r="A143" s="41"/>
      <c r="B143" s="56"/>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row>
    <row r="144">
      <c r="A144" s="41"/>
      <c r="B144" s="56"/>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row>
    <row r="145">
      <c r="A145" s="41"/>
      <c r="B145" s="56"/>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row>
    <row r="146">
      <c r="A146" s="41"/>
      <c r="B146" s="56"/>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row>
    <row r="147">
      <c r="A147" s="41"/>
      <c r="B147" s="56"/>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row>
    <row r="148">
      <c r="A148" s="41"/>
      <c r="B148" s="56"/>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1"/>
    </row>
    <row r="149">
      <c r="A149" s="41"/>
      <c r="B149" s="56"/>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row>
    <row r="150">
      <c r="A150" s="41"/>
      <c r="B150" s="56"/>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row>
    <row r="151">
      <c r="A151" s="41"/>
      <c r="B151" s="56"/>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c r="AE151" s="41"/>
      <c r="AF151" s="41"/>
      <c r="AG151" s="41"/>
      <c r="AH151" s="41"/>
    </row>
    <row r="152">
      <c r="A152" s="41"/>
      <c r="B152" s="56"/>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1"/>
      <c r="AF152" s="41"/>
      <c r="AG152" s="41"/>
      <c r="AH152" s="41"/>
    </row>
    <row r="153">
      <c r="A153" s="41"/>
      <c r="B153" s="56"/>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c r="AE153" s="41"/>
      <c r="AF153" s="41"/>
      <c r="AG153" s="41"/>
      <c r="AH153" s="41"/>
    </row>
    <row r="154">
      <c r="A154" s="41"/>
      <c r="B154" s="56"/>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c r="AE154" s="41"/>
      <c r="AF154" s="41"/>
      <c r="AG154" s="41"/>
      <c r="AH154" s="41"/>
    </row>
    <row r="155">
      <c r="A155" s="41"/>
      <c r="B155" s="56"/>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c r="AC155" s="41"/>
      <c r="AD155" s="41"/>
      <c r="AE155" s="41"/>
      <c r="AF155" s="41"/>
      <c r="AG155" s="41"/>
      <c r="AH155" s="41"/>
    </row>
    <row r="156">
      <c r="A156" s="41"/>
      <c r="B156" s="56"/>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c r="AE156" s="41"/>
      <c r="AF156" s="41"/>
      <c r="AG156" s="41"/>
      <c r="AH156" s="41"/>
    </row>
    <row r="157">
      <c r="A157" s="41"/>
      <c r="B157" s="56"/>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c r="AE157" s="41"/>
      <c r="AF157" s="41"/>
      <c r="AG157" s="41"/>
      <c r="AH157" s="41"/>
    </row>
    <row r="158">
      <c r="A158" s="41"/>
      <c r="B158" s="56"/>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c r="AE158" s="41"/>
      <c r="AF158" s="41"/>
      <c r="AG158" s="41"/>
      <c r="AH158" s="41"/>
    </row>
    <row r="159">
      <c r="A159" s="41"/>
      <c r="B159" s="56"/>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c r="AE159" s="41"/>
      <c r="AF159" s="41"/>
      <c r="AG159" s="41"/>
      <c r="AH159" s="41"/>
    </row>
    <row r="160">
      <c r="A160" s="41"/>
      <c r="B160" s="56"/>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c r="AC160" s="41"/>
      <c r="AD160" s="41"/>
      <c r="AE160" s="41"/>
      <c r="AF160" s="41"/>
      <c r="AG160" s="41"/>
      <c r="AH160" s="41"/>
    </row>
    <row r="161">
      <c r="A161" s="41"/>
      <c r="B161" s="56"/>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c r="AE161" s="41"/>
      <c r="AF161" s="41"/>
      <c r="AG161" s="41"/>
      <c r="AH161" s="41"/>
    </row>
    <row r="162">
      <c r="A162" s="41"/>
      <c r="B162" s="56"/>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c r="AE162" s="41"/>
      <c r="AF162" s="41"/>
      <c r="AG162" s="41"/>
      <c r="AH162" s="41"/>
    </row>
    <row r="163">
      <c r="A163" s="41"/>
      <c r="B163" s="56"/>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c r="AE163" s="41"/>
      <c r="AF163" s="41"/>
      <c r="AG163" s="41"/>
      <c r="AH163" s="41"/>
    </row>
    <row r="164">
      <c r="A164" s="41"/>
      <c r="B164" s="56"/>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c r="AE164" s="41"/>
      <c r="AF164" s="41"/>
      <c r="AG164" s="41"/>
      <c r="AH164" s="41"/>
    </row>
    <row r="165">
      <c r="A165" s="41"/>
      <c r="B165" s="56"/>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c r="AE165" s="41"/>
      <c r="AF165" s="41"/>
      <c r="AG165" s="41"/>
      <c r="AH165" s="41"/>
    </row>
    <row r="166">
      <c r="A166" s="41"/>
      <c r="B166" s="56"/>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c r="AE166" s="41"/>
      <c r="AF166" s="41"/>
      <c r="AG166" s="41"/>
      <c r="AH166" s="41"/>
    </row>
    <row r="167">
      <c r="A167" s="41"/>
      <c r="B167" s="56"/>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c r="AE167" s="41"/>
      <c r="AF167" s="41"/>
      <c r="AG167" s="41"/>
      <c r="AH167" s="41"/>
    </row>
    <row r="168">
      <c r="A168" s="41"/>
      <c r="B168" s="56"/>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c r="AE168" s="41"/>
      <c r="AF168" s="41"/>
      <c r="AG168" s="41"/>
      <c r="AH168" s="41"/>
    </row>
    <row r="169">
      <c r="A169" s="41"/>
      <c r="B169" s="56"/>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c r="AE169" s="41"/>
      <c r="AF169" s="41"/>
      <c r="AG169" s="41"/>
      <c r="AH169" s="41"/>
    </row>
    <row r="170">
      <c r="A170" s="41"/>
      <c r="B170" s="56"/>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c r="AC170" s="41"/>
      <c r="AD170" s="41"/>
      <c r="AE170" s="41"/>
      <c r="AF170" s="41"/>
      <c r="AG170" s="41"/>
      <c r="AH170" s="41"/>
    </row>
    <row r="171">
      <c r="A171" s="41"/>
      <c r="B171" s="56"/>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c r="AC171" s="41"/>
      <c r="AD171" s="41"/>
      <c r="AE171" s="41"/>
      <c r="AF171" s="41"/>
      <c r="AG171" s="41"/>
      <c r="AH171" s="41"/>
    </row>
    <row r="172">
      <c r="A172" s="41"/>
      <c r="B172" s="56"/>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c r="AE172" s="41"/>
      <c r="AF172" s="41"/>
      <c r="AG172" s="41"/>
      <c r="AH172" s="41"/>
    </row>
    <row r="173">
      <c r="A173" s="41"/>
      <c r="B173" s="56"/>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c r="AC173" s="41"/>
      <c r="AD173" s="41"/>
      <c r="AE173" s="41"/>
      <c r="AF173" s="41"/>
      <c r="AG173" s="41"/>
      <c r="AH173" s="41"/>
    </row>
    <row r="174">
      <c r="A174" s="41"/>
      <c r="B174" s="56"/>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c r="AE174" s="41"/>
      <c r="AF174" s="41"/>
      <c r="AG174" s="41"/>
      <c r="AH174" s="41"/>
    </row>
    <row r="175">
      <c r="A175" s="41"/>
      <c r="B175" s="56"/>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c r="AE175" s="41"/>
      <c r="AF175" s="41"/>
      <c r="AG175" s="41"/>
      <c r="AH175" s="41"/>
    </row>
    <row r="176">
      <c r="A176" s="41"/>
      <c r="B176" s="56"/>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c r="AB176" s="41"/>
      <c r="AC176" s="41"/>
      <c r="AD176" s="41"/>
      <c r="AE176" s="41"/>
      <c r="AF176" s="41"/>
      <c r="AG176" s="41"/>
      <c r="AH176" s="41"/>
    </row>
    <row r="177">
      <c r="A177" s="41"/>
      <c r="B177" s="56"/>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c r="AB177" s="41"/>
      <c r="AC177" s="41"/>
      <c r="AD177" s="41"/>
      <c r="AE177" s="41"/>
      <c r="AF177" s="41"/>
      <c r="AG177" s="41"/>
      <c r="AH177" s="41"/>
    </row>
    <row r="178">
      <c r="A178" s="41"/>
      <c r="B178" s="56"/>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c r="AE178" s="41"/>
      <c r="AF178" s="41"/>
      <c r="AG178" s="41"/>
      <c r="AH178" s="41"/>
    </row>
    <row r="179">
      <c r="A179" s="41"/>
      <c r="B179" s="56"/>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c r="AE179" s="41"/>
      <c r="AF179" s="41"/>
      <c r="AG179" s="41"/>
      <c r="AH179" s="41"/>
    </row>
    <row r="180">
      <c r="A180" s="41"/>
      <c r="B180" s="56"/>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c r="AE180" s="41"/>
      <c r="AF180" s="41"/>
      <c r="AG180" s="41"/>
      <c r="AH180" s="41"/>
    </row>
    <row r="181">
      <c r="A181" s="41"/>
      <c r="B181" s="56"/>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c r="AB181" s="41"/>
      <c r="AC181" s="41"/>
      <c r="AD181" s="41"/>
      <c r="AE181" s="41"/>
      <c r="AF181" s="41"/>
      <c r="AG181" s="41"/>
      <c r="AH181" s="41"/>
    </row>
    <row r="182">
      <c r="A182" s="41"/>
      <c r="B182" s="56"/>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c r="AC182" s="41"/>
      <c r="AD182" s="41"/>
      <c r="AE182" s="41"/>
      <c r="AF182" s="41"/>
      <c r="AG182" s="41"/>
      <c r="AH182" s="41"/>
    </row>
    <row r="183">
      <c r="A183" s="41"/>
      <c r="B183" s="56"/>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c r="AB183" s="41"/>
      <c r="AC183" s="41"/>
      <c r="AD183" s="41"/>
      <c r="AE183" s="41"/>
      <c r="AF183" s="41"/>
      <c r="AG183" s="41"/>
      <c r="AH183" s="41"/>
    </row>
    <row r="184">
      <c r="A184" s="41"/>
      <c r="B184" s="56"/>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c r="AB184" s="41"/>
      <c r="AC184" s="41"/>
      <c r="AD184" s="41"/>
      <c r="AE184" s="41"/>
      <c r="AF184" s="41"/>
      <c r="AG184" s="41"/>
      <c r="AH184" s="41"/>
    </row>
    <row r="185">
      <c r="A185" s="41"/>
      <c r="B185" s="56"/>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c r="AB185" s="41"/>
      <c r="AC185" s="41"/>
      <c r="AD185" s="41"/>
      <c r="AE185" s="41"/>
      <c r="AF185" s="41"/>
      <c r="AG185" s="41"/>
      <c r="AH185" s="41"/>
    </row>
    <row r="186">
      <c r="A186" s="41"/>
      <c r="B186" s="56"/>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c r="AB186" s="41"/>
      <c r="AC186" s="41"/>
      <c r="AD186" s="41"/>
      <c r="AE186" s="41"/>
      <c r="AF186" s="41"/>
      <c r="AG186" s="41"/>
      <c r="AH186" s="41"/>
    </row>
    <row r="187">
      <c r="A187" s="41"/>
      <c r="B187" s="56"/>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c r="AB187" s="41"/>
      <c r="AC187" s="41"/>
      <c r="AD187" s="41"/>
      <c r="AE187" s="41"/>
      <c r="AF187" s="41"/>
      <c r="AG187" s="41"/>
      <c r="AH187" s="41"/>
    </row>
    <row r="188">
      <c r="A188" s="41"/>
      <c r="B188" s="56"/>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c r="AB188" s="41"/>
      <c r="AC188" s="41"/>
      <c r="AD188" s="41"/>
      <c r="AE188" s="41"/>
      <c r="AF188" s="41"/>
      <c r="AG188" s="41"/>
      <c r="AH188" s="41"/>
    </row>
    <row r="189">
      <c r="A189" s="41"/>
      <c r="B189" s="56"/>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c r="AC189" s="41"/>
      <c r="AD189" s="41"/>
      <c r="AE189" s="41"/>
      <c r="AF189" s="41"/>
      <c r="AG189" s="41"/>
      <c r="AH189" s="41"/>
    </row>
    <row r="190">
      <c r="A190" s="41"/>
      <c r="B190" s="56"/>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c r="AC190" s="41"/>
      <c r="AD190" s="41"/>
      <c r="AE190" s="41"/>
      <c r="AF190" s="41"/>
      <c r="AG190" s="41"/>
      <c r="AH190" s="41"/>
    </row>
    <row r="191">
      <c r="A191" s="41"/>
      <c r="B191" s="56"/>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c r="AC191" s="41"/>
      <c r="AD191" s="41"/>
      <c r="AE191" s="41"/>
      <c r="AF191" s="41"/>
      <c r="AG191" s="41"/>
      <c r="AH191" s="41"/>
    </row>
    <row r="192">
      <c r="A192" s="41"/>
      <c r="B192" s="56"/>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c r="AC192" s="41"/>
      <c r="AD192" s="41"/>
      <c r="AE192" s="41"/>
      <c r="AF192" s="41"/>
      <c r="AG192" s="41"/>
      <c r="AH192" s="41"/>
    </row>
    <row r="193">
      <c r="A193" s="41"/>
      <c r="B193" s="56"/>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c r="AB193" s="41"/>
      <c r="AC193" s="41"/>
      <c r="AD193" s="41"/>
      <c r="AE193" s="41"/>
      <c r="AF193" s="41"/>
      <c r="AG193" s="41"/>
      <c r="AH193" s="41"/>
    </row>
    <row r="194">
      <c r="A194" s="41"/>
      <c r="B194" s="56"/>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c r="AC194" s="41"/>
      <c r="AD194" s="41"/>
      <c r="AE194" s="41"/>
      <c r="AF194" s="41"/>
      <c r="AG194" s="41"/>
      <c r="AH194" s="41"/>
    </row>
    <row r="195">
      <c r="A195" s="41"/>
      <c r="B195" s="56"/>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c r="AC195" s="41"/>
      <c r="AD195" s="41"/>
      <c r="AE195" s="41"/>
      <c r="AF195" s="41"/>
      <c r="AG195" s="41"/>
      <c r="AH195" s="41"/>
    </row>
    <row r="196">
      <c r="A196" s="41"/>
      <c r="B196" s="56"/>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c r="AE196" s="41"/>
      <c r="AF196" s="41"/>
      <c r="AG196" s="41"/>
      <c r="AH196" s="41"/>
    </row>
    <row r="197">
      <c r="A197" s="41"/>
      <c r="B197" s="56"/>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c r="AB197" s="41"/>
      <c r="AC197" s="41"/>
      <c r="AD197" s="41"/>
      <c r="AE197" s="41"/>
      <c r="AF197" s="41"/>
      <c r="AG197" s="41"/>
      <c r="AH197" s="41"/>
    </row>
    <row r="198">
      <c r="A198" s="41"/>
      <c r="B198" s="56"/>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c r="AC198" s="41"/>
      <c r="AD198" s="41"/>
      <c r="AE198" s="41"/>
      <c r="AF198" s="41"/>
      <c r="AG198" s="41"/>
      <c r="AH198" s="41"/>
    </row>
    <row r="199">
      <c r="A199" s="41"/>
      <c r="B199" s="56"/>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c r="AB199" s="41"/>
      <c r="AC199" s="41"/>
      <c r="AD199" s="41"/>
      <c r="AE199" s="41"/>
      <c r="AF199" s="41"/>
      <c r="AG199" s="41"/>
      <c r="AH199" s="41"/>
    </row>
    <row r="200">
      <c r="A200" s="41"/>
      <c r="B200" s="56"/>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c r="AB200" s="41"/>
      <c r="AC200" s="41"/>
      <c r="AD200" s="41"/>
      <c r="AE200" s="41"/>
      <c r="AF200" s="41"/>
      <c r="AG200" s="41"/>
      <c r="AH200" s="41"/>
    </row>
    <row r="201">
      <c r="A201" s="41"/>
      <c r="B201" s="56"/>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c r="AB201" s="41"/>
      <c r="AC201" s="41"/>
      <c r="AD201" s="41"/>
      <c r="AE201" s="41"/>
      <c r="AF201" s="41"/>
      <c r="AG201" s="41"/>
      <c r="AH201" s="41"/>
    </row>
    <row r="202">
      <c r="A202" s="41"/>
      <c r="B202" s="56"/>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c r="AB202" s="41"/>
      <c r="AC202" s="41"/>
      <c r="AD202" s="41"/>
      <c r="AE202" s="41"/>
      <c r="AF202" s="41"/>
      <c r="AG202" s="41"/>
      <c r="AH202" s="41"/>
    </row>
    <row r="203">
      <c r="A203" s="41"/>
      <c r="B203" s="56"/>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c r="AB203" s="41"/>
      <c r="AC203" s="41"/>
      <c r="AD203" s="41"/>
      <c r="AE203" s="41"/>
      <c r="AF203" s="41"/>
      <c r="AG203" s="41"/>
      <c r="AH203" s="41"/>
    </row>
    <row r="204">
      <c r="A204" s="41"/>
      <c r="B204" s="56"/>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c r="AC204" s="41"/>
      <c r="AD204" s="41"/>
      <c r="AE204" s="41"/>
      <c r="AF204" s="41"/>
      <c r="AG204" s="41"/>
      <c r="AH204" s="41"/>
    </row>
    <row r="205">
      <c r="A205" s="41"/>
      <c r="B205" s="56"/>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c r="AB205" s="41"/>
      <c r="AC205" s="41"/>
      <c r="AD205" s="41"/>
      <c r="AE205" s="41"/>
      <c r="AF205" s="41"/>
      <c r="AG205" s="41"/>
      <c r="AH205" s="41"/>
    </row>
    <row r="206">
      <c r="A206" s="41"/>
      <c r="B206" s="56"/>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c r="AC206" s="41"/>
      <c r="AD206" s="41"/>
      <c r="AE206" s="41"/>
      <c r="AF206" s="41"/>
      <c r="AG206" s="41"/>
      <c r="AH206" s="41"/>
    </row>
    <row r="207">
      <c r="A207" s="41"/>
      <c r="B207" s="56"/>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c r="AB207" s="41"/>
      <c r="AC207" s="41"/>
      <c r="AD207" s="41"/>
      <c r="AE207" s="41"/>
      <c r="AF207" s="41"/>
      <c r="AG207" s="41"/>
      <c r="AH207" s="41"/>
    </row>
    <row r="208">
      <c r="A208" s="41"/>
      <c r="B208" s="56"/>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c r="AB208" s="41"/>
      <c r="AC208" s="41"/>
      <c r="AD208" s="41"/>
      <c r="AE208" s="41"/>
      <c r="AF208" s="41"/>
      <c r="AG208" s="41"/>
      <c r="AH208" s="41"/>
    </row>
    <row r="209">
      <c r="A209" s="41"/>
      <c r="B209" s="56"/>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c r="AB209" s="41"/>
      <c r="AC209" s="41"/>
      <c r="AD209" s="41"/>
      <c r="AE209" s="41"/>
      <c r="AF209" s="41"/>
      <c r="AG209" s="41"/>
      <c r="AH209" s="41"/>
    </row>
    <row r="210">
      <c r="A210" s="41"/>
      <c r="B210" s="56"/>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c r="AB210" s="41"/>
      <c r="AC210" s="41"/>
      <c r="AD210" s="41"/>
      <c r="AE210" s="41"/>
      <c r="AF210" s="41"/>
      <c r="AG210" s="41"/>
      <c r="AH210" s="41"/>
    </row>
    <row r="211">
      <c r="A211" s="41"/>
      <c r="B211" s="56"/>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c r="AB211" s="41"/>
      <c r="AC211" s="41"/>
      <c r="AD211" s="41"/>
      <c r="AE211" s="41"/>
      <c r="AF211" s="41"/>
      <c r="AG211" s="41"/>
      <c r="AH211" s="41"/>
    </row>
    <row r="212">
      <c r="A212" s="41"/>
      <c r="B212" s="56"/>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c r="AB212" s="41"/>
      <c r="AC212" s="41"/>
      <c r="AD212" s="41"/>
      <c r="AE212" s="41"/>
      <c r="AF212" s="41"/>
      <c r="AG212" s="41"/>
      <c r="AH212" s="41"/>
    </row>
    <row r="213">
      <c r="A213" s="41"/>
      <c r="B213" s="56"/>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c r="AC213" s="41"/>
      <c r="AD213" s="41"/>
      <c r="AE213" s="41"/>
      <c r="AF213" s="41"/>
      <c r="AG213" s="41"/>
      <c r="AH213" s="41"/>
    </row>
    <row r="214">
      <c r="A214" s="41"/>
      <c r="B214" s="56"/>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c r="AB214" s="41"/>
      <c r="AC214" s="41"/>
      <c r="AD214" s="41"/>
      <c r="AE214" s="41"/>
      <c r="AF214" s="41"/>
      <c r="AG214" s="41"/>
      <c r="AH214" s="41"/>
    </row>
    <row r="215">
      <c r="A215" s="41"/>
      <c r="B215" s="56"/>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c r="AB215" s="41"/>
      <c r="AC215" s="41"/>
      <c r="AD215" s="41"/>
      <c r="AE215" s="41"/>
      <c r="AF215" s="41"/>
      <c r="AG215" s="41"/>
      <c r="AH215" s="41"/>
    </row>
    <row r="216">
      <c r="A216" s="41"/>
      <c r="B216" s="56"/>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c r="AB216" s="41"/>
      <c r="AC216" s="41"/>
      <c r="AD216" s="41"/>
      <c r="AE216" s="41"/>
      <c r="AF216" s="41"/>
      <c r="AG216" s="41"/>
      <c r="AH216" s="41"/>
    </row>
    <row r="217">
      <c r="A217" s="41"/>
      <c r="B217" s="56"/>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c r="AB217" s="41"/>
      <c r="AC217" s="41"/>
      <c r="AD217" s="41"/>
      <c r="AE217" s="41"/>
      <c r="AF217" s="41"/>
      <c r="AG217" s="41"/>
      <c r="AH217" s="41"/>
    </row>
    <row r="218">
      <c r="A218" s="41"/>
      <c r="B218" s="56"/>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c r="AB218" s="41"/>
      <c r="AC218" s="41"/>
      <c r="AD218" s="41"/>
      <c r="AE218" s="41"/>
      <c r="AF218" s="41"/>
      <c r="AG218" s="41"/>
      <c r="AH218" s="41"/>
    </row>
    <row r="219">
      <c r="A219" s="41"/>
      <c r="B219" s="56"/>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c r="AB219" s="41"/>
      <c r="AC219" s="41"/>
      <c r="AD219" s="41"/>
      <c r="AE219" s="41"/>
      <c r="AF219" s="41"/>
      <c r="AG219" s="41"/>
      <c r="AH219" s="41"/>
    </row>
    <row r="220">
      <c r="A220" s="41"/>
      <c r="B220" s="56"/>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c r="AB220" s="41"/>
      <c r="AC220" s="41"/>
      <c r="AD220" s="41"/>
      <c r="AE220" s="41"/>
      <c r="AF220" s="41"/>
      <c r="AG220" s="41"/>
      <c r="AH220" s="41"/>
    </row>
    <row r="221">
      <c r="A221" s="41"/>
      <c r="B221" s="56"/>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c r="AC221" s="41"/>
      <c r="AD221" s="41"/>
      <c r="AE221" s="41"/>
      <c r="AF221" s="41"/>
      <c r="AG221" s="41"/>
      <c r="AH221" s="41"/>
    </row>
    <row r="222">
      <c r="A222" s="41"/>
      <c r="B222" s="56"/>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c r="AE222" s="41"/>
      <c r="AF222" s="41"/>
      <c r="AG222" s="41"/>
      <c r="AH222" s="41"/>
    </row>
    <row r="223">
      <c r="A223" s="41"/>
      <c r="B223" s="56"/>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c r="AC223" s="41"/>
      <c r="AD223" s="41"/>
      <c r="AE223" s="41"/>
      <c r="AF223" s="41"/>
      <c r="AG223" s="41"/>
      <c r="AH223" s="41"/>
    </row>
    <row r="224">
      <c r="A224" s="41"/>
      <c r="B224" s="56"/>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c r="AC224" s="41"/>
      <c r="AD224" s="41"/>
      <c r="AE224" s="41"/>
      <c r="AF224" s="41"/>
      <c r="AG224" s="41"/>
      <c r="AH224" s="41"/>
    </row>
    <row r="225">
      <c r="A225" s="41"/>
      <c r="B225" s="56"/>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c r="AE225" s="41"/>
      <c r="AF225" s="41"/>
      <c r="AG225" s="41"/>
      <c r="AH225" s="41"/>
    </row>
    <row r="226">
      <c r="A226" s="41"/>
      <c r="B226" s="56"/>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c r="AC226" s="41"/>
      <c r="AD226" s="41"/>
      <c r="AE226" s="41"/>
      <c r="AF226" s="41"/>
      <c r="AG226" s="41"/>
      <c r="AH226" s="41"/>
    </row>
    <row r="227">
      <c r="A227" s="41"/>
      <c r="B227" s="56"/>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c r="AE227" s="41"/>
      <c r="AF227" s="41"/>
      <c r="AG227" s="41"/>
      <c r="AH227" s="41"/>
    </row>
    <row r="228">
      <c r="A228" s="41"/>
      <c r="B228" s="56"/>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c r="AB228" s="41"/>
      <c r="AC228" s="41"/>
      <c r="AD228" s="41"/>
      <c r="AE228" s="41"/>
      <c r="AF228" s="41"/>
      <c r="AG228" s="41"/>
      <c r="AH228" s="41"/>
    </row>
    <row r="229">
      <c r="A229" s="41"/>
      <c r="B229" s="56"/>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c r="AE229" s="41"/>
      <c r="AF229" s="41"/>
      <c r="AG229" s="41"/>
      <c r="AH229" s="41"/>
    </row>
    <row r="230">
      <c r="A230" s="41"/>
      <c r="B230" s="56"/>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c r="AB230" s="41"/>
      <c r="AC230" s="41"/>
      <c r="AD230" s="41"/>
      <c r="AE230" s="41"/>
      <c r="AF230" s="41"/>
      <c r="AG230" s="41"/>
      <c r="AH230" s="41"/>
    </row>
    <row r="231">
      <c r="A231" s="41"/>
      <c r="B231" s="56"/>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c r="AC231" s="41"/>
      <c r="AD231" s="41"/>
      <c r="AE231" s="41"/>
      <c r="AF231" s="41"/>
      <c r="AG231" s="41"/>
      <c r="AH231" s="41"/>
    </row>
    <row r="232">
      <c r="A232" s="41"/>
      <c r="B232" s="56"/>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c r="AC232" s="41"/>
      <c r="AD232" s="41"/>
      <c r="AE232" s="41"/>
      <c r="AF232" s="41"/>
      <c r="AG232" s="41"/>
      <c r="AH232" s="41"/>
    </row>
    <row r="233">
      <c r="A233" s="41"/>
      <c r="B233" s="56"/>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c r="AE233" s="41"/>
      <c r="AF233" s="41"/>
      <c r="AG233" s="41"/>
      <c r="AH233" s="41"/>
    </row>
    <row r="234">
      <c r="A234" s="41"/>
      <c r="B234" s="56"/>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c r="AE234" s="41"/>
      <c r="AF234" s="41"/>
      <c r="AG234" s="41"/>
      <c r="AH234" s="41"/>
    </row>
    <row r="235">
      <c r="A235" s="41"/>
      <c r="B235" s="56"/>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row>
    <row r="236">
      <c r="A236" s="41"/>
      <c r="B236" s="56"/>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1"/>
      <c r="AF236" s="41"/>
      <c r="AG236" s="41"/>
      <c r="AH236" s="41"/>
    </row>
    <row r="237">
      <c r="A237" s="41"/>
      <c r="B237" s="56"/>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c r="AE237" s="41"/>
      <c r="AF237" s="41"/>
      <c r="AG237" s="41"/>
      <c r="AH237" s="41"/>
    </row>
    <row r="238">
      <c r="A238" s="41"/>
      <c r="B238" s="56"/>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c r="AE238" s="41"/>
      <c r="AF238" s="41"/>
      <c r="AG238" s="41"/>
      <c r="AH238" s="41"/>
    </row>
    <row r="239">
      <c r="A239" s="41"/>
      <c r="B239" s="56"/>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c r="AC239" s="41"/>
      <c r="AD239" s="41"/>
      <c r="AE239" s="41"/>
      <c r="AF239" s="41"/>
      <c r="AG239" s="41"/>
      <c r="AH239" s="41"/>
    </row>
    <row r="240">
      <c r="A240" s="41"/>
      <c r="B240" s="56"/>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row>
    <row r="241">
      <c r="A241" s="41"/>
      <c r="B241" s="56"/>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c r="AB241" s="41"/>
      <c r="AC241" s="41"/>
      <c r="AD241" s="41"/>
      <c r="AE241" s="41"/>
      <c r="AF241" s="41"/>
      <c r="AG241" s="41"/>
      <c r="AH241" s="41"/>
    </row>
    <row r="242">
      <c r="A242" s="41"/>
      <c r="B242" s="56"/>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41"/>
      <c r="AC242" s="41"/>
      <c r="AD242" s="41"/>
      <c r="AE242" s="41"/>
      <c r="AF242" s="41"/>
      <c r="AG242" s="41"/>
      <c r="AH242" s="41"/>
    </row>
    <row r="243">
      <c r="A243" s="41"/>
      <c r="B243" s="56"/>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c r="AE243" s="41"/>
      <c r="AF243" s="41"/>
      <c r="AG243" s="41"/>
      <c r="AH243" s="41"/>
    </row>
    <row r="244">
      <c r="A244" s="41"/>
      <c r="B244" s="56"/>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41"/>
      <c r="AC244" s="41"/>
      <c r="AD244" s="41"/>
      <c r="AE244" s="41"/>
      <c r="AF244" s="41"/>
      <c r="AG244" s="41"/>
      <c r="AH244" s="41"/>
    </row>
    <row r="245">
      <c r="A245" s="41"/>
      <c r="B245" s="56"/>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41"/>
      <c r="AC245" s="41"/>
      <c r="AD245" s="41"/>
      <c r="AE245" s="41"/>
      <c r="AF245" s="41"/>
      <c r="AG245" s="41"/>
      <c r="AH245" s="41"/>
    </row>
    <row r="246">
      <c r="A246" s="41"/>
      <c r="B246" s="56"/>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1"/>
      <c r="AF246" s="41"/>
      <c r="AG246" s="41"/>
      <c r="AH246" s="41"/>
    </row>
    <row r="247">
      <c r="A247" s="41"/>
      <c r="B247" s="56"/>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c r="AE247" s="41"/>
      <c r="AF247" s="41"/>
      <c r="AG247" s="41"/>
      <c r="AH247" s="41"/>
    </row>
    <row r="248">
      <c r="A248" s="41"/>
      <c r="B248" s="56"/>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c r="AE248" s="41"/>
      <c r="AF248" s="41"/>
      <c r="AG248" s="41"/>
      <c r="AH248" s="41"/>
    </row>
    <row r="249">
      <c r="A249" s="41"/>
      <c r="B249" s="56"/>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c r="AE249" s="41"/>
      <c r="AF249" s="41"/>
      <c r="AG249" s="41"/>
      <c r="AH249" s="41"/>
    </row>
    <row r="250">
      <c r="A250" s="41"/>
      <c r="B250" s="56"/>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row>
    <row r="251">
      <c r="A251" s="41"/>
      <c r="B251" s="56"/>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row>
    <row r="252">
      <c r="A252" s="41"/>
      <c r="B252" s="56"/>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c r="AE252" s="41"/>
      <c r="AF252" s="41"/>
      <c r="AG252" s="41"/>
      <c r="AH252" s="41"/>
    </row>
    <row r="253">
      <c r="A253" s="41"/>
      <c r="B253" s="56"/>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c r="AE253" s="41"/>
      <c r="AF253" s="41"/>
      <c r="AG253" s="41"/>
      <c r="AH253" s="41"/>
    </row>
    <row r="254">
      <c r="A254" s="41"/>
      <c r="B254" s="56"/>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c r="AE254" s="41"/>
      <c r="AF254" s="41"/>
      <c r="AG254" s="41"/>
      <c r="AH254" s="41"/>
    </row>
    <row r="255">
      <c r="A255" s="41"/>
      <c r="B255" s="56"/>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41"/>
      <c r="AC255" s="41"/>
      <c r="AD255" s="41"/>
      <c r="AE255" s="41"/>
      <c r="AF255" s="41"/>
      <c r="AG255" s="41"/>
      <c r="AH255" s="41"/>
    </row>
    <row r="256">
      <c r="A256" s="41"/>
      <c r="B256" s="56"/>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c r="AE256" s="41"/>
      <c r="AF256" s="41"/>
      <c r="AG256" s="41"/>
      <c r="AH256" s="41"/>
    </row>
    <row r="257">
      <c r="A257" s="41"/>
      <c r="B257" s="56"/>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c r="AE257" s="41"/>
      <c r="AF257" s="41"/>
      <c r="AG257" s="41"/>
      <c r="AH257" s="41"/>
    </row>
    <row r="258">
      <c r="A258" s="41"/>
      <c r="B258" s="56"/>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c r="AB258" s="41"/>
      <c r="AC258" s="41"/>
      <c r="AD258" s="41"/>
      <c r="AE258" s="41"/>
      <c r="AF258" s="41"/>
      <c r="AG258" s="41"/>
      <c r="AH258" s="41"/>
    </row>
    <row r="259">
      <c r="A259" s="41"/>
      <c r="B259" s="56"/>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c r="AB259" s="41"/>
      <c r="AC259" s="41"/>
      <c r="AD259" s="41"/>
      <c r="AE259" s="41"/>
      <c r="AF259" s="41"/>
      <c r="AG259" s="41"/>
      <c r="AH259" s="41"/>
    </row>
    <row r="260">
      <c r="A260" s="41"/>
      <c r="B260" s="56"/>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c r="AB260" s="41"/>
      <c r="AC260" s="41"/>
      <c r="AD260" s="41"/>
      <c r="AE260" s="41"/>
      <c r="AF260" s="41"/>
      <c r="AG260" s="41"/>
      <c r="AH260" s="41"/>
    </row>
    <row r="261">
      <c r="A261" s="41"/>
      <c r="B261" s="56"/>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c r="AE261" s="41"/>
      <c r="AF261" s="41"/>
      <c r="AG261" s="41"/>
      <c r="AH261" s="41"/>
    </row>
    <row r="262">
      <c r="A262" s="41"/>
      <c r="B262" s="56"/>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c r="AE262" s="41"/>
      <c r="AF262" s="41"/>
      <c r="AG262" s="41"/>
      <c r="AH262" s="41"/>
    </row>
    <row r="263">
      <c r="A263" s="41"/>
      <c r="B263" s="56"/>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c r="AE263" s="41"/>
      <c r="AF263" s="41"/>
      <c r="AG263" s="41"/>
      <c r="AH263" s="41"/>
    </row>
    <row r="264">
      <c r="A264" s="41"/>
      <c r="B264" s="56"/>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c r="AB264" s="41"/>
      <c r="AC264" s="41"/>
      <c r="AD264" s="41"/>
      <c r="AE264" s="41"/>
      <c r="AF264" s="41"/>
      <c r="AG264" s="41"/>
      <c r="AH264" s="41"/>
    </row>
    <row r="265">
      <c r="A265" s="41"/>
      <c r="B265" s="56"/>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c r="AB265" s="41"/>
      <c r="AC265" s="41"/>
      <c r="AD265" s="41"/>
      <c r="AE265" s="41"/>
      <c r="AF265" s="41"/>
      <c r="AG265" s="41"/>
      <c r="AH265" s="41"/>
    </row>
    <row r="266">
      <c r="A266" s="41"/>
      <c r="B266" s="56"/>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c r="AB266" s="41"/>
      <c r="AC266" s="41"/>
      <c r="AD266" s="41"/>
      <c r="AE266" s="41"/>
      <c r="AF266" s="41"/>
      <c r="AG266" s="41"/>
      <c r="AH266" s="41"/>
    </row>
    <row r="267">
      <c r="A267" s="41"/>
      <c r="B267" s="56"/>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c r="AB267" s="41"/>
      <c r="AC267" s="41"/>
      <c r="AD267" s="41"/>
      <c r="AE267" s="41"/>
      <c r="AF267" s="41"/>
      <c r="AG267" s="41"/>
      <c r="AH267" s="41"/>
    </row>
    <row r="268">
      <c r="A268" s="41"/>
      <c r="B268" s="56"/>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c r="AB268" s="41"/>
      <c r="AC268" s="41"/>
      <c r="AD268" s="41"/>
      <c r="AE268" s="41"/>
      <c r="AF268" s="41"/>
      <c r="AG268" s="41"/>
      <c r="AH268" s="41"/>
    </row>
    <row r="269">
      <c r="A269" s="41"/>
      <c r="B269" s="56"/>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41"/>
      <c r="AC269" s="41"/>
      <c r="AD269" s="41"/>
      <c r="AE269" s="41"/>
      <c r="AF269" s="41"/>
      <c r="AG269" s="41"/>
      <c r="AH269" s="41"/>
    </row>
    <row r="270">
      <c r="A270" s="41"/>
      <c r="B270" s="56"/>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c r="AE270" s="41"/>
      <c r="AF270" s="41"/>
      <c r="AG270" s="41"/>
      <c r="AH270" s="41"/>
    </row>
    <row r="271">
      <c r="A271" s="41"/>
      <c r="B271" s="56"/>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41"/>
      <c r="AC271" s="41"/>
      <c r="AD271" s="41"/>
      <c r="AE271" s="41"/>
      <c r="AF271" s="41"/>
      <c r="AG271" s="41"/>
      <c r="AH271" s="41"/>
    </row>
    <row r="272">
      <c r="A272" s="41"/>
      <c r="B272" s="56"/>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c r="AB272" s="41"/>
      <c r="AC272" s="41"/>
      <c r="AD272" s="41"/>
      <c r="AE272" s="41"/>
      <c r="AF272" s="41"/>
      <c r="AG272" s="41"/>
      <c r="AH272" s="41"/>
    </row>
    <row r="273">
      <c r="A273" s="41"/>
      <c r="B273" s="56"/>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41"/>
      <c r="AC273" s="41"/>
      <c r="AD273" s="41"/>
      <c r="AE273" s="41"/>
      <c r="AF273" s="41"/>
      <c r="AG273" s="41"/>
      <c r="AH273" s="41"/>
    </row>
    <row r="274">
      <c r="A274" s="41"/>
      <c r="B274" s="56"/>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c r="AB274" s="41"/>
      <c r="AC274" s="41"/>
      <c r="AD274" s="41"/>
      <c r="AE274" s="41"/>
      <c r="AF274" s="41"/>
      <c r="AG274" s="41"/>
      <c r="AH274" s="41"/>
    </row>
    <row r="275">
      <c r="A275" s="41"/>
      <c r="B275" s="56"/>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c r="AB275" s="41"/>
      <c r="AC275" s="41"/>
      <c r="AD275" s="41"/>
      <c r="AE275" s="41"/>
      <c r="AF275" s="41"/>
      <c r="AG275" s="41"/>
      <c r="AH275" s="41"/>
    </row>
    <row r="276">
      <c r="A276" s="41"/>
      <c r="B276" s="56"/>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c r="AB276" s="41"/>
      <c r="AC276" s="41"/>
      <c r="AD276" s="41"/>
      <c r="AE276" s="41"/>
      <c r="AF276" s="41"/>
      <c r="AG276" s="41"/>
      <c r="AH276" s="41"/>
    </row>
    <row r="277">
      <c r="A277" s="41"/>
      <c r="B277" s="56"/>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c r="AB277" s="41"/>
      <c r="AC277" s="41"/>
      <c r="AD277" s="41"/>
      <c r="AE277" s="41"/>
      <c r="AF277" s="41"/>
      <c r="AG277" s="41"/>
      <c r="AH277" s="41"/>
    </row>
    <row r="278">
      <c r="A278" s="41"/>
      <c r="B278" s="56"/>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c r="AE278" s="41"/>
      <c r="AF278" s="41"/>
      <c r="AG278" s="41"/>
      <c r="AH278" s="41"/>
    </row>
    <row r="279">
      <c r="A279" s="41"/>
      <c r="B279" s="56"/>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c r="AB279" s="41"/>
      <c r="AC279" s="41"/>
      <c r="AD279" s="41"/>
      <c r="AE279" s="41"/>
      <c r="AF279" s="41"/>
      <c r="AG279" s="41"/>
      <c r="AH279" s="41"/>
    </row>
    <row r="280">
      <c r="A280" s="41"/>
      <c r="B280" s="56"/>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c r="AB280" s="41"/>
      <c r="AC280" s="41"/>
      <c r="AD280" s="41"/>
      <c r="AE280" s="41"/>
      <c r="AF280" s="41"/>
      <c r="AG280" s="41"/>
      <c r="AH280" s="41"/>
    </row>
    <row r="281">
      <c r="A281" s="41"/>
      <c r="B281" s="56"/>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c r="AB281" s="41"/>
      <c r="AC281" s="41"/>
      <c r="AD281" s="41"/>
      <c r="AE281" s="41"/>
      <c r="AF281" s="41"/>
      <c r="AG281" s="41"/>
      <c r="AH281" s="41"/>
    </row>
    <row r="282">
      <c r="A282" s="41"/>
      <c r="B282" s="56"/>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c r="AB282" s="41"/>
      <c r="AC282" s="41"/>
      <c r="AD282" s="41"/>
      <c r="AE282" s="41"/>
      <c r="AF282" s="41"/>
      <c r="AG282" s="41"/>
      <c r="AH282" s="41"/>
    </row>
    <row r="283">
      <c r="A283" s="41"/>
      <c r="B283" s="56"/>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c r="AB283" s="41"/>
      <c r="AC283" s="41"/>
      <c r="AD283" s="41"/>
      <c r="AE283" s="41"/>
      <c r="AF283" s="41"/>
      <c r="AG283" s="41"/>
      <c r="AH283" s="41"/>
    </row>
    <row r="284">
      <c r="A284" s="41"/>
      <c r="B284" s="56"/>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c r="AB284" s="41"/>
      <c r="AC284" s="41"/>
      <c r="AD284" s="41"/>
      <c r="AE284" s="41"/>
      <c r="AF284" s="41"/>
      <c r="AG284" s="41"/>
      <c r="AH284" s="41"/>
    </row>
    <row r="285">
      <c r="A285" s="41"/>
      <c r="B285" s="56"/>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c r="AB285" s="41"/>
      <c r="AC285" s="41"/>
      <c r="AD285" s="41"/>
      <c r="AE285" s="41"/>
      <c r="AF285" s="41"/>
      <c r="AG285" s="41"/>
      <c r="AH285" s="41"/>
    </row>
    <row r="286">
      <c r="A286" s="41"/>
      <c r="B286" s="56"/>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c r="AB286" s="41"/>
      <c r="AC286" s="41"/>
      <c r="AD286" s="41"/>
      <c r="AE286" s="41"/>
      <c r="AF286" s="41"/>
      <c r="AG286" s="41"/>
      <c r="AH286" s="41"/>
    </row>
    <row r="287">
      <c r="A287" s="41"/>
      <c r="B287" s="56"/>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c r="AB287" s="41"/>
      <c r="AC287" s="41"/>
      <c r="AD287" s="41"/>
      <c r="AE287" s="41"/>
      <c r="AF287" s="41"/>
      <c r="AG287" s="41"/>
      <c r="AH287" s="41"/>
    </row>
    <row r="288">
      <c r="A288" s="41"/>
      <c r="B288" s="56"/>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c r="AB288" s="41"/>
      <c r="AC288" s="41"/>
      <c r="AD288" s="41"/>
      <c r="AE288" s="41"/>
      <c r="AF288" s="41"/>
      <c r="AG288" s="41"/>
      <c r="AH288" s="41"/>
    </row>
    <row r="289">
      <c r="A289" s="41"/>
      <c r="B289" s="56"/>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c r="AB289" s="41"/>
      <c r="AC289" s="41"/>
      <c r="AD289" s="41"/>
      <c r="AE289" s="41"/>
      <c r="AF289" s="41"/>
      <c r="AG289" s="41"/>
      <c r="AH289" s="41"/>
    </row>
    <row r="290">
      <c r="A290" s="41"/>
      <c r="B290" s="56"/>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c r="AE290" s="41"/>
      <c r="AF290" s="41"/>
      <c r="AG290" s="41"/>
      <c r="AH290" s="41"/>
    </row>
    <row r="291">
      <c r="A291" s="41"/>
      <c r="B291" s="56"/>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c r="AB291" s="41"/>
      <c r="AC291" s="41"/>
      <c r="AD291" s="41"/>
      <c r="AE291" s="41"/>
      <c r="AF291" s="41"/>
      <c r="AG291" s="41"/>
      <c r="AH291" s="41"/>
    </row>
    <row r="292">
      <c r="A292" s="41"/>
      <c r="B292" s="56"/>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c r="AE292" s="41"/>
      <c r="AF292" s="41"/>
      <c r="AG292" s="41"/>
      <c r="AH292" s="41"/>
    </row>
    <row r="293">
      <c r="A293" s="41"/>
      <c r="B293" s="56"/>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c r="AB293" s="41"/>
      <c r="AC293" s="41"/>
      <c r="AD293" s="41"/>
      <c r="AE293" s="41"/>
      <c r="AF293" s="41"/>
      <c r="AG293" s="41"/>
      <c r="AH293" s="41"/>
    </row>
    <row r="294">
      <c r="A294" s="41"/>
      <c r="B294" s="56"/>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c r="AE294" s="41"/>
      <c r="AF294" s="41"/>
      <c r="AG294" s="41"/>
      <c r="AH294" s="41"/>
    </row>
    <row r="295">
      <c r="A295" s="41"/>
      <c r="B295" s="56"/>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c r="AB295" s="41"/>
      <c r="AC295" s="41"/>
      <c r="AD295" s="41"/>
      <c r="AE295" s="41"/>
      <c r="AF295" s="41"/>
      <c r="AG295" s="41"/>
      <c r="AH295" s="41"/>
    </row>
    <row r="296">
      <c r="A296" s="41"/>
      <c r="B296" s="56"/>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c r="AB296" s="41"/>
      <c r="AC296" s="41"/>
      <c r="AD296" s="41"/>
      <c r="AE296" s="41"/>
      <c r="AF296" s="41"/>
      <c r="AG296" s="41"/>
      <c r="AH296" s="41"/>
    </row>
    <row r="297">
      <c r="A297" s="41"/>
      <c r="B297" s="56"/>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c r="AB297" s="41"/>
      <c r="AC297" s="41"/>
      <c r="AD297" s="41"/>
      <c r="AE297" s="41"/>
      <c r="AF297" s="41"/>
      <c r="AG297" s="41"/>
      <c r="AH297" s="41"/>
    </row>
    <row r="298">
      <c r="A298" s="41"/>
      <c r="B298" s="56"/>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c r="AB298" s="41"/>
      <c r="AC298" s="41"/>
      <c r="AD298" s="41"/>
      <c r="AE298" s="41"/>
      <c r="AF298" s="41"/>
      <c r="AG298" s="41"/>
      <c r="AH298" s="41"/>
    </row>
    <row r="299">
      <c r="A299" s="41"/>
      <c r="B299" s="56"/>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c r="AB299" s="41"/>
      <c r="AC299" s="41"/>
      <c r="AD299" s="41"/>
      <c r="AE299" s="41"/>
      <c r="AF299" s="41"/>
      <c r="AG299" s="41"/>
      <c r="AH299" s="41"/>
    </row>
    <row r="300">
      <c r="A300" s="41"/>
      <c r="B300" s="56"/>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c r="AB300" s="41"/>
      <c r="AC300" s="41"/>
      <c r="AD300" s="41"/>
      <c r="AE300" s="41"/>
      <c r="AF300" s="41"/>
      <c r="AG300" s="41"/>
      <c r="AH300" s="41"/>
    </row>
    <row r="301">
      <c r="A301" s="41"/>
      <c r="B301" s="56"/>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c r="AB301" s="41"/>
      <c r="AC301" s="41"/>
      <c r="AD301" s="41"/>
      <c r="AE301" s="41"/>
      <c r="AF301" s="41"/>
      <c r="AG301" s="41"/>
      <c r="AH301" s="41"/>
    </row>
    <row r="302">
      <c r="A302" s="41"/>
      <c r="B302" s="56"/>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c r="AB302" s="41"/>
      <c r="AC302" s="41"/>
      <c r="AD302" s="41"/>
      <c r="AE302" s="41"/>
      <c r="AF302" s="41"/>
      <c r="AG302" s="41"/>
      <c r="AH302" s="41"/>
    </row>
    <row r="303">
      <c r="A303" s="41"/>
      <c r="B303" s="56"/>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c r="AB303" s="41"/>
      <c r="AC303" s="41"/>
      <c r="AD303" s="41"/>
      <c r="AE303" s="41"/>
      <c r="AF303" s="41"/>
      <c r="AG303" s="41"/>
      <c r="AH303" s="41"/>
    </row>
    <row r="304">
      <c r="A304" s="41"/>
      <c r="B304" s="56"/>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c r="AB304" s="41"/>
      <c r="AC304" s="41"/>
      <c r="AD304" s="41"/>
      <c r="AE304" s="41"/>
      <c r="AF304" s="41"/>
      <c r="AG304" s="41"/>
      <c r="AH304" s="41"/>
    </row>
    <row r="305">
      <c r="A305" s="41"/>
      <c r="B305" s="56"/>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c r="AB305" s="41"/>
      <c r="AC305" s="41"/>
      <c r="AD305" s="41"/>
      <c r="AE305" s="41"/>
      <c r="AF305" s="41"/>
      <c r="AG305" s="41"/>
      <c r="AH305" s="41"/>
    </row>
    <row r="306">
      <c r="A306" s="41"/>
      <c r="B306" s="56"/>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c r="AB306" s="41"/>
      <c r="AC306" s="41"/>
      <c r="AD306" s="41"/>
      <c r="AE306" s="41"/>
      <c r="AF306" s="41"/>
      <c r="AG306" s="41"/>
      <c r="AH306" s="41"/>
    </row>
    <row r="307">
      <c r="A307" s="41"/>
      <c r="B307" s="56"/>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c r="AB307" s="41"/>
      <c r="AC307" s="41"/>
      <c r="AD307" s="41"/>
      <c r="AE307" s="41"/>
      <c r="AF307" s="41"/>
      <c r="AG307" s="41"/>
      <c r="AH307" s="41"/>
    </row>
    <row r="308">
      <c r="A308" s="41"/>
      <c r="B308" s="56"/>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c r="AB308" s="41"/>
      <c r="AC308" s="41"/>
      <c r="AD308" s="41"/>
      <c r="AE308" s="41"/>
      <c r="AF308" s="41"/>
      <c r="AG308" s="41"/>
      <c r="AH308" s="41"/>
    </row>
    <row r="309">
      <c r="A309" s="41"/>
      <c r="B309" s="56"/>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c r="AB309" s="41"/>
      <c r="AC309" s="41"/>
      <c r="AD309" s="41"/>
      <c r="AE309" s="41"/>
      <c r="AF309" s="41"/>
      <c r="AG309" s="41"/>
      <c r="AH309" s="41"/>
    </row>
    <row r="310">
      <c r="A310" s="41"/>
      <c r="B310" s="56"/>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c r="AB310" s="41"/>
      <c r="AC310" s="41"/>
      <c r="AD310" s="41"/>
      <c r="AE310" s="41"/>
      <c r="AF310" s="41"/>
      <c r="AG310" s="41"/>
      <c r="AH310" s="41"/>
    </row>
    <row r="311">
      <c r="A311" s="41"/>
      <c r="B311" s="56"/>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c r="AB311" s="41"/>
      <c r="AC311" s="41"/>
      <c r="AD311" s="41"/>
      <c r="AE311" s="41"/>
      <c r="AF311" s="41"/>
      <c r="AG311" s="41"/>
      <c r="AH311" s="41"/>
    </row>
    <row r="312">
      <c r="A312" s="41"/>
      <c r="B312" s="56"/>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c r="AB312" s="41"/>
      <c r="AC312" s="41"/>
      <c r="AD312" s="41"/>
      <c r="AE312" s="41"/>
      <c r="AF312" s="41"/>
      <c r="AG312" s="41"/>
      <c r="AH312" s="41"/>
    </row>
    <row r="313">
      <c r="A313" s="41"/>
      <c r="B313" s="56"/>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c r="AB313" s="41"/>
      <c r="AC313" s="41"/>
      <c r="AD313" s="41"/>
      <c r="AE313" s="41"/>
      <c r="AF313" s="41"/>
      <c r="AG313" s="41"/>
      <c r="AH313" s="41"/>
    </row>
    <row r="314">
      <c r="A314" s="41"/>
      <c r="B314" s="56"/>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c r="AB314" s="41"/>
      <c r="AC314" s="41"/>
      <c r="AD314" s="41"/>
      <c r="AE314" s="41"/>
      <c r="AF314" s="41"/>
      <c r="AG314" s="41"/>
      <c r="AH314" s="41"/>
    </row>
    <row r="315">
      <c r="A315" s="41"/>
      <c r="B315" s="56"/>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c r="AB315" s="41"/>
      <c r="AC315" s="41"/>
      <c r="AD315" s="41"/>
      <c r="AE315" s="41"/>
      <c r="AF315" s="41"/>
      <c r="AG315" s="41"/>
      <c r="AH315" s="41"/>
    </row>
    <row r="316">
      <c r="A316" s="41"/>
      <c r="B316" s="56"/>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c r="AB316" s="41"/>
      <c r="AC316" s="41"/>
      <c r="AD316" s="41"/>
      <c r="AE316" s="41"/>
      <c r="AF316" s="41"/>
      <c r="AG316" s="41"/>
      <c r="AH316" s="41"/>
    </row>
    <row r="317">
      <c r="A317" s="41"/>
      <c r="B317" s="56"/>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c r="AB317" s="41"/>
      <c r="AC317" s="41"/>
      <c r="AD317" s="41"/>
      <c r="AE317" s="41"/>
      <c r="AF317" s="41"/>
      <c r="AG317" s="41"/>
      <c r="AH317" s="41"/>
    </row>
    <row r="318">
      <c r="A318" s="41"/>
      <c r="B318" s="56"/>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c r="AB318" s="41"/>
      <c r="AC318" s="41"/>
      <c r="AD318" s="41"/>
      <c r="AE318" s="41"/>
      <c r="AF318" s="41"/>
      <c r="AG318" s="41"/>
      <c r="AH318" s="41"/>
    </row>
    <row r="319">
      <c r="A319" s="41"/>
      <c r="B319" s="56"/>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c r="AB319" s="41"/>
      <c r="AC319" s="41"/>
      <c r="AD319" s="41"/>
      <c r="AE319" s="41"/>
      <c r="AF319" s="41"/>
      <c r="AG319" s="41"/>
      <c r="AH319" s="41"/>
    </row>
    <row r="320">
      <c r="A320" s="41"/>
      <c r="B320" s="56"/>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c r="AB320" s="41"/>
      <c r="AC320" s="41"/>
      <c r="AD320" s="41"/>
      <c r="AE320" s="41"/>
      <c r="AF320" s="41"/>
      <c r="AG320" s="41"/>
      <c r="AH320" s="41"/>
    </row>
    <row r="321">
      <c r="A321" s="41"/>
      <c r="B321" s="56"/>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c r="AB321" s="41"/>
      <c r="AC321" s="41"/>
      <c r="AD321" s="41"/>
      <c r="AE321" s="41"/>
      <c r="AF321" s="41"/>
      <c r="AG321" s="41"/>
      <c r="AH321" s="41"/>
    </row>
    <row r="322">
      <c r="A322" s="41"/>
      <c r="B322" s="56"/>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c r="AB322" s="41"/>
      <c r="AC322" s="41"/>
      <c r="AD322" s="41"/>
      <c r="AE322" s="41"/>
      <c r="AF322" s="41"/>
      <c r="AG322" s="41"/>
      <c r="AH322" s="41"/>
    </row>
    <row r="323">
      <c r="A323" s="41"/>
      <c r="B323" s="56"/>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c r="AB323" s="41"/>
      <c r="AC323" s="41"/>
      <c r="AD323" s="41"/>
      <c r="AE323" s="41"/>
      <c r="AF323" s="41"/>
      <c r="AG323" s="41"/>
      <c r="AH323" s="41"/>
    </row>
    <row r="324">
      <c r="A324" s="41"/>
      <c r="B324" s="56"/>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c r="AB324" s="41"/>
      <c r="AC324" s="41"/>
      <c r="AD324" s="41"/>
      <c r="AE324" s="41"/>
      <c r="AF324" s="41"/>
      <c r="AG324" s="41"/>
      <c r="AH324" s="41"/>
    </row>
    <row r="325">
      <c r="A325" s="41"/>
      <c r="B325" s="56"/>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c r="AB325" s="41"/>
      <c r="AC325" s="41"/>
      <c r="AD325" s="41"/>
      <c r="AE325" s="41"/>
      <c r="AF325" s="41"/>
      <c r="AG325" s="41"/>
      <c r="AH325" s="41"/>
    </row>
    <row r="326">
      <c r="A326" s="41"/>
      <c r="B326" s="56"/>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c r="AB326" s="41"/>
      <c r="AC326" s="41"/>
      <c r="AD326" s="41"/>
      <c r="AE326" s="41"/>
      <c r="AF326" s="41"/>
      <c r="AG326" s="41"/>
      <c r="AH326" s="41"/>
    </row>
    <row r="327">
      <c r="A327" s="41"/>
      <c r="B327" s="56"/>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c r="AB327" s="41"/>
      <c r="AC327" s="41"/>
      <c r="AD327" s="41"/>
      <c r="AE327" s="41"/>
      <c r="AF327" s="41"/>
      <c r="AG327" s="41"/>
      <c r="AH327" s="41"/>
    </row>
    <row r="328">
      <c r="A328" s="41"/>
      <c r="B328" s="56"/>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c r="AB328" s="41"/>
      <c r="AC328" s="41"/>
      <c r="AD328" s="41"/>
      <c r="AE328" s="41"/>
      <c r="AF328" s="41"/>
      <c r="AG328" s="41"/>
      <c r="AH328" s="41"/>
    </row>
    <row r="329">
      <c r="A329" s="41"/>
      <c r="B329" s="56"/>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c r="AB329" s="41"/>
      <c r="AC329" s="41"/>
      <c r="AD329" s="41"/>
      <c r="AE329" s="41"/>
      <c r="AF329" s="41"/>
      <c r="AG329" s="41"/>
      <c r="AH329" s="41"/>
    </row>
    <row r="330">
      <c r="A330" s="41"/>
      <c r="B330" s="56"/>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c r="AB330" s="41"/>
      <c r="AC330" s="41"/>
      <c r="AD330" s="41"/>
      <c r="AE330" s="41"/>
      <c r="AF330" s="41"/>
      <c r="AG330" s="41"/>
      <c r="AH330" s="41"/>
    </row>
    <row r="331">
      <c r="A331" s="41"/>
      <c r="B331" s="56"/>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c r="AB331" s="41"/>
      <c r="AC331" s="41"/>
      <c r="AD331" s="41"/>
      <c r="AE331" s="41"/>
      <c r="AF331" s="41"/>
      <c r="AG331" s="41"/>
      <c r="AH331" s="41"/>
    </row>
    <row r="332">
      <c r="A332" s="41"/>
      <c r="B332" s="56"/>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c r="AB332" s="41"/>
      <c r="AC332" s="41"/>
      <c r="AD332" s="41"/>
      <c r="AE332" s="41"/>
      <c r="AF332" s="41"/>
      <c r="AG332" s="41"/>
      <c r="AH332" s="41"/>
    </row>
    <row r="333">
      <c r="A333" s="41"/>
      <c r="B333" s="56"/>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c r="AB333" s="41"/>
      <c r="AC333" s="41"/>
      <c r="AD333" s="41"/>
      <c r="AE333" s="41"/>
      <c r="AF333" s="41"/>
      <c r="AG333" s="41"/>
      <c r="AH333" s="41"/>
    </row>
    <row r="334">
      <c r="A334" s="41"/>
      <c r="B334" s="56"/>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c r="AB334" s="41"/>
      <c r="AC334" s="41"/>
      <c r="AD334" s="41"/>
      <c r="AE334" s="41"/>
      <c r="AF334" s="41"/>
      <c r="AG334" s="41"/>
      <c r="AH334" s="41"/>
    </row>
    <row r="335">
      <c r="A335" s="41"/>
      <c r="B335" s="56"/>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c r="AB335" s="41"/>
      <c r="AC335" s="41"/>
      <c r="AD335" s="41"/>
      <c r="AE335" s="41"/>
      <c r="AF335" s="41"/>
      <c r="AG335" s="41"/>
      <c r="AH335" s="41"/>
    </row>
    <row r="336">
      <c r="A336" s="41"/>
      <c r="B336" s="56"/>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c r="AB336" s="41"/>
      <c r="AC336" s="41"/>
      <c r="AD336" s="41"/>
      <c r="AE336" s="41"/>
      <c r="AF336" s="41"/>
      <c r="AG336" s="41"/>
      <c r="AH336" s="41"/>
    </row>
    <row r="337">
      <c r="A337" s="41"/>
      <c r="B337" s="56"/>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c r="AB337" s="41"/>
      <c r="AC337" s="41"/>
      <c r="AD337" s="41"/>
      <c r="AE337" s="41"/>
      <c r="AF337" s="41"/>
      <c r="AG337" s="41"/>
      <c r="AH337" s="41"/>
    </row>
    <row r="338">
      <c r="A338" s="41"/>
      <c r="B338" s="56"/>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c r="AB338" s="41"/>
      <c r="AC338" s="41"/>
      <c r="AD338" s="41"/>
      <c r="AE338" s="41"/>
      <c r="AF338" s="41"/>
      <c r="AG338" s="41"/>
      <c r="AH338" s="41"/>
    </row>
    <row r="339">
      <c r="A339" s="41"/>
      <c r="B339" s="56"/>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c r="AB339" s="41"/>
      <c r="AC339" s="41"/>
      <c r="AD339" s="41"/>
      <c r="AE339" s="41"/>
      <c r="AF339" s="41"/>
      <c r="AG339" s="41"/>
      <c r="AH339" s="41"/>
    </row>
    <row r="340">
      <c r="A340" s="41"/>
      <c r="B340" s="56"/>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c r="AB340" s="41"/>
      <c r="AC340" s="41"/>
      <c r="AD340" s="41"/>
      <c r="AE340" s="41"/>
      <c r="AF340" s="41"/>
      <c r="AG340" s="41"/>
      <c r="AH340" s="41"/>
    </row>
    <row r="341">
      <c r="A341" s="41"/>
      <c r="B341" s="56"/>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c r="AB341" s="41"/>
      <c r="AC341" s="41"/>
      <c r="AD341" s="41"/>
      <c r="AE341" s="41"/>
      <c r="AF341" s="41"/>
      <c r="AG341" s="41"/>
      <c r="AH341" s="41"/>
    </row>
    <row r="342">
      <c r="A342" s="41"/>
      <c r="B342" s="56"/>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c r="AB342" s="41"/>
      <c r="AC342" s="41"/>
      <c r="AD342" s="41"/>
      <c r="AE342" s="41"/>
      <c r="AF342" s="41"/>
      <c r="AG342" s="41"/>
      <c r="AH342" s="41"/>
    </row>
    <row r="343">
      <c r="A343" s="41"/>
      <c r="B343" s="56"/>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c r="AB343" s="41"/>
      <c r="AC343" s="41"/>
      <c r="AD343" s="41"/>
      <c r="AE343" s="41"/>
      <c r="AF343" s="41"/>
      <c r="AG343" s="41"/>
      <c r="AH343" s="41"/>
    </row>
    <row r="344">
      <c r="A344" s="41"/>
      <c r="B344" s="56"/>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c r="AB344" s="41"/>
      <c r="AC344" s="41"/>
      <c r="AD344" s="41"/>
      <c r="AE344" s="41"/>
      <c r="AF344" s="41"/>
      <c r="AG344" s="41"/>
      <c r="AH344" s="41"/>
    </row>
    <row r="345">
      <c r="A345" s="41"/>
      <c r="B345" s="56"/>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c r="AB345" s="41"/>
      <c r="AC345" s="41"/>
      <c r="AD345" s="41"/>
      <c r="AE345" s="41"/>
      <c r="AF345" s="41"/>
      <c r="AG345" s="41"/>
      <c r="AH345" s="41"/>
    </row>
    <row r="346">
      <c r="A346" s="41"/>
      <c r="B346" s="56"/>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c r="AB346" s="41"/>
      <c r="AC346" s="41"/>
      <c r="AD346" s="41"/>
      <c r="AE346" s="41"/>
      <c r="AF346" s="41"/>
      <c r="AG346" s="41"/>
      <c r="AH346" s="41"/>
    </row>
    <row r="347">
      <c r="A347" s="41"/>
      <c r="B347" s="56"/>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c r="AB347" s="41"/>
      <c r="AC347" s="41"/>
      <c r="AD347" s="41"/>
      <c r="AE347" s="41"/>
      <c r="AF347" s="41"/>
      <c r="AG347" s="41"/>
      <c r="AH347" s="41"/>
    </row>
    <row r="348">
      <c r="A348" s="41"/>
      <c r="B348" s="56"/>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c r="AB348" s="41"/>
      <c r="AC348" s="41"/>
      <c r="AD348" s="41"/>
      <c r="AE348" s="41"/>
      <c r="AF348" s="41"/>
      <c r="AG348" s="41"/>
      <c r="AH348" s="41"/>
    </row>
    <row r="349">
      <c r="A349" s="41"/>
      <c r="B349" s="56"/>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c r="AB349" s="41"/>
      <c r="AC349" s="41"/>
      <c r="AD349" s="41"/>
      <c r="AE349" s="41"/>
      <c r="AF349" s="41"/>
      <c r="AG349" s="41"/>
      <c r="AH349" s="41"/>
    </row>
    <row r="350">
      <c r="A350" s="41"/>
      <c r="B350" s="56"/>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c r="AB350" s="41"/>
      <c r="AC350" s="41"/>
      <c r="AD350" s="41"/>
      <c r="AE350" s="41"/>
      <c r="AF350" s="41"/>
      <c r="AG350" s="41"/>
      <c r="AH350" s="41"/>
    </row>
    <row r="351">
      <c r="A351" s="41"/>
      <c r="B351" s="56"/>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c r="AB351" s="41"/>
      <c r="AC351" s="41"/>
      <c r="AD351" s="41"/>
      <c r="AE351" s="41"/>
      <c r="AF351" s="41"/>
      <c r="AG351" s="41"/>
      <c r="AH351" s="41"/>
    </row>
    <row r="352">
      <c r="A352" s="41"/>
      <c r="B352" s="56"/>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c r="AB352" s="41"/>
      <c r="AC352" s="41"/>
      <c r="AD352" s="41"/>
      <c r="AE352" s="41"/>
      <c r="AF352" s="41"/>
      <c r="AG352" s="41"/>
      <c r="AH352" s="41"/>
    </row>
    <row r="353">
      <c r="A353" s="41"/>
      <c r="B353" s="56"/>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c r="AB353" s="41"/>
      <c r="AC353" s="41"/>
      <c r="AD353" s="41"/>
      <c r="AE353" s="41"/>
      <c r="AF353" s="41"/>
      <c r="AG353" s="41"/>
      <c r="AH353" s="41"/>
    </row>
    <row r="354">
      <c r="A354" s="41"/>
      <c r="B354" s="56"/>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c r="AB354" s="41"/>
      <c r="AC354" s="41"/>
      <c r="AD354" s="41"/>
      <c r="AE354" s="41"/>
      <c r="AF354" s="41"/>
      <c r="AG354" s="41"/>
      <c r="AH354" s="41"/>
    </row>
    <row r="355">
      <c r="A355" s="41"/>
      <c r="B355" s="56"/>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c r="AB355" s="41"/>
      <c r="AC355" s="41"/>
      <c r="AD355" s="41"/>
      <c r="AE355" s="41"/>
      <c r="AF355" s="41"/>
      <c r="AG355" s="41"/>
      <c r="AH355" s="41"/>
    </row>
    <row r="356">
      <c r="A356" s="41"/>
      <c r="B356" s="56"/>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c r="AB356" s="41"/>
      <c r="AC356" s="41"/>
      <c r="AD356" s="41"/>
      <c r="AE356" s="41"/>
      <c r="AF356" s="41"/>
      <c r="AG356" s="41"/>
      <c r="AH356" s="41"/>
    </row>
    <row r="357">
      <c r="A357" s="41"/>
      <c r="B357" s="56"/>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c r="AB357" s="41"/>
      <c r="AC357" s="41"/>
      <c r="AD357" s="41"/>
      <c r="AE357" s="41"/>
      <c r="AF357" s="41"/>
      <c r="AG357" s="41"/>
      <c r="AH357" s="41"/>
    </row>
    <row r="358">
      <c r="A358" s="41"/>
      <c r="B358" s="56"/>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c r="AB358" s="41"/>
      <c r="AC358" s="41"/>
      <c r="AD358" s="41"/>
      <c r="AE358" s="41"/>
      <c r="AF358" s="41"/>
      <c r="AG358" s="41"/>
      <c r="AH358" s="41"/>
    </row>
    <row r="359">
      <c r="A359" s="41"/>
      <c r="B359" s="56"/>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c r="AB359" s="41"/>
      <c r="AC359" s="41"/>
      <c r="AD359" s="41"/>
      <c r="AE359" s="41"/>
      <c r="AF359" s="41"/>
      <c r="AG359" s="41"/>
      <c r="AH359" s="41"/>
    </row>
    <row r="360">
      <c r="A360" s="41"/>
      <c r="B360" s="56"/>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c r="AB360" s="41"/>
      <c r="AC360" s="41"/>
      <c r="AD360" s="41"/>
      <c r="AE360" s="41"/>
      <c r="AF360" s="41"/>
      <c r="AG360" s="41"/>
      <c r="AH360" s="41"/>
    </row>
    <row r="361">
      <c r="A361" s="41"/>
      <c r="B361" s="56"/>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c r="AB361" s="41"/>
      <c r="AC361" s="41"/>
      <c r="AD361" s="41"/>
      <c r="AE361" s="41"/>
      <c r="AF361" s="41"/>
      <c r="AG361" s="41"/>
      <c r="AH361" s="41"/>
    </row>
    <row r="362">
      <c r="A362" s="41"/>
      <c r="B362" s="56"/>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c r="AB362" s="41"/>
      <c r="AC362" s="41"/>
      <c r="AD362" s="41"/>
      <c r="AE362" s="41"/>
      <c r="AF362" s="41"/>
      <c r="AG362" s="41"/>
      <c r="AH362" s="41"/>
    </row>
    <row r="363">
      <c r="A363" s="41"/>
      <c r="B363" s="56"/>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c r="AB363" s="41"/>
      <c r="AC363" s="41"/>
      <c r="AD363" s="41"/>
      <c r="AE363" s="41"/>
      <c r="AF363" s="41"/>
      <c r="AG363" s="41"/>
      <c r="AH363" s="41"/>
    </row>
    <row r="364">
      <c r="A364" s="41"/>
      <c r="B364" s="56"/>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c r="AB364" s="41"/>
      <c r="AC364" s="41"/>
      <c r="AD364" s="41"/>
      <c r="AE364" s="41"/>
      <c r="AF364" s="41"/>
      <c r="AG364" s="41"/>
      <c r="AH364" s="41"/>
    </row>
    <row r="365">
      <c r="A365" s="41"/>
      <c r="B365" s="56"/>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c r="AB365" s="41"/>
      <c r="AC365" s="41"/>
      <c r="AD365" s="41"/>
      <c r="AE365" s="41"/>
      <c r="AF365" s="41"/>
      <c r="AG365" s="41"/>
      <c r="AH365" s="41"/>
    </row>
    <row r="366">
      <c r="A366" s="41"/>
      <c r="B366" s="56"/>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c r="AB366" s="41"/>
      <c r="AC366" s="41"/>
      <c r="AD366" s="41"/>
      <c r="AE366" s="41"/>
      <c r="AF366" s="41"/>
      <c r="AG366" s="41"/>
      <c r="AH366" s="41"/>
    </row>
    <row r="367">
      <c r="A367" s="41"/>
      <c r="B367" s="56"/>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c r="AB367" s="41"/>
      <c r="AC367" s="41"/>
      <c r="AD367" s="41"/>
      <c r="AE367" s="41"/>
      <c r="AF367" s="41"/>
      <c r="AG367" s="41"/>
      <c r="AH367" s="41"/>
    </row>
    <row r="368">
      <c r="A368" s="41"/>
      <c r="B368" s="56"/>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c r="AB368" s="41"/>
      <c r="AC368" s="41"/>
      <c r="AD368" s="41"/>
      <c r="AE368" s="41"/>
      <c r="AF368" s="41"/>
      <c r="AG368" s="41"/>
      <c r="AH368" s="41"/>
    </row>
    <row r="369">
      <c r="A369" s="41"/>
      <c r="B369" s="56"/>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c r="AB369" s="41"/>
      <c r="AC369" s="41"/>
      <c r="AD369" s="41"/>
      <c r="AE369" s="41"/>
      <c r="AF369" s="41"/>
      <c r="AG369" s="41"/>
      <c r="AH369" s="41"/>
    </row>
    <row r="370">
      <c r="A370" s="41"/>
      <c r="B370" s="56"/>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c r="AB370" s="41"/>
      <c r="AC370" s="41"/>
      <c r="AD370" s="41"/>
      <c r="AE370" s="41"/>
      <c r="AF370" s="41"/>
      <c r="AG370" s="41"/>
      <c r="AH370" s="41"/>
    </row>
    <row r="371">
      <c r="A371" s="41"/>
      <c r="B371" s="56"/>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c r="AB371" s="41"/>
      <c r="AC371" s="41"/>
      <c r="AD371" s="41"/>
      <c r="AE371" s="41"/>
      <c r="AF371" s="41"/>
      <c r="AG371" s="41"/>
      <c r="AH371" s="41"/>
    </row>
    <row r="372">
      <c r="A372" s="41"/>
      <c r="B372" s="56"/>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c r="AB372" s="41"/>
      <c r="AC372" s="41"/>
      <c r="AD372" s="41"/>
      <c r="AE372" s="41"/>
      <c r="AF372" s="41"/>
      <c r="AG372" s="41"/>
      <c r="AH372" s="41"/>
    </row>
    <row r="373">
      <c r="A373" s="41"/>
      <c r="B373" s="56"/>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c r="AB373" s="41"/>
      <c r="AC373" s="41"/>
      <c r="AD373" s="41"/>
      <c r="AE373" s="41"/>
      <c r="AF373" s="41"/>
      <c r="AG373" s="41"/>
      <c r="AH373" s="41"/>
    </row>
    <row r="374">
      <c r="A374" s="41"/>
      <c r="B374" s="56"/>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c r="AB374" s="41"/>
      <c r="AC374" s="41"/>
      <c r="AD374" s="41"/>
      <c r="AE374" s="41"/>
      <c r="AF374" s="41"/>
      <c r="AG374" s="41"/>
      <c r="AH374" s="41"/>
    </row>
    <row r="375">
      <c r="A375" s="41"/>
      <c r="B375" s="56"/>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c r="AB375" s="41"/>
      <c r="AC375" s="41"/>
      <c r="AD375" s="41"/>
      <c r="AE375" s="41"/>
      <c r="AF375" s="41"/>
      <c r="AG375" s="41"/>
      <c r="AH375" s="41"/>
    </row>
    <row r="376">
      <c r="A376" s="41"/>
      <c r="B376" s="56"/>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c r="AB376" s="41"/>
      <c r="AC376" s="41"/>
      <c r="AD376" s="41"/>
      <c r="AE376" s="41"/>
      <c r="AF376" s="41"/>
      <c r="AG376" s="41"/>
      <c r="AH376" s="41"/>
    </row>
    <row r="377">
      <c r="A377" s="41"/>
      <c r="B377" s="56"/>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c r="AB377" s="41"/>
      <c r="AC377" s="41"/>
      <c r="AD377" s="41"/>
      <c r="AE377" s="41"/>
      <c r="AF377" s="41"/>
      <c r="AG377" s="41"/>
      <c r="AH377" s="41"/>
    </row>
    <row r="378">
      <c r="A378" s="41"/>
      <c r="B378" s="56"/>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c r="AB378" s="41"/>
      <c r="AC378" s="41"/>
      <c r="AD378" s="41"/>
      <c r="AE378" s="41"/>
      <c r="AF378" s="41"/>
      <c r="AG378" s="41"/>
      <c r="AH378" s="41"/>
    </row>
    <row r="379">
      <c r="A379" s="41"/>
      <c r="B379" s="56"/>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c r="AB379" s="41"/>
      <c r="AC379" s="41"/>
      <c r="AD379" s="41"/>
      <c r="AE379" s="41"/>
      <c r="AF379" s="41"/>
      <c r="AG379" s="41"/>
      <c r="AH379" s="41"/>
    </row>
    <row r="380">
      <c r="A380" s="41"/>
      <c r="B380" s="56"/>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c r="AB380" s="41"/>
      <c r="AC380" s="41"/>
      <c r="AD380" s="41"/>
      <c r="AE380" s="41"/>
      <c r="AF380" s="41"/>
      <c r="AG380" s="41"/>
      <c r="AH380" s="41"/>
    </row>
    <row r="381">
      <c r="A381" s="41"/>
      <c r="B381" s="56"/>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c r="AB381" s="41"/>
      <c r="AC381" s="41"/>
      <c r="AD381" s="41"/>
      <c r="AE381" s="41"/>
      <c r="AF381" s="41"/>
      <c r="AG381" s="41"/>
      <c r="AH381" s="41"/>
    </row>
    <row r="382">
      <c r="A382" s="41"/>
      <c r="B382" s="56"/>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c r="AB382" s="41"/>
      <c r="AC382" s="41"/>
      <c r="AD382" s="41"/>
      <c r="AE382" s="41"/>
      <c r="AF382" s="41"/>
      <c r="AG382" s="41"/>
      <c r="AH382" s="41"/>
    </row>
    <row r="383">
      <c r="A383" s="41"/>
      <c r="B383" s="56"/>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c r="AB383" s="41"/>
      <c r="AC383" s="41"/>
      <c r="AD383" s="41"/>
      <c r="AE383" s="41"/>
      <c r="AF383" s="41"/>
      <c r="AG383" s="41"/>
      <c r="AH383" s="41"/>
    </row>
    <row r="384">
      <c r="A384" s="41"/>
      <c r="B384" s="56"/>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c r="AB384" s="41"/>
      <c r="AC384" s="41"/>
      <c r="AD384" s="41"/>
      <c r="AE384" s="41"/>
      <c r="AF384" s="41"/>
      <c r="AG384" s="41"/>
      <c r="AH384" s="41"/>
    </row>
    <row r="385">
      <c r="A385" s="41"/>
      <c r="B385" s="56"/>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c r="AB385" s="41"/>
      <c r="AC385" s="41"/>
      <c r="AD385" s="41"/>
      <c r="AE385" s="41"/>
      <c r="AF385" s="41"/>
      <c r="AG385" s="41"/>
      <c r="AH385" s="41"/>
    </row>
    <row r="386">
      <c r="A386" s="41"/>
      <c r="B386" s="56"/>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c r="AB386" s="41"/>
      <c r="AC386" s="41"/>
      <c r="AD386" s="41"/>
      <c r="AE386" s="41"/>
      <c r="AF386" s="41"/>
      <c r="AG386" s="41"/>
      <c r="AH386" s="41"/>
    </row>
    <row r="387">
      <c r="A387" s="41"/>
      <c r="B387" s="56"/>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c r="AB387" s="41"/>
      <c r="AC387" s="41"/>
      <c r="AD387" s="41"/>
      <c r="AE387" s="41"/>
      <c r="AF387" s="41"/>
      <c r="AG387" s="41"/>
      <c r="AH387" s="41"/>
    </row>
    <row r="388">
      <c r="A388" s="41"/>
      <c r="B388" s="56"/>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c r="AB388" s="41"/>
      <c r="AC388" s="41"/>
      <c r="AD388" s="41"/>
      <c r="AE388" s="41"/>
      <c r="AF388" s="41"/>
      <c r="AG388" s="41"/>
      <c r="AH388" s="41"/>
    </row>
    <row r="389">
      <c r="A389" s="41"/>
      <c r="B389" s="56"/>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c r="AB389" s="41"/>
      <c r="AC389" s="41"/>
      <c r="AD389" s="41"/>
      <c r="AE389" s="41"/>
      <c r="AF389" s="41"/>
      <c r="AG389" s="41"/>
      <c r="AH389" s="41"/>
    </row>
    <row r="390">
      <c r="A390" s="41"/>
      <c r="B390" s="56"/>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c r="AB390" s="41"/>
      <c r="AC390" s="41"/>
      <c r="AD390" s="41"/>
      <c r="AE390" s="41"/>
      <c r="AF390" s="41"/>
      <c r="AG390" s="41"/>
      <c r="AH390" s="41"/>
    </row>
    <row r="391">
      <c r="A391" s="41"/>
      <c r="B391" s="56"/>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c r="AB391" s="41"/>
      <c r="AC391" s="41"/>
      <c r="AD391" s="41"/>
      <c r="AE391" s="41"/>
      <c r="AF391" s="41"/>
      <c r="AG391" s="41"/>
      <c r="AH391" s="41"/>
    </row>
    <row r="392">
      <c r="A392" s="41"/>
      <c r="B392" s="56"/>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c r="AB392" s="41"/>
      <c r="AC392" s="41"/>
      <c r="AD392" s="41"/>
      <c r="AE392" s="41"/>
      <c r="AF392" s="41"/>
      <c r="AG392" s="41"/>
      <c r="AH392" s="41"/>
    </row>
    <row r="393">
      <c r="A393" s="41"/>
      <c r="B393" s="56"/>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c r="AB393" s="41"/>
      <c r="AC393" s="41"/>
      <c r="AD393" s="41"/>
      <c r="AE393" s="41"/>
      <c r="AF393" s="41"/>
      <c r="AG393" s="41"/>
      <c r="AH393" s="41"/>
    </row>
    <row r="394">
      <c r="A394" s="41"/>
      <c r="B394" s="56"/>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c r="AB394" s="41"/>
      <c r="AC394" s="41"/>
      <c r="AD394" s="41"/>
      <c r="AE394" s="41"/>
      <c r="AF394" s="41"/>
      <c r="AG394" s="41"/>
      <c r="AH394" s="41"/>
    </row>
    <row r="395">
      <c r="A395" s="41"/>
      <c r="B395" s="56"/>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c r="AB395" s="41"/>
      <c r="AC395" s="41"/>
      <c r="AD395" s="41"/>
      <c r="AE395" s="41"/>
      <c r="AF395" s="41"/>
      <c r="AG395" s="41"/>
      <c r="AH395" s="41"/>
    </row>
    <row r="396">
      <c r="A396" s="41"/>
      <c r="B396" s="56"/>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c r="AB396" s="41"/>
      <c r="AC396" s="41"/>
      <c r="AD396" s="41"/>
      <c r="AE396" s="41"/>
      <c r="AF396" s="41"/>
      <c r="AG396" s="41"/>
      <c r="AH396" s="41"/>
    </row>
    <row r="397">
      <c r="A397" s="41"/>
      <c r="B397" s="56"/>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c r="AB397" s="41"/>
      <c r="AC397" s="41"/>
      <c r="AD397" s="41"/>
      <c r="AE397" s="41"/>
      <c r="AF397" s="41"/>
      <c r="AG397" s="41"/>
      <c r="AH397" s="41"/>
    </row>
    <row r="398">
      <c r="A398" s="41"/>
      <c r="B398" s="56"/>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c r="AB398" s="41"/>
      <c r="AC398" s="41"/>
      <c r="AD398" s="41"/>
      <c r="AE398" s="41"/>
      <c r="AF398" s="41"/>
      <c r="AG398" s="41"/>
      <c r="AH398" s="41"/>
    </row>
    <row r="399">
      <c r="A399" s="41"/>
      <c r="B399" s="56"/>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c r="AB399" s="41"/>
      <c r="AC399" s="41"/>
      <c r="AD399" s="41"/>
      <c r="AE399" s="41"/>
      <c r="AF399" s="41"/>
      <c r="AG399" s="41"/>
      <c r="AH399" s="41"/>
    </row>
    <row r="400">
      <c r="A400" s="41"/>
      <c r="B400" s="56"/>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c r="AB400" s="41"/>
      <c r="AC400" s="41"/>
      <c r="AD400" s="41"/>
      <c r="AE400" s="41"/>
      <c r="AF400" s="41"/>
      <c r="AG400" s="41"/>
      <c r="AH400" s="41"/>
    </row>
    <row r="401">
      <c r="A401" s="41"/>
      <c r="B401" s="56"/>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c r="AB401" s="41"/>
      <c r="AC401" s="41"/>
      <c r="AD401" s="41"/>
      <c r="AE401" s="41"/>
      <c r="AF401" s="41"/>
      <c r="AG401" s="41"/>
      <c r="AH401" s="41"/>
    </row>
    <row r="402">
      <c r="A402" s="41"/>
      <c r="B402" s="56"/>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c r="AB402" s="41"/>
      <c r="AC402" s="41"/>
      <c r="AD402" s="41"/>
      <c r="AE402" s="41"/>
      <c r="AF402" s="41"/>
      <c r="AG402" s="41"/>
      <c r="AH402" s="41"/>
    </row>
    <row r="403">
      <c r="A403" s="41"/>
      <c r="B403" s="56"/>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c r="AB403" s="41"/>
      <c r="AC403" s="41"/>
      <c r="AD403" s="41"/>
      <c r="AE403" s="41"/>
      <c r="AF403" s="41"/>
      <c r="AG403" s="41"/>
      <c r="AH403" s="41"/>
    </row>
    <row r="404">
      <c r="A404" s="41"/>
      <c r="B404" s="56"/>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c r="AB404" s="41"/>
      <c r="AC404" s="41"/>
      <c r="AD404" s="41"/>
      <c r="AE404" s="41"/>
      <c r="AF404" s="41"/>
      <c r="AG404" s="41"/>
      <c r="AH404" s="41"/>
    </row>
    <row r="405">
      <c r="A405" s="41"/>
      <c r="B405" s="56"/>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c r="AB405" s="41"/>
      <c r="AC405" s="41"/>
      <c r="AD405" s="41"/>
      <c r="AE405" s="41"/>
      <c r="AF405" s="41"/>
      <c r="AG405" s="41"/>
      <c r="AH405" s="41"/>
    </row>
    <row r="406">
      <c r="A406" s="41"/>
      <c r="B406" s="56"/>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c r="AB406" s="41"/>
      <c r="AC406" s="41"/>
      <c r="AD406" s="41"/>
      <c r="AE406" s="41"/>
      <c r="AF406" s="41"/>
      <c r="AG406" s="41"/>
      <c r="AH406" s="41"/>
    </row>
    <row r="407">
      <c r="A407" s="41"/>
      <c r="B407" s="56"/>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c r="AB407" s="41"/>
      <c r="AC407" s="41"/>
      <c r="AD407" s="41"/>
      <c r="AE407" s="41"/>
      <c r="AF407" s="41"/>
      <c r="AG407" s="41"/>
      <c r="AH407" s="41"/>
    </row>
    <row r="408">
      <c r="A408" s="41"/>
      <c r="B408" s="56"/>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c r="AB408" s="41"/>
      <c r="AC408" s="41"/>
      <c r="AD408" s="41"/>
      <c r="AE408" s="41"/>
      <c r="AF408" s="41"/>
      <c r="AG408" s="41"/>
      <c r="AH408" s="41"/>
    </row>
    <row r="409">
      <c r="A409" s="41"/>
      <c r="B409" s="56"/>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c r="AB409" s="41"/>
      <c r="AC409" s="41"/>
      <c r="AD409" s="41"/>
      <c r="AE409" s="41"/>
      <c r="AF409" s="41"/>
      <c r="AG409" s="41"/>
      <c r="AH409" s="41"/>
    </row>
    <row r="410">
      <c r="A410" s="41"/>
      <c r="B410" s="56"/>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c r="AB410" s="41"/>
      <c r="AC410" s="41"/>
      <c r="AD410" s="41"/>
      <c r="AE410" s="41"/>
      <c r="AF410" s="41"/>
      <c r="AG410" s="41"/>
      <c r="AH410" s="41"/>
    </row>
    <row r="411">
      <c r="A411" s="41"/>
      <c r="B411" s="56"/>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c r="AB411" s="41"/>
      <c r="AC411" s="41"/>
      <c r="AD411" s="41"/>
      <c r="AE411" s="41"/>
      <c r="AF411" s="41"/>
      <c r="AG411" s="41"/>
      <c r="AH411" s="41"/>
    </row>
    <row r="412">
      <c r="A412" s="41"/>
      <c r="B412" s="56"/>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c r="AB412" s="41"/>
      <c r="AC412" s="41"/>
      <c r="AD412" s="41"/>
      <c r="AE412" s="41"/>
      <c r="AF412" s="41"/>
      <c r="AG412" s="41"/>
      <c r="AH412" s="41"/>
    </row>
    <row r="413">
      <c r="A413" s="41"/>
      <c r="B413" s="56"/>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c r="AB413" s="41"/>
      <c r="AC413" s="41"/>
      <c r="AD413" s="41"/>
      <c r="AE413" s="41"/>
      <c r="AF413" s="41"/>
      <c r="AG413" s="41"/>
      <c r="AH413" s="41"/>
    </row>
    <row r="414">
      <c r="A414" s="41"/>
      <c r="B414" s="56"/>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c r="AB414" s="41"/>
      <c r="AC414" s="41"/>
      <c r="AD414" s="41"/>
      <c r="AE414" s="41"/>
      <c r="AF414" s="41"/>
      <c r="AG414" s="41"/>
      <c r="AH414" s="41"/>
    </row>
    <row r="415">
      <c r="A415" s="41"/>
      <c r="B415" s="56"/>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c r="AB415" s="41"/>
      <c r="AC415" s="41"/>
      <c r="AD415" s="41"/>
      <c r="AE415" s="41"/>
      <c r="AF415" s="41"/>
      <c r="AG415" s="41"/>
      <c r="AH415" s="41"/>
    </row>
    <row r="416">
      <c r="A416" s="41"/>
      <c r="B416" s="56"/>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c r="AB416" s="41"/>
      <c r="AC416" s="41"/>
      <c r="AD416" s="41"/>
      <c r="AE416" s="41"/>
      <c r="AF416" s="41"/>
      <c r="AG416" s="41"/>
      <c r="AH416" s="41"/>
    </row>
    <row r="417">
      <c r="A417" s="41"/>
      <c r="B417" s="56"/>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c r="AB417" s="41"/>
      <c r="AC417" s="41"/>
      <c r="AD417" s="41"/>
      <c r="AE417" s="41"/>
      <c r="AF417" s="41"/>
      <c r="AG417" s="41"/>
      <c r="AH417" s="41"/>
    </row>
    <row r="418">
      <c r="A418" s="41"/>
      <c r="B418" s="56"/>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c r="AB418" s="41"/>
      <c r="AC418" s="41"/>
      <c r="AD418" s="41"/>
      <c r="AE418" s="41"/>
      <c r="AF418" s="41"/>
      <c r="AG418" s="41"/>
      <c r="AH418" s="41"/>
    </row>
    <row r="419">
      <c r="A419" s="41"/>
      <c r="B419" s="56"/>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c r="AB419" s="41"/>
      <c r="AC419" s="41"/>
      <c r="AD419" s="41"/>
      <c r="AE419" s="41"/>
      <c r="AF419" s="41"/>
      <c r="AG419" s="41"/>
      <c r="AH419" s="41"/>
    </row>
    <row r="420">
      <c r="A420" s="41"/>
      <c r="B420" s="56"/>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c r="AB420" s="41"/>
      <c r="AC420" s="41"/>
      <c r="AD420" s="41"/>
      <c r="AE420" s="41"/>
      <c r="AF420" s="41"/>
      <c r="AG420" s="41"/>
      <c r="AH420" s="41"/>
    </row>
    <row r="421">
      <c r="A421" s="41"/>
      <c r="B421" s="56"/>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c r="AB421" s="41"/>
      <c r="AC421" s="41"/>
      <c r="AD421" s="41"/>
      <c r="AE421" s="41"/>
      <c r="AF421" s="41"/>
      <c r="AG421" s="41"/>
      <c r="AH421" s="41"/>
    </row>
    <row r="422">
      <c r="A422" s="41"/>
      <c r="B422" s="56"/>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c r="AB422" s="41"/>
      <c r="AC422" s="41"/>
      <c r="AD422" s="41"/>
      <c r="AE422" s="41"/>
      <c r="AF422" s="41"/>
      <c r="AG422" s="41"/>
      <c r="AH422" s="41"/>
    </row>
    <row r="423">
      <c r="A423" s="41"/>
      <c r="B423" s="56"/>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c r="AB423" s="41"/>
      <c r="AC423" s="41"/>
      <c r="AD423" s="41"/>
      <c r="AE423" s="41"/>
      <c r="AF423" s="41"/>
      <c r="AG423" s="41"/>
      <c r="AH423" s="41"/>
    </row>
    <row r="424">
      <c r="A424" s="41"/>
      <c r="B424" s="56"/>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c r="AB424" s="41"/>
      <c r="AC424" s="41"/>
      <c r="AD424" s="41"/>
      <c r="AE424" s="41"/>
      <c r="AF424" s="41"/>
      <c r="AG424" s="41"/>
      <c r="AH424" s="41"/>
    </row>
    <row r="425">
      <c r="A425" s="41"/>
      <c r="B425" s="56"/>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c r="AB425" s="41"/>
      <c r="AC425" s="41"/>
      <c r="AD425" s="41"/>
      <c r="AE425" s="41"/>
      <c r="AF425" s="41"/>
      <c r="AG425" s="41"/>
      <c r="AH425" s="41"/>
    </row>
    <row r="426">
      <c r="A426" s="41"/>
      <c r="B426" s="56"/>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c r="AB426" s="41"/>
      <c r="AC426" s="41"/>
      <c r="AD426" s="41"/>
      <c r="AE426" s="41"/>
      <c r="AF426" s="41"/>
      <c r="AG426" s="41"/>
      <c r="AH426" s="41"/>
    </row>
    <row r="427">
      <c r="A427" s="41"/>
      <c r="B427" s="56"/>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c r="AB427" s="41"/>
      <c r="AC427" s="41"/>
      <c r="AD427" s="41"/>
      <c r="AE427" s="41"/>
      <c r="AF427" s="41"/>
      <c r="AG427" s="41"/>
      <c r="AH427" s="41"/>
    </row>
    <row r="428">
      <c r="A428" s="41"/>
      <c r="B428" s="56"/>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c r="AB428" s="41"/>
      <c r="AC428" s="41"/>
      <c r="AD428" s="41"/>
      <c r="AE428" s="41"/>
      <c r="AF428" s="41"/>
      <c r="AG428" s="41"/>
      <c r="AH428" s="41"/>
    </row>
    <row r="429">
      <c r="A429" s="41"/>
      <c r="B429" s="56"/>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c r="AB429" s="41"/>
      <c r="AC429" s="41"/>
      <c r="AD429" s="41"/>
      <c r="AE429" s="41"/>
      <c r="AF429" s="41"/>
      <c r="AG429" s="41"/>
      <c r="AH429" s="41"/>
    </row>
    <row r="430">
      <c r="A430" s="41"/>
      <c r="B430" s="56"/>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c r="AB430" s="41"/>
      <c r="AC430" s="41"/>
      <c r="AD430" s="41"/>
      <c r="AE430" s="41"/>
      <c r="AF430" s="41"/>
      <c r="AG430" s="41"/>
      <c r="AH430" s="41"/>
    </row>
    <row r="431">
      <c r="A431" s="41"/>
      <c r="B431" s="56"/>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c r="AB431" s="41"/>
      <c r="AC431" s="41"/>
      <c r="AD431" s="41"/>
      <c r="AE431" s="41"/>
      <c r="AF431" s="41"/>
      <c r="AG431" s="41"/>
      <c r="AH431" s="41"/>
    </row>
    <row r="432">
      <c r="A432" s="41"/>
      <c r="B432" s="56"/>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c r="AB432" s="41"/>
      <c r="AC432" s="41"/>
      <c r="AD432" s="41"/>
      <c r="AE432" s="41"/>
      <c r="AF432" s="41"/>
      <c r="AG432" s="41"/>
      <c r="AH432" s="41"/>
    </row>
    <row r="433">
      <c r="A433" s="41"/>
      <c r="B433" s="56"/>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c r="AB433" s="41"/>
      <c r="AC433" s="41"/>
      <c r="AD433" s="41"/>
      <c r="AE433" s="41"/>
      <c r="AF433" s="41"/>
      <c r="AG433" s="41"/>
      <c r="AH433" s="41"/>
    </row>
    <row r="434">
      <c r="A434" s="41"/>
      <c r="B434" s="56"/>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c r="AB434" s="41"/>
      <c r="AC434" s="41"/>
      <c r="AD434" s="41"/>
      <c r="AE434" s="41"/>
      <c r="AF434" s="41"/>
      <c r="AG434" s="41"/>
      <c r="AH434" s="41"/>
    </row>
    <row r="435">
      <c r="A435" s="41"/>
      <c r="B435" s="56"/>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c r="AB435" s="41"/>
      <c r="AC435" s="41"/>
      <c r="AD435" s="41"/>
      <c r="AE435" s="41"/>
      <c r="AF435" s="41"/>
      <c r="AG435" s="41"/>
      <c r="AH435" s="41"/>
    </row>
    <row r="436">
      <c r="A436" s="41"/>
      <c r="B436" s="56"/>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c r="AB436" s="41"/>
      <c r="AC436" s="41"/>
      <c r="AD436" s="41"/>
      <c r="AE436" s="41"/>
      <c r="AF436" s="41"/>
      <c r="AG436" s="41"/>
      <c r="AH436" s="41"/>
    </row>
    <row r="437">
      <c r="A437" s="41"/>
      <c r="B437" s="56"/>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c r="AB437" s="41"/>
      <c r="AC437" s="41"/>
      <c r="AD437" s="41"/>
      <c r="AE437" s="41"/>
      <c r="AF437" s="41"/>
      <c r="AG437" s="41"/>
      <c r="AH437" s="41"/>
    </row>
    <row r="438">
      <c r="A438" s="41"/>
      <c r="B438" s="56"/>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c r="AB438" s="41"/>
      <c r="AC438" s="41"/>
      <c r="AD438" s="41"/>
      <c r="AE438" s="41"/>
      <c r="AF438" s="41"/>
      <c r="AG438" s="41"/>
      <c r="AH438" s="41"/>
    </row>
    <row r="439">
      <c r="A439" s="41"/>
      <c r="B439" s="56"/>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c r="AB439" s="41"/>
      <c r="AC439" s="41"/>
      <c r="AD439" s="41"/>
      <c r="AE439" s="41"/>
      <c r="AF439" s="41"/>
      <c r="AG439" s="41"/>
      <c r="AH439" s="41"/>
    </row>
    <row r="440">
      <c r="A440" s="41"/>
      <c r="B440" s="56"/>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c r="AB440" s="41"/>
      <c r="AC440" s="41"/>
      <c r="AD440" s="41"/>
      <c r="AE440" s="41"/>
      <c r="AF440" s="41"/>
      <c r="AG440" s="41"/>
      <c r="AH440" s="41"/>
    </row>
    <row r="441">
      <c r="A441" s="41"/>
      <c r="B441" s="56"/>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c r="AB441" s="41"/>
      <c r="AC441" s="41"/>
      <c r="AD441" s="41"/>
      <c r="AE441" s="41"/>
      <c r="AF441" s="41"/>
      <c r="AG441" s="41"/>
      <c r="AH441" s="41"/>
    </row>
    <row r="442">
      <c r="A442" s="41"/>
      <c r="B442" s="56"/>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c r="AB442" s="41"/>
      <c r="AC442" s="41"/>
      <c r="AD442" s="41"/>
      <c r="AE442" s="41"/>
      <c r="AF442" s="41"/>
      <c r="AG442" s="41"/>
      <c r="AH442" s="41"/>
    </row>
    <row r="443">
      <c r="A443" s="41"/>
      <c r="B443" s="56"/>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c r="AB443" s="41"/>
      <c r="AC443" s="41"/>
      <c r="AD443" s="41"/>
      <c r="AE443" s="41"/>
      <c r="AF443" s="41"/>
      <c r="AG443" s="41"/>
      <c r="AH443" s="41"/>
    </row>
    <row r="444">
      <c r="A444" s="41"/>
      <c r="B444" s="56"/>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c r="AB444" s="41"/>
      <c r="AC444" s="41"/>
      <c r="AD444" s="41"/>
      <c r="AE444" s="41"/>
      <c r="AF444" s="41"/>
      <c r="AG444" s="41"/>
      <c r="AH444" s="41"/>
    </row>
    <row r="445">
      <c r="A445" s="41"/>
      <c r="B445" s="56"/>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c r="AB445" s="41"/>
      <c r="AC445" s="41"/>
      <c r="AD445" s="41"/>
      <c r="AE445" s="41"/>
      <c r="AF445" s="41"/>
      <c r="AG445" s="41"/>
      <c r="AH445" s="41"/>
    </row>
    <row r="446">
      <c r="A446" s="41"/>
      <c r="B446" s="56"/>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c r="AB446" s="41"/>
      <c r="AC446" s="41"/>
      <c r="AD446" s="41"/>
      <c r="AE446" s="41"/>
      <c r="AF446" s="41"/>
      <c r="AG446" s="41"/>
      <c r="AH446" s="41"/>
    </row>
    <row r="447">
      <c r="A447" s="41"/>
      <c r="B447" s="56"/>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c r="AB447" s="41"/>
      <c r="AC447" s="41"/>
      <c r="AD447" s="41"/>
      <c r="AE447" s="41"/>
      <c r="AF447" s="41"/>
      <c r="AG447" s="41"/>
      <c r="AH447" s="41"/>
    </row>
    <row r="448">
      <c r="A448" s="41"/>
      <c r="B448" s="56"/>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c r="AB448" s="41"/>
      <c r="AC448" s="41"/>
      <c r="AD448" s="41"/>
      <c r="AE448" s="41"/>
      <c r="AF448" s="41"/>
      <c r="AG448" s="41"/>
      <c r="AH448" s="41"/>
    </row>
    <row r="449">
      <c r="A449" s="41"/>
      <c r="B449" s="56"/>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c r="AB449" s="41"/>
      <c r="AC449" s="41"/>
      <c r="AD449" s="41"/>
      <c r="AE449" s="41"/>
      <c r="AF449" s="41"/>
      <c r="AG449" s="41"/>
      <c r="AH449" s="41"/>
    </row>
    <row r="450">
      <c r="A450" s="41"/>
      <c r="B450" s="56"/>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c r="AB450" s="41"/>
      <c r="AC450" s="41"/>
      <c r="AD450" s="41"/>
      <c r="AE450" s="41"/>
      <c r="AF450" s="41"/>
      <c r="AG450" s="41"/>
      <c r="AH450" s="41"/>
    </row>
    <row r="451">
      <c r="A451" s="41"/>
      <c r="B451" s="56"/>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c r="AB451" s="41"/>
      <c r="AC451" s="41"/>
      <c r="AD451" s="41"/>
      <c r="AE451" s="41"/>
      <c r="AF451" s="41"/>
      <c r="AG451" s="41"/>
      <c r="AH451" s="41"/>
    </row>
    <row r="452">
      <c r="A452" s="41"/>
      <c r="B452" s="56"/>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c r="AB452" s="41"/>
      <c r="AC452" s="41"/>
      <c r="AD452" s="41"/>
      <c r="AE452" s="41"/>
      <c r="AF452" s="41"/>
      <c r="AG452" s="41"/>
      <c r="AH452" s="41"/>
    </row>
    <row r="453">
      <c r="A453" s="41"/>
      <c r="B453" s="56"/>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c r="AB453" s="41"/>
      <c r="AC453" s="41"/>
      <c r="AD453" s="41"/>
      <c r="AE453" s="41"/>
      <c r="AF453" s="41"/>
      <c r="AG453" s="41"/>
      <c r="AH453" s="41"/>
    </row>
    <row r="454">
      <c r="A454" s="41"/>
      <c r="B454" s="56"/>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c r="AB454" s="41"/>
      <c r="AC454" s="41"/>
      <c r="AD454" s="41"/>
      <c r="AE454" s="41"/>
      <c r="AF454" s="41"/>
      <c r="AG454" s="41"/>
      <c r="AH454" s="41"/>
    </row>
    <row r="455">
      <c r="A455" s="41"/>
      <c r="B455" s="56"/>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c r="AB455" s="41"/>
      <c r="AC455" s="41"/>
      <c r="AD455" s="41"/>
      <c r="AE455" s="41"/>
      <c r="AF455" s="41"/>
      <c r="AG455" s="41"/>
      <c r="AH455" s="41"/>
    </row>
    <row r="456">
      <c r="A456" s="41"/>
      <c r="B456" s="56"/>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c r="AB456" s="41"/>
      <c r="AC456" s="41"/>
      <c r="AD456" s="41"/>
      <c r="AE456" s="41"/>
      <c r="AF456" s="41"/>
      <c r="AG456" s="41"/>
      <c r="AH456" s="41"/>
    </row>
    <row r="457">
      <c r="A457" s="41"/>
      <c r="B457" s="56"/>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c r="AB457" s="41"/>
      <c r="AC457" s="41"/>
      <c r="AD457" s="41"/>
      <c r="AE457" s="41"/>
      <c r="AF457" s="41"/>
      <c r="AG457" s="41"/>
      <c r="AH457" s="41"/>
    </row>
    <row r="458">
      <c r="A458" s="41"/>
      <c r="B458" s="56"/>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c r="AB458" s="41"/>
      <c r="AC458" s="41"/>
      <c r="AD458" s="41"/>
      <c r="AE458" s="41"/>
      <c r="AF458" s="41"/>
      <c r="AG458" s="41"/>
      <c r="AH458" s="41"/>
    </row>
    <row r="459">
      <c r="A459" s="41"/>
      <c r="B459" s="56"/>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c r="AB459" s="41"/>
      <c r="AC459" s="41"/>
      <c r="AD459" s="41"/>
      <c r="AE459" s="41"/>
      <c r="AF459" s="41"/>
      <c r="AG459" s="41"/>
      <c r="AH459" s="41"/>
    </row>
    <row r="460">
      <c r="A460" s="41"/>
      <c r="B460" s="56"/>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c r="AB460" s="41"/>
      <c r="AC460" s="41"/>
      <c r="AD460" s="41"/>
      <c r="AE460" s="41"/>
      <c r="AF460" s="41"/>
      <c r="AG460" s="41"/>
      <c r="AH460" s="41"/>
    </row>
    <row r="461">
      <c r="A461" s="41"/>
      <c r="B461" s="56"/>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c r="AB461" s="41"/>
      <c r="AC461" s="41"/>
      <c r="AD461" s="41"/>
      <c r="AE461" s="41"/>
      <c r="AF461" s="41"/>
      <c r="AG461" s="41"/>
      <c r="AH461" s="41"/>
    </row>
    <row r="462">
      <c r="A462" s="41"/>
      <c r="B462" s="56"/>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c r="AB462" s="41"/>
      <c r="AC462" s="41"/>
      <c r="AD462" s="41"/>
      <c r="AE462" s="41"/>
      <c r="AF462" s="41"/>
      <c r="AG462" s="41"/>
      <c r="AH462" s="41"/>
    </row>
    <row r="463">
      <c r="A463" s="41"/>
      <c r="B463" s="56"/>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c r="AB463" s="41"/>
      <c r="AC463" s="41"/>
      <c r="AD463" s="41"/>
      <c r="AE463" s="41"/>
      <c r="AF463" s="41"/>
      <c r="AG463" s="41"/>
      <c r="AH463" s="41"/>
    </row>
    <row r="464">
      <c r="A464" s="41"/>
      <c r="B464" s="56"/>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c r="AB464" s="41"/>
      <c r="AC464" s="41"/>
      <c r="AD464" s="41"/>
      <c r="AE464" s="41"/>
      <c r="AF464" s="41"/>
      <c r="AG464" s="41"/>
      <c r="AH464" s="41"/>
    </row>
    <row r="465">
      <c r="A465" s="41"/>
      <c r="B465" s="56"/>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c r="AB465" s="41"/>
      <c r="AC465" s="41"/>
      <c r="AD465" s="41"/>
      <c r="AE465" s="41"/>
      <c r="AF465" s="41"/>
      <c r="AG465" s="41"/>
      <c r="AH465" s="41"/>
    </row>
    <row r="466">
      <c r="A466" s="41"/>
      <c r="B466" s="56"/>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c r="AB466" s="41"/>
      <c r="AC466" s="41"/>
      <c r="AD466" s="41"/>
      <c r="AE466" s="41"/>
      <c r="AF466" s="41"/>
      <c r="AG466" s="41"/>
      <c r="AH466" s="41"/>
    </row>
    <row r="467">
      <c r="A467" s="41"/>
      <c r="B467" s="56"/>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c r="AB467" s="41"/>
      <c r="AC467" s="41"/>
      <c r="AD467" s="41"/>
      <c r="AE467" s="41"/>
      <c r="AF467" s="41"/>
      <c r="AG467" s="41"/>
      <c r="AH467" s="41"/>
    </row>
    <row r="468">
      <c r="A468" s="41"/>
      <c r="B468" s="56"/>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c r="AB468" s="41"/>
      <c r="AC468" s="41"/>
      <c r="AD468" s="41"/>
      <c r="AE468" s="41"/>
      <c r="AF468" s="41"/>
      <c r="AG468" s="41"/>
      <c r="AH468" s="41"/>
    </row>
    <row r="469">
      <c r="A469" s="41"/>
      <c r="B469" s="56"/>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c r="AB469" s="41"/>
      <c r="AC469" s="41"/>
      <c r="AD469" s="41"/>
      <c r="AE469" s="41"/>
      <c r="AF469" s="41"/>
      <c r="AG469" s="41"/>
      <c r="AH469" s="41"/>
    </row>
    <row r="470">
      <c r="A470" s="41"/>
      <c r="B470" s="56"/>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c r="AB470" s="41"/>
      <c r="AC470" s="41"/>
      <c r="AD470" s="41"/>
      <c r="AE470" s="41"/>
      <c r="AF470" s="41"/>
      <c r="AG470" s="41"/>
      <c r="AH470" s="41"/>
    </row>
    <row r="471">
      <c r="A471" s="41"/>
      <c r="B471" s="56"/>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c r="AB471" s="41"/>
      <c r="AC471" s="41"/>
      <c r="AD471" s="41"/>
      <c r="AE471" s="41"/>
      <c r="AF471" s="41"/>
      <c r="AG471" s="41"/>
      <c r="AH471" s="41"/>
    </row>
    <row r="472">
      <c r="A472" s="41"/>
      <c r="B472" s="56"/>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c r="AB472" s="41"/>
      <c r="AC472" s="41"/>
      <c r="AD472" s="41"/>
      <c r="AE472" s="41"/>
      <c r="AF472" s="41"/>
      <c r="AG472" s="41"/>
      <c r="AH472" s="41"/>
    </row>
    <row r="473">
      <c r="A473" s="41"/>
      <c r="B473" s="56"/>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c r="AB473" s="41"/>
      <c r="AC473" s="41"/>
      <c r="AD473" s="41"/>
      <c r="AE473" s="41"/>
      <c r="AF473" s="41"/>
      <c r="AG473" s="41"/>
      <c r="AH473" s="41"/>
    </row>
    <row r="474">
      <c r="A474" s="41"/>
      <c r="B474" s="56"/>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c r="AB474" s="41"/>
      <c r="AC474" s="41"/>
      <c r="AD474" s="41"/>
      <c r="AE474" s="41"/>
      <c r="AF474" s="41"/>
      <c r="AG474" s="41"/>
      <c r="AH474" s="41"/>
    </row>
    <row r="475">
      <c r="A475" s="41"/>
      <c r="B475" s="56"/>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c r="AB475" s="41"/>
      <c r="AC475" s="41"/>
      <c r="AD475" s="41"/>
      <c r="AE475" s="41"/>
      <c r="AF475" s="41"/>
      <c r="AG475" s="41"/>
      <c r="AH475" s="41"/>
    </row>
    <row r="476">
      <c r="A476" s="41"/>
      <c r="B476" s="56"/>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c r="AB476" s="41"/>
      <c r="AC476" s="41"/>
      <c r="AD476" s="41"/>
      <c r="AE476" s="41"/>
      <c r="AF476" s="41"/>
      <c r="AG476" s="41"/>
      <c r="AH476" s="41"/>
    </row>
    <row r="477">
      <c r="A477" s="41"/>
      <c r="B477" s="56"/>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c r="AB477" s="41"/>
      <c r="AC477" s="41"/>
      <c r="AD477" s="41"/>
      <c r="AE477" s="41"/>
      <c r="AF477" s="41"/>
      <c r="AG477" s="41"/>
      <c r="AH477" s="41"/>
    </row>
    <row r="478">
      <c r="A478" s="41"/>
      <c r="B478" s="56"/>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c r="AB478" s="41"/>
      <c r="AC478" s="41"/>
      <c r="AD478" s="41"/>
      <c r="AE478" s="41"/>
      <c r="AF478" s="41"/>
      <c r="AG478" s="41"/>
      <c r="AH478" s="41"/>
    </row>
    <row r="479">
      <c r="A479" s="41"/>
      <c r="B479" s="56"/>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c r="AB479" s="41"/>
      <c r="AC479" s="41"/>
      <c r="AD479" s="41"/>
      <c r="AE479" s="41"/>
      <c r="AF479" s="41"/>
      <c r="AG479" s="41"/>
      <c r="AH479" s="41"/>
    </row>
    <row r="480">
      <c r="A480" s="41"/>
      <c r="B480" s="56"/>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c r="AB480" s="41"/>
      <c r="AC480" s="41"/>
      <c r="AD480" s="41"/>
      <c r="AE480" s="41"/>
      <c r="AF480" s="41"/>
      <c r="AG480" s="41"/>
      <c r="AH480" s="41"/>
    </row>
    <row r="481">
      <c r="A481" s="41"/>
      <c r="B481" s="56"/>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c r="AB481" s="41"/>
      <c r="AC481" s="41"/>
      <c r="AD481" s="41"/>
      <c r="AE481" s="41"/>
      <c r="AF481" s="41"/>
      <c r="AG481" s="41"/>
      <c r="AH481" s="41"/>
    </row>
    <row r="482">
      <c r="A482" s="41"/>
      <c r="B482" s="56"/>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c r="AH482" s="41"/>
    </row>
    <row r="483">
      <c r="A483" s="41"/>
      <c r="B483" s="56"/>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row>
    <row r="484">
      <c r="A484" s="41"/>
      <c r="B484" s="56"/>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row>
    <row r="485">
      <c r="A485" s="41"/>
      <c r="B485" s="56"/>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row>
    <row r="486">
      <c r="A486" s="41"/>
      <c r="B486" s="56"/>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row>
    <row r="487">
      <c r="A487" s="41"/>
      <c r="B487" s="56"/>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row>
    <row r="488">
      <c r="A488" s="41"/>
      <c r="B488" s="56"/>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row>
    <row r="489">
      <c r="A489" s="41"/>
      <c r="B489" s="56"/>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row>
    <row r="490">
      <c r="A490" s="41"/>
      <c r="B490" s="56"/>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row>
    <row r="491">
      <c r="A491" s="41"/>
      <c r="B491" s="56"/>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41"/>
    </row>
    <row r="492">
      <c r="A492" s="41"/>
      <c r="B492" s="56"/>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41"/>
    </row>
    <row r="493">
      <c r="A493" s="41"/>
      <c r="B493" s="56"/>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41"/>
    </row>
    <row r="494">
      <c r="A494" s="41"/>
      <c r="B494" s="56"/>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41"/>
    </row>
    <row r="495">
      <c r="A495" s="41"/>
      <c r="B495" s="56"/>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41"/>
    </row>
    <row r="496">
      <c r="A496" s="41"/>
      <c r="B496" s="56"/>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41"/>
    </row>
    <row r="497">
      <c r="A497" s="41"/>
      <c r="B497" s="56"/>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41"/>
    </row>
    <row r="498">
      <c r="A498" s="41"/>
      <c r="B498" s="56"/>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41"/>
    </row>
    <row r="499">
      <c r="A499" s="41"/>
      <c r="B499" s="56"/>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41"/>
    </row>
    <row r="500">
      <c r="A500" s="41"/>
      <c r="B500" s="56"/>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41"/>
    </row>
    <row r="501">
      <c r="A501" s="41"/>
      <c r="B501" s="56"/>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41"/>
    </row>
    <row r="502">
      <c r="A502" s="41"/>
      <c r="B502" s="56"/>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41"/>
    </row>
    <row r="503">
      <c r="A503" s="41"/>
      <c r="B503" s="56"/>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41"/>
    </row>
    <row r="504">
      <c r="A504" s="41"/>
      <c r="B504" s="56"/>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41"/>
    </row>
    <row r="505">
      <c r="A505" s="41"/>
      <c r="B505" s="56"/>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41"/>
    </row>
    <row r="506">
      <c r="A506" s="41"/>
      <c r="B506" s="56"/>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c r="AH506" s="41"/>
    </row>
    <row r="507">
      <c r="A507" s="41"/>
      <c r="B507" s="56"/>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c r="AH507" s="41"/>
    </row>
    <row r="508">
      <c r="A508" s="41"/>
      <c r="B508" s="56"/>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c r="AH508" s="41"/>
    </row>
    <row r="509">
      <c r="A509" s="41"/>
      <c r="B509" s="56"/>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c r="AH509" s="41"/>
    </row>
    <row r="510">
      <c r="A510" s="41"/>
      <c r="B510" s="56"/>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c r="AH510" s="41"/>
    </row>
    <row r="511">
      <c r="A511" s="41"/>
      <c r="B511" s="56"/>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c r="AH511" s="41"/>
    </row>
    <row r="512">
      <c r="A512" s="41"/>
      <c r="B512" s="56"/>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c r="AH512" s="41"/>
    </row>
    <row r="513">
      <c r="A513" s="41"/>
      <c r="B513" s="56"/>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c r="AH513" s="41"/>
    </row>
    <row r="514">
      <c r="A514" s="41"/>
      <c r="B514" s="56"/>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c r="AH514" s="41"/>
    </row>
    <row r="515">
      <c r="A515" s="41"/>
      <c r="B515" s="56"/>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41"/>
    </row>
    <row r="516">
      <c r="A516" s="41"/>
      <c r="B516" s="56"/>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c r="AH516" s="41"/>
    </row>
    <row r="517">
      <c r="A517" s="41"/>
      <c r="B517" s="56"/>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c r="AH517" s="41"/>
    </row>
    <row r="518">
      <c r="A518" s="41"/>
      <c r="B518" s="56"/>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c r="AH518" s="41"/>
    </row>
    <row r="519">
      <c r="A519" s="41"/>
      <c r="B519" s="56"/>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c r="AH519" s="41"/>
    </row>
    <row r="520">
      <c r="A520" s="41"/>
      <c r="B520" s="56"/>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41"/>
    </row>
    <row r="521">
      <c r="A521" s="41"/>
      <c r="B521" s="56"/>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41"/>
      <c r="AH521" s="41"/>
    </row>
    <row r="522">
      <c r="A522" s="41"/>
      <c r="B522" s="56"/>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c r="AH522" s="41"/>
    </row>
    <row r="523">
      <c r="A523" s="41"/>
      <c r="B523" s="56"/>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c r="AH523" s="41"/>
    </row>
    <row r="524">
      <c r="A524" s="41"/>
      <c r="B524" s="56"/>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c r="AH524" s="41"/>
    </row>
    <row r="525">
      <c r="A525" s="41"/>
      <c r="B525" s="56"/>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41"/>
    </row>
    <row r="526">
      <c r="A526" s="41"/>
      <c r="B526" s="56"/>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c r="AH526" s="41"/>
    </row>
    <row r="527">
      <c r="A527" s="41"/>
      <c r="B527" s="56"/>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c r="AH527" s="41"/>
    </row>
    <row r="528">
      <c r="A528" s="41"/>
      <c r="B528" s="56"/>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41"/>
    </row>
    <row r="529">
      <c r="A529" s="41"/>
      <c r="B529" s="56"/>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c r="AH529" s="41"/>
    </row>
    <row r="530">
      <c r="A530" s="41"/>
      <c r="B530" s="56"/>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41"/>
    </row>
    <row r="531">
      <c r="A531" s="41"/>
      <c r="B531" s="56"/>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c r="AH531" s="41"/>
    </row>
    <row r="532">
      <c r="A532" s="41"/>
      <c r="B532" s="56"/>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41"/>
    </row>
    <row r="533">
      <c r="A533" s="41"/>
      <c r="B533" s="56"/>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41"/>
    </row>
    <row r="534">
      <c r="A534" s="41"/>
      <c r="B534" s="56"/>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41"/>
    </row>
    <row r="535">
      <c r="A535" s="41"/>
      <c r="B535" s="56"/>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41"/>
    </row>
    <row r="536">
      <c r="A536" s="41"/>
      <c r="B536" s="56"/>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41"/>
    </row>
    <row r="537">
      <c r="A537" s="41"/>
      <c r="B537" s="56"/>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41"/>
    </row>
    <row r="538">
      <c r="A538" s="41"/>
      <c r="B538" s="56"/>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41"/>
    </row>
    <row r="539">
      <c r="A539" s="41"/>
      <c r="B539" s="56"/>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c r="AH539" s="41"/>
    </row>
    <row r="540">
      <c r="A540" s="41"/>
      <c r="B540" s="56"/>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c r="AH540" s="41"/>
    </row>
    <row r="541">
      <c r="A541" s="41"/>
      <c r="B541" s="56"/>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41"/>
    </row>
    <row r="542">
      <c r="A542" s="41"/>
      <c r="B542" s="56"/>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c r="AH542" s="41"/>
    </row>
    <row r="543">
      <c r="A543" s="41"/>
      <c r="B543" s="56"/>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c r="AH543" s="41"/>
    </row>
    <row r="544">
      <c r="A544" s="41"/>
      <c r="B544" s="56"/>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c r="AH544" s="41"/>
    </row>
    <row r="545">
      <c r="A545" s="41"/>
      <c r="B545" s="56"/>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41"/>
    </row>
    <row r="546">
      <c r="A546" s="41"/>
      <c r="B546" s="56"/>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41"/>
      <c r="AH546" s="41"/>
    </row>
    <row r="547">
      <c r="A547" s="41"/>
      <c r="B547" s="56"/>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c r="AH547" s="41"/>
    </row>
    <row r="548">
      <c r="A548" s="41"/>
      <c r="B548" s="56"/>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41"/>
      <c r="AH548" s="41"/>
    </row>
    <row r="549">
      <c r="A549" s="41"/>
      <c r="B549" s="56"/>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41"/>
    </row>
    <row r="550">
      <c r="A550" s="41"/>
      <c r="B550" s="56"/>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41"/>
    </row>
    <row r="551">
      <c r="A551" s="41"/>
      <c r="B551" s="56"/>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41"/>
    </row>
    <row r="552">
      <c r="A552" s="41"/>
      <c r="B552" s="56"/>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c r="AH552" s="41"/>
    </row>
    <row r="553">
      <c r="A553" s="41"/>
      <c r="B553" s="56"/>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c r="AH553" s="41"/>
    </row>
    <row r="554">
      <c r="A554" s="41"/>
      <c r="B554" s="56"/>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c r="AH554" s="41"/>
    </row>
    <row r="555">
      <c r="A555" s="41"/>
      <c r="B555" s="56"/>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41"/>
    </row>
    <row r="556">
      <c r="A556" s="41"/>
      <c r="B556" s="56"/>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c r="AH556" s="41"/>
    </row>
    <row r="557">
      <c r="A557" s="41"/>
      <c r="B557" s="56"/>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c r="AH557" s="41"/>
    </row>
    <row r="558">
      <c r="A558" s="41"/>
      <c r="B558" s="56"/>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c r="AH558" s="41"/>
    </row>
    <row r="559">
      <c r="A559" s="41"/>
      <c r="B559" s="56"/>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c r="AH559" s="41"/>
    </row>
    <row r="560">
      <c r="A560" s="41"/>
      <c r="B560" s="56"/>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41"/>
    </row>
    <row r="561">
      <c r="A561" s="41"/>
      <c r="B561" s="56"/>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41"/>
      <c r="AH561" s="41"/>
    </row>
    <row r="562">
      <c r="A562" s="41"/>
      <c r="B562" s="56"/>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41"/>
    </row>
    <row r="563">
      <c r="A563" s="41"/>
      <c r="B563" s="56"/>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c r="AH563" s="41"/>
    </row>
    <row r="564">
      <c r="A564" s="41"/>
      <c r="B564" s="56"/>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41"/>
    </row>
    <row r="565">
      <c r="A565" s="41"/>
      <c r="B565" s="56"/>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41"/>
    </row>
    <row r="566">
      <c r="A566" s="41"/>
      <c r="B566" s="56"/>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c r="AH566" s="41"/>
    </row>
    <row r="567">
      <c r="A567" s="41"/>
      <c r="B567" s="56"/>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c r="AH567" s="41"/>
    </row>
    <row r="568">
      <c r="A568" s="41"/>
      <c r="B568" s="56"/>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41"/>
    </row>
    <row r="569">
      <c r="A569" s="41"/>
      <c r="B569" s="56"/>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c r="AH569" s="41"/>
    </row>
    <row r="570">
      <c r="A570" s="41"/>
      <c r="B570" s="56"/>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41"/>
    </row>
    <row r="571">
      <c r="A571" s="41"/>
      <c r="B571" s="56"/>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41"/>
      <c r="AH571" s="41"/>
    </row>
    <row r="572">
      <c r="A572" s="41"/>
      <c r="B572" s="56"/>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41"/>
    </row>
    <row r="573">
      <c r="A573" s="41"/>
      <c r="B573" s="56"/>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c r="AH573" s="41"/>
    </row>
    <row r="574">
      <c r="A574" s="41"/>
      <c r="B574" s="56"/>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c r="AH574" s="41"/>
    </row>
    <row r="575">
      <c r="A575" s="41"/>
      <c r="B575" s="56"/>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41"/>
    </row>
    <row r="576">
      <c r="A576" s="41"/>
      <c r="B576" s="56"/>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c r="AH576" s="41"/>
    </row>
    <row r="577">
      <c r="A577" s="41"/>
      <c r="B577" s="56"/>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c r="AH577" s="41"/>
    </row>
    <row r="578">
      <c r="A578" s="41"/>
      <c r="B578" s="56"/>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c r="AH578" s="41"/>
    </row>
    <row r="579">
      <c r="A579" s="41"/>
      <c r="B579" s="56"/>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41"/>
    </row>
    <row r="580">
      <c r="A580" s="41"/>
      <c r="B580" s="56"/>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41"/>
    </row>
    <row r="581">
      <c r="A581" s="41"/>
      <c r="B581" s="56"/>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41"/>
    </row>
    <row r="582">
      <c r="A582" s="41"/>
      <c r="B582" s="56"/>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41"/>
      <c r="AH582" s="41"/>
    </row>
    <row r="583">
      <c r="A583" s="41"/>
      <c r="B583" s="56"/>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41"/>
    </row>
    <row r="584">
      <c r="A584" s="41"/>
      <c r="B584" s="56"/>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41"/>
    </row>
    <row r="585">
      <c r="A585" s="41"/>
      <c r="B585" s="56"/>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41"/>
    </row>
    <row r="586">
      <c r="A586" s="41"/>
      <c r="B586" s="56"/>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c r="AH586" s="41"/>
    </row>
    <row r="587">
      <c r="A587" s="41"/>
      <c r="B587" s="56"/>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41"/>
    </row>
    <row r="588">
      <c r="A588" s="41"/>
      <c r="B588" s="56"/>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41"/>
      <c r="AH588" s="41"/>
    </row>
    <row r="589">
      <c r="A589" s="41"/>
      <c r="B589" s="56"/>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41"/>
    </row>
    <row r="590">
      <c r="A590" s="41"/>
      <c r="B590" s="56"/>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41"/>
    </row>
    <row r="591">
      <c r="A591" s="41"/>
      <c r="B591" s="56"/>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41"/>
    </row>
    <row r="592">
      <c r="A592" s="41"/>
      <c r="B592" s="56"/>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41"/>
    </row>
    <row r="593">
      <c r="A593" s="41"/>
      <c r="B593" s="56"/>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41"/>
    </row>
    <row r="594">
      <c r="A594" s="41"/>
      <c r="B594" s="56"/>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41"/>
    </row>
    <row r="595">
      <c r="A595" s="41"/>
      <c r="B595" s="56"/>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41"/>
    </row>
    <row r="596">
      <c r="A596" s="41"/>
      <c r="B596" s="56"/>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c r="AH596" s="41"/>
    </row>
    <row r="597">
      <c r="A597" s="41"/>
      <c r="B597" s="56"/>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41"/>
    </row>
    <row r="598">
      <c r="A598" s="41"/>
      <c r="B598" s="56"/>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41"/>
    </row>
    <row r="599">
      <c r="A599" s="41"/>
      <c r="B599" s="56"/>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41"/>
    </row>
    <row r="600">
      <c r="A600" s="41"/>
      <c r="B600" s="56"/>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41"/>
    </row>
    <row r="601">
      <c r="A601" s="41"/>
      <c r="B601" s="56"/>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41"/>
      <c r="AH601" s="41"/>
    </row>
    <row r="602">
      <c r="A602" s="41"/>
      <c r="B602" s="56"/>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41"/>
      <c r="AH602" s="41"/>
    </row>
    <row r="603">
      <c r="A603" s="41"/>
      <c r="B603" s="56"/>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41"/>
      <c r="AH603" s="41"/>
    </row>
    <row r="604">
      <c r="A604" s="41"/>
      <c r="B604" s="56"/>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41"/>
      <c r="AH604" s="41"/>
    </row>
    <row r="605">
      <c r="A605" s="41"/>
      <c r="B605" s="56"/>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41"/>
      <c r="AH605" s="41"/>
    </row>
    <row r="606">
      <c r="A606" s="41"/>
      <c r="B606" s="56"/>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41"/>
      <c r="AH606" s="41"/>
    </row>
    <row r="607">
      <c r="A607" s="41"/>
      <c r="B607" s="56"/>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41"/>
      <c r="AH607" s="41"/>
    </row>
    <row r="608">
      <c r="A608" s="41"/>
      <c r="B608" s="56"/>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41"/>
      <c r="AH608" s="41"/>
    </row>
    <row r="609">
      <c r="A609" s="41"/>
      <c r="B609" s="56"/>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41"/>
      <c r="AH609" s="41"/>
    </row>
    <row r="610">
      <c r="A610" s="41"/>
      <c r="B610" s="56"/>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41"/>
    </row>
    <row r="611">
      <c r="A611" s="41"/>
      <c r="B611" s="56"/>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c r="AH611" s="41"/>
    </row>
    <row r="612">
      <c r="A612" s="41"/>
      <c r="B612" s="56"/>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41"/>
      <c r="AH612" s="41"/>
    </row>
    <row r="613">
      <c r="A613" s="41"/>
      <c r="B613" s="56"/>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c r="AH613" s="41"/>
    </row>
    <row r="614">
      <c r="A614" s="41"/>
      <c r="B614" s="56"/>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41"/>
      <c r="AH614" s="41"/>
    </row>
    <row r="615">
      <c r="A615" s="41"/>
      <c r="B615" s="56"/>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c r="AH615" s="41"/>
    </row>
    <row r="616">
      <c r="A616" s="41"/>
      <c r="B616" s="56"/>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41"/>
      <c r="AH616" s="41"/>
    </row>
    <row r="617">
      <c r="A617" s="41"/>
      <c r="B617" s="56"/>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c r="AH617" s="41"/>
    </row>
    <row r="618">
      <c r="A618" s="41"/>
      <c r="B618" s="56"/>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41"/>
      <c r="AH618" s="41"/>
    </row>
    <row r="619">
      <c r="A619" s="41"/>
      <c r="B619" s="56"/>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41"/>
      <c r="AH619" s="41"/>
    </row>
    <row r="620">
      <c r="A620" s="41"/>
      <c r="B620" s="56"/>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c r="AH620" s="41"/>
    </row>
    <row r="621">
      <c r="A621" s="41"/>
      <c r="B621" s="56"/>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c r="AH621" s="41"/>
    </row>
    <row r="622">
      <c r="A622" s="41"/>
      <c r="B622" s="56"/>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41"/>
      <c r="AH622" s="41"/>
    </row>
    <row r="623">
      <c r="A623" s="41"/>
      <c r="B623" s="56"/>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41"/>
      <c r="AH623" s="41"/>
    </row>
    <row r="624">
      <c r="A624" s="41"/>
      <c r="B624" s="56"/>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41"/>
      <c r="AH624" s="41"/>
    </row>
    <row r="625">
      <c r="A625" s="41"/>
      <c r="B625" s="56"/>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41"/>
    </row>
    <row r="626">
      <c r="A626" s="41"/>
      <c r="B626" s="56"/>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41"/>
      <c r="AH626" s="41"/>
    </row>
    <row r="627">
      <c r="A627" s="41"/>
      <c r="B627" s="56"/>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c r="AH627" s="41"/>
    </row>
    <row r="628">
      <c r="A628" s="41"/>
      <c r="B628" s="56"/>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c r="AH628" s="41"/>
    </row>
    <row r="629">
      <c r="A629" s="41"/>
      <c r="B629" s="56"/>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c r="AH629" s="41"/>
    </row>
    <row r="630">
      <c r="A630" s="41"/>
      <c r="B630" s="56"/>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c r="AH630" s="41"/>
    </row>
    <row r="631">
      <c r="A631" s="41"/>
      <c r="B631" s="56"/>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41"/>
      <c r="AH631" s="41"/>
    </row>
    <row r="632">
      <c r="A632" s="41"/>
      <c r="B632" s="56"/>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41"/>
      <c r="AH632" s="41"/>
    </row>
    <row r="633">
      <c r="A633" s="41"/>
      <c r="B633" s="56"/>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c r="AH633" s="41"/>
    </row>
    <row r="634">
      <c r="A634" s="41"/>
      <c r="B634" s="56"/>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c r="AH634" s="41"/>
    </row>
    <row r="635">
      <c r="A635" s="41"/>
      <c r="B635" s="56"/>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41"/>
      <c r="AH635" s="41"/>
    </row>
    <row r="636">
      <c r="A636" s="41"/>
      <c r="B636" s="56"/>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41"/>
      <c r="AH636" s="41"/>
    </row>
    <row r="637">
      <c r="A637" s="41"/>
      <c r="B637" s="56"/>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41"/>
      <c r="AH637" s="41"/>
    </row>
    <row r="638">
      <c r="A638" s="41"/>
      <c r="B638" s="56"/>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41"/>
      <c r="AH638" s="41"/>
    </row>
    <row r="639">
      <c r="A639" s="41"/>
      <c r="B639" s="56"/>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41"/>
      <c r="AH639" s="41"/>
    </row>
    <row r="640">
      <c r="A640" s="41"/>
      <c r="B640" s="56"/>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c r="AH640" s="41"/>
    </row>
    <row r="641">
      <c r="A641" s="41"/>
      <c r="B641" s="56"/>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41"/>
      <c r="AH641" s="41"/>
    </row>
    <row r="642">
      <c r="A642" s="41"/>
      <c r="B642" s="56"/>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41"/>
      <c r="AH642" s="41"/>
    </row>
    <row r="643">
      <c r="A643" s="41"/>
      <c r="B643" s="56"/>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c r="AH643" s="41"/>
    </row>
    <row r="644">
      <c r="A644" s="41"/>
      <c r="B644" s="56"/>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41"/>
      <c r="AH644" s="41"/>
    </row>
    <row r="645">
      <c r="A645" s="41"/>
      <c r="B645" s="56"/>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c r="AH645" s="41"/>
    </row>
    <row r="646">
      <c r="A646" s="41"/>
      <c r="B646" s="56"/>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41"/>
      <c r="AH646" s="41"/>
    </row>
    <row r="647">
      <c r="A647" s="41"/>
      <c r="B647" s="56"/>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41"/>
      <c r="AH647" s="41"/>
    </row>
    <row r="648">
      <c r="A648" s="41"/>
      <c r="B648" s="56"/>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41"/>
      <c r="AH648" s="41"/>
    </row>
    <row r="649">
      <c r="A649" s="41"/>
      <c r="B649" s="56"/>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41"/>
      <c r="AH649" s="41"/>
    </row>
    <row r="650">
      <c r="A650" s="41"/>
      <c r="B650" s="56"/>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41"/>
    </row>
    <row r="651">
      <c r="A651" s="41"/>
      <c r="B651" s="56"/>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41"/>
      <c r="AH651" s="41"/>
    </row>
    <row r="652">
      <c r="A652" s="41"/>
      <c r="B652" s="56"/>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41"/>
      <c r="AH652" s="41"/>
    </row>
    <row r="653">
      <c r="A653" s="41"/>
      <c r="B653" s="56"/>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41"/>
      <c r="AH653" s="41"/>
    </row>
    <row r="654">
      <c r="A654" s="41"/>
      <c r="B654" s="56"/>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41"/>
      <c r="AH654" s="41"/>
    </row>
    <row r="655">
      <c r="A655" s="41"/>
      <c r="B655" s="56"/>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c r="AH655" s="41"/>
    </row>
    <row r="656">
      <c r="A656" s="41"/>
      <c r="B656" s="56"/>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41"/>
      <c r="AH656" s="41"/>
    </row>
    <row r="657">
      <c r="A657" s="41"/>
      <c r="B657" s="56"/>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41"/>
      <c r="AH657" s="41"/>
    </row>
    <row r="658">
      <c r="A658" s="41"/>
      <c r="B658" s="56"/>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41"/>
      <c r="AH658" s="41"/>
    </row>
    <row r="659">
      <c r="A659" s="41"/>
      <c r="B659" s="56"/>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41"/>
      <c r="AH659" s="41"/>
    </row>
    <row r="660">
      <c r="A660" s="41"/>
      <c r="B660" s="56"/>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41"/>
    </row>
    <row r="661">
      <c r="A661" s="41"/>
      <c r="B661" s="56"/>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41"/>
      <c r="AH661" s="41"/>
    </row>
    <row r="662">
      <c r="A662" s="41"/>
      <c r="B662" s="56"/>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41"/>
      <c r="AH662" s="41"/>
    </row>
    <row r="663">
      <c r="A663" s="41"/>
      <c r="B663" s="56"/>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41"/>
      <c r="AH663" s="41"/>
    </row>
    <row r="664">
      <c r="A664" s="41"/>
      <c r="B664" s="56"/>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41"/>
      <c r="AH664" s="41"/>
    </row>
    <row r="665">
      <c r="A665" s="41"/>
      <c r="B665" s="56"/>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41"/>
    </row>
    <row r="666">
      <c r="A666" s="41"/>
      <c r="B666" s="56"/>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41"/>
      <c r="AH666" s="41"/>
    </row>
    <row r="667">
      <c r="A667" s="41"/>
      <c r="B667" s="56"/>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41"/>
      <c r="AH667" s="41"/>
    </row>
    <row r="668">
      <c r="A668" s="41"/>
      <c r="B668" s="56"/>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41"/>
      <c r="AH668" s="41"/>
    </row>
    <row r="669">
      <c r="A669" s="41"/>
      <c r="B669" s="56"/>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41"/>
      <c r="AH669" s="41"/>
    </row>
    <row r="670">
      <c r="A670" s="41"/>
      <c r="B670" s="56"/>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41"/>
    </row>
    <row r="671">
      <c r="A671" s="41"/>
      <c r="B671" s="56"/>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41"/>
      <c r="AH671" s="41"/>
    </row>
    <row r="672">
      <c r="A672" s="41"/>
      <c r="B672" s="56"/>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41"/>
      <c r="AH672" s="41"/>
    </row>
    <row r="673">
      <c r="A673" s="41"/>
      <c r="B673" s="56"/>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41"/>
      <c r="AH673" s="41"/>
    </row>
    <row r="674">
      <c r="A674" s="41"/>
      <c r="B674" s="56"/>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41"/>
      <c r="AH674" s="41"/>
    </row>
    <row r="675">
      <c r="A675" s="41"/>
      <c r="B675" s="56"/>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41"/>
    </row>
    <row r="676">
      <c r="A676" s="41"/>
      <c r="B676" s="56"/>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41"/>
      <c r="AH676" s="41"/>
    </row>
    <row r="677">
      <c r="A677" s="41"/>
      <c r="B677" s="56"/>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41"/>
      <c r="AH677" s="41"/>
    </row>
    <row r="678">
      <c r="A678" s="41"/>
      <c r="B678" s="56"/>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41"/>
      <c r="AH678" s="41"/>
    </row>
    <row r="679">
      <c r="A679" s="41"/>
      <c r="B679" s="56"/>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41"/>
      <c r="AH679" s="41"/>
    </row>
    <row r="680">
      <c r="A680" s="41"/>
      <c r="B680" s="56"/>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41"/>
    </row>
    <row r="681">
      <c r="A681" s="41"/>
      <c r="B681" s="56"/>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c r="AA681" s="41"/>
      <c r="AB681" s="41"/>
      <c r="AC681" s="41"/>
      <c r="AD681" s="41"/>
      <c r="AE681" s="41"/>
      <c r="AF681" s="41"/>
      <c r="AG681" s="41"/>
      <c r="AH681" s="41"/>
    </row>
    <row r="682">
      <c r="A682" s="41"/>
      <c r="B682" s="56"/>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c r="AA682" s="41"/>
      <c r="AB682" s="41"/>
      <c r="AC682" s="41"/>
      <c r="AD682" s="41"/>
      <c r="AE682" s="41"/>
      <c r="AF682" s="41"/>
      <c r="AG682" s="41"/>
      <c r="AH682" s="41"/>
    </row>
    <row r="683">
      <c r="A683" s="41"/>
      <c r="B683" s="56"/>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c r="AA683" s="41"/>
      <c r="AB683" s="41"/>
      <c r="AC683" s="41"/>
      <c r="AD683" s="41"/>
      <c r="AE683" s="41"/>
      <c r="AF683" s="41"/>
      <c r="AG683" s="41"/>
      <c r="AH683" s="41"/>
    </row>
    <row r="684">
      <c r="A684" s="41"/>
      <c r="B684" s="56"/>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c r="AA684" s="41"/>
      <c r="AB684" s="41"/>
      <c r="AC684" s="41"/>
      <c r="AD684" s="41"/>
      <c r="AE684" s="41"/>
      <c r="AF684" s="41"/>
      <c r="AG684" s="41"/>
      <c r="AH684" s="41"/>
    </row>
    <row r="685">
      <c r="A685" s="41"/>
      <c r="B685" s="56"/>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c r="AA685" s="41"/>
      <c r="AB685" s="41"/>
      <c r="AC685" s="41"/>
      <c r="AD685" s="41"/>
      <c r="AE685" s="41"/>
      <c r="AF685" s="41"/>
      <c r="AG685" s="41"/>
      <c r="AH685" s="41"/>
    </row>
    <row r="686">
      <c r="A686" s="41"/>
      <c r="B686" s="56"/>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c r="AA686" s="41"/>
      <c r="AB686" s="41"/>
      <c r="AC686" s="41"/>
      <c r="AD686" s="41"/>
      <c r="AE686" s="41"/>
      <c r="AF686" s="41"/>
      <c r="AG686" s="41"/>
      <c r="AH686" s="41"/>
    </row>
    <row r="687">
      <c r="A687" s="41"/>
      <c r="B687" s="56"/>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c r="AA687" s="41"/>
      <c r="AB687" s="41"/>
      <c r="AC687" s="41"/>
      <c r="AD687" s="41"/>
      <c r="AE687" s="41"/>
      <c r="AF687" s="41"/>
      <c r="AG687" s="41"/>
      <c r="AH687" s="41"/>
    </row>
    <row r="688">
      <c r="A688" s="41"/>
      <c r="B688" s="56"/>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c r="AA688" s="41"/>
      <c r="AB688" s="41"/>
      <c r="AC688" s="41"/>
      <c r="AD688" s="41"/>
      <c r="AE688" s="41"/>
      <c r="AF688" s="41"/>
      <c r="AG688" s="41"/>
      <c r="AH688" s="41"/>
    </row>
    <row r="689">
      <c r="A689" s="41"/>
      <c r="B689" s="56"/>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c r="AA689" s="41"/>
      <c r="AB689" s="41"/>
      <c r="AC689" s="41"/>
      <c r="AD689" s="41"/>
      <c r="AE689" s="41"/>
      <c r="AF689" s="41"/>
      <c r="AG689" s="41"/>
      <c r="AH689" s="41"/>
    </row>
    <row r="690">
      <c r="A690" s="41"/>
      <c r="B690" s="56"/>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c r="AA690" s="41"/>
      <c r="AB690" s="41"/>
      <c r="AC690" s="41"/>
      <c r="AD690" s="41"/>
      <c r="AE690" s="41"/>
      <c r="AF690" s="41"/>
      <c r="AG690" s="41"/>
      <c r="AH690" s="41"/>
    </row>
    <row r="691">
      <c r="A691" s="41"/>
      <c r="B691" s="56"/>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c r="AA691" s="41"/>
      <c r="AB691" s="41"/>
      <c r="AC691" s="41"/>
      <c r="AD691" s="41"/>
      <c r="AE691" s="41"/>
      <c r="AF691" s="41"/>
      <c r="AG691" s="41"/>
      <c r="AH691" s="41"/>
    </row>
    <row r="692">
      <c r="A692" s="41"/>
      <c r="B692" s="56"/>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c r="AA692" s="41"/>
      <c r="AB692" s="41"/>
      <c r="AC692" s="41"/>
      <c r="AD692" s="41"/>
      <c r="AE692" s="41"/>
      <c r="AF692" s="41"/>
      <c r="AG692" s="41"/>
      <c r="AH692" s="41"/>
    </row>
    <row r="693">
      <c r="A693" s="41"/>
      <c r="B693" s="56"/>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c r="AA693" s="41"/>
      <c r="AB693" s="41"/>
      <c r="AC693" s="41"/>
      <c r="AD693" s="41"/>
      <c r="AE693" s="41"/>
      <c r="AF693" s="41"/>
      <c r="AG693" s="41"/>
      <c r="AH693" s="41"/>
    </row>
    <row r="694">
      <c r="A694" s="41"/>
      <c r="B694" s="56"/>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c r="AA694" s="41"/>
      <c r="AB694" s="41"/>
      <c r="AC694" s="41"/>
      <c r="AD694" s="41"/>
      <c r="AE694" s="41"/>
      <c r="AF694" s="41"/>
      <c r="AG694" s="41"/>
      <c r="AH694" s="41"/>
    </row>
    <row r="695">
      <c r="A695" s="41"/>
      <c r="B695" s="56"/>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c r="AA695" s="41"/>
      <c r="AB695" s="41"/>
      <c r="AC695" s="41"/>
      <c r="AD695" s="41"/>
      <c r="AE695" s="41"/>
      <c r="AF695" s="41"/>
      <c r="AG695" s="41"/>
      <c r="AH695" s="41"/>
    </row>
    <row r="696">
      <c r="A696" s="41"/>
      <c r="B696" s="56"/>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c r="AA696" s="41"/>
      <c r="AB696" s="41"/>
      <c r="AC696" s="41"/>
      <c r="AD696" s="41"/>
      <c r="AE696" s="41"/>
      <c r="AF696" s="41"/>
      <c r="AG696" s="41"/>
      <c r="AH696" s="41"/>
    </row>
    <row r="697">
      <c r="A697" s="41"/>
      <c r="B697" s="56"/>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c r="AA697" s="41"/>
      <c r="AB697" s="41"/>
      <c r="AC697" s="41"/>
      <c r="AD697" s="41"/>
      <c r="AE697" s="41"/>
      <c r="AF697" s="41"/>
      <c r="AG697" s="41"/>
      <c r="AH697" s="41"/>
    </row>
    <row r="698">
      <c r="A698" s="41"/>
      <c r="B698" s="56"/>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c r="AA698" s="41"/>
      <c r="AB698" s="41"/>
      <c r="AC698" s="41"/>
      <c r="AD698" s="41"/>
      <c r="AE698" s="41"/>
      <c r="AF698" s="41"/>
      <c r="AG698" s="41"/>
      <c r="AH698" s="41"/>
    </row>
    <row r="699">
      <c r="A699" s="41"/>
      <c r="B699" s="56"/>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c r="AA699" s="41"/>
      <c r="AB699" s="41"/>
      <c r="AC699" s="41"/>
      <c r="AD699" s="41"/>
      <c r="AE699" s="41"/>
      <c r="AF699" s="41"/>
      <c r="AG699" s="41"/>
      <c r="AH699" s="41"/>
    </row>
    <row r="700">
      <c r="A700" s="41"/>
      <c r="B700" s="56"/>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c r="AA700" s="41"/>
      <c r="AB700" s="41"/>
      <c r="AC700" s="41"/>
      <c r="AD700" s="41"/>
      <c r="AE700" s="41"/>
      <c r="AF700" s="41"/>
      <c r="AG700" s="41"/>
      <c r="AH700" s="41"/>
    </row>
    <row r="701">
      <c r="A701" s="41"/>
      <c r="B701" s="56"/>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c r="AA701" s="41"/>
      <c r="AB701" s="41"/>
      <c r="AC701" s="41"/>
      <c r="AD701" s="41"/>
      <c r="AE701" s="41"/>
      <c r="AF701" s="41"/>
      <c r="AG701" s="41"/>
      <c r="AH701" s="41"/>
    </row>
    <row r="702">
      <c r="A702" s="41"/>
      <c r="B702" s="56"/>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c r="AA702" s="41"/>
      <c r="AB702" s="41"/>
      <c r="AC702" s="41"/>
      <c r="AD702" s="41"/>
      <c r="AE702" s="41"/>
      <c r="AF702" s="41"/>
      <c r="AG702" s="41"/>
      <c r="AH702" s="41"/>
    </row>
    <row r="703">
      <c r="A703" s="41"/>
      <c r="B703" s="56"/>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c r="AA703" s="41"/>
      <c r="AB703" s="41"/>
      <c r="AC703" s="41"/>
      <c r="AD703" s="41"/>
      <c r="AE703" s="41"/>
      <c r="AF703" s="41"/>
      <c r="AG703" s="41"/>
      <c r="AH703" s="41"/>
    </row>
    <row r="704">
      <c r="A704" s="41"/>
      <c r="B704" s="56"/>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c r="AA704" s="41"/>
      <c r="AB704" s="41"/>
      <c r="AC704" s="41"/>
      <c r="AD704" s="41"/>
      <c r="AE704" s="41"/>
      <c r="AF704" s="41"/>
      <c r="AG704" s="41"/>
      <c r="AH704" s="41"/>
    </row>
    <row r="705">
      <c r="A705" s="41"/>
      <c r="B705" s="56"/>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c r="AA705" s="41"/>
      <c r="AB705" s="41"/>
      <c r="AC705" s="41"/>
      <c r="AD705" s="41"/>
      <c r="AE705" s="41"/>
      <c r="AF705" s="41"/>
      <c r="AG705" s="41"/>
      <c r="AH705" s="41"/>
    </row>
    <row r="706">
      <c r="A706" s="41"/>
      <c r="B706" s="56"/>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c r="AA706" s="41"/>
      <c r="AB706" s="41"/>
      <c r="AC706" s="41"/>
      <c r="AD706" s="41"/>
      <c r="AE706" s="41"/>
      <c r="AF706" s="41"/>
      <c r="AG706" s="41"/>
      <c r="AH706" s="41"/>
    </row>
    <row r="707">
      <c r="A707" s="41"/>
      <c r="B707" s="56"/>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c r="AA707" s="41"/>
      <c r="AB707" s="41"/>
      <c r="AC707" s="41"/>
      <c r="AD707" s="41"/>
      <c r="AE707" s="41"/>
      <c r="AF707" s="41"/>
      <c r="AG707" s="41"/>
      <c r="AH707" s="41"/>
    </row>
    <row r="708">
      <c r="A708" s="41"/>
      <c r="B708" s="56"/>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c r="AA708" s="41"/>
      <c r="AB708" s="41"/>
      <c r="AC708" s="41"/>
      <c r="AD708" s="41"/>
      <c r="AE708" s="41"/>
      <c r="AF708" s="41"/>
      <c r="AG708" s="41"/>
      <c r="AH708" s="41"/>
    </row>
    <row r="709">
      <c r="A709" s="41"/>
      <c r="B709" s="56"/>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c r="AA709" s="41"/>
      <c r="AB709" s="41"/>
      <c r="AC709" s="41"/>
      <c r="AD709" s="41"/>
      <c r="AE709" s="41"/>
      <c r="AF709" s="41"/>
      <c r="AG709" s="41"/>
      <c r="AH709" s="41"/>
    </row>
    <row r="710">
      <c r="A710" s="41"/>
      <c r="B710" s="56"/>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c r="AA710" s="41"/>
      <c r="AB710" s="41"/>
      <c r="AC710" s="41"/>
      <c r="AD710" s="41"/>
      <c r="AE710" s="41"/>
      <c r="AF710" s="41"/>
      <c r="AG710" s="41"/>
      <c r="AH710" s="41"/>
    </row>
    <row r="711">
      <c r="A711" s="41"/>
      <c r="B711" s="56"/>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c r="AA711" s="41"/>
      <c r="AB711" s="41"/>
      <c r="AC711" s="41"/>
      <c r="AD711" s="41"/>
      <c r="AE711" s="41"/>
      <c r="AF711" s="41"/>
      <c r="AG711" s="41"/>
      <c r="AH711" s="41"/>
    </row>
    <row r="712">
      <c r="A712" s="41"/>
      <c r="B712" s="56"/>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c r="AA712" s="41"/>
      <c r="AB712" s="41"/>
      <c r="AC712" s="41"/>
      <c r="AD712" s="41"/>
      <c r="AE712" s="41"/>
      <c r="AF712" s="41"/>
      <c r="AG712" s="41"/>
      <c r="AH712" s="41"/>
    </row>
    <row r="713">
      <c r="A713" s="41"/>
      <c r="B713" s="56"/>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c r="AA713" s="41"/>
      <c r="AB713" s="41"/>
      <c r="AC713" s="41"/>
      <c r="AD713" s="41"/>
      <c r="AE713" s="41"/>
      <c r="AF713" s="41"/>
      <c r="AG713" s="41"/>
      <c r="AH713" s="41"/>
    </row>
    <row r="714">
      <c r="A714" s="41"/>
      <c r="B714" s="56"/>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c r="AA714" s="41"/>
      <c r="AB714" s="41"/>
      <c r="AC714" s="41"/>
      <c r="AD714" s="41"/>
      <c r="AE714" s="41"/>
      <c r="AF714" s="41"/>
      <c r="AG714" s="41"/>
      <c r="AH714" s="41"/>
    </row>
    <row r="715">
      <c r="A715" s="41"/>
      <c r="B715" s="56"/>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c r="AA715" s="41"/>
      <c r="AB715" s="41"/>
      <c r="AC715" s="41"/>
      <c r="AD715" s="41"/>
      <c r="AE715" s="41"/>
      <c r="AF715" s="41"/>
      <c r="AG715" s="41"/>
      <c r="AH715" s="41"/>
    </row>
    <row r="716">
      <c r="A716" s="41"/>
      <c r="B716" s="56"/>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c r="AA716" s="41"/>
      <c r="AB716" s="41"/>
      <c r="AC716" s="41"/>
      <c r="AD716" s="41"/>
      <c r="AE716" s="41"/>
      <c r="AF716" s="41"/>
      <c r="AG716" s="41"/>
      <c r="AH716" s="41"/>
    </row>
    <row r="717">
      <c r="A717" s="41"/>
      <c r="B717" s="56"/>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c r="AA717" s="41"/>
      <c r="AB717" s="41"/>
      <c r="AC717" s="41"/>
      <c r="AD717" s="41"/>
      <c r="AE717" s="41"/>
      <c r="AF717" s="41"/>
      <c r="AG717" s="41"/>
      <c r="AH717" s="41"/>
    </row>
    <row r="718">
      <c r="A718" s="41"/>
      <c r="B718" s="56"/>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c r="AA718" s="41"/>
      <c r="AB718" s="41"/>
      <c r="AC718" s="41"/>
      <c r="AD718" s="41"/>
      <c r="AE718" s="41"/>
      <c r="AF718" s="41"/>
      <c r="AG718" s="41"/>
      <c r="AH718" s="41"/>
    </row>
    <row r="719">
      <c r="A719" s="41"/>
      <c r="B719" s="56"/>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c r="AA719" s="41"/>
      <c r="AB719" s="41"/>
      <c r="AC719" s="41"/>
      <c r="AD719" s="41"/>
      <c r="AE719" s="41"/>
      <c r="AF719" s="41"/>
      <c r="AG719" s="41"/>
      <c r="AH719" s="41"/>
    </row>
    <row r="720">
      <c r="A720" s="41"/>
      <c r="B720" s="56"/>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c r="AA720" s="41"/>
      <c r="AB720" s="41"/>
      <c r="AC720" s="41"/>
      <c r="AD720" s="41"/>
      <c r="AE720" s="41"/>
      <c r="AF720" s="41"/>
      <c r="AG720" s="41"/>
      <c r="AH720" s="41"/>
    </row>
    <row r="721">
      <c r="A721" s="41"/>
      <c r="B721" s="56"/>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c r="AA721" s="41"/>
      <c r="AB721" s="41"/>
      <c r="AC721" s="41"/>
      <c r="AD721" s="41"/>
      <c r="AE721" s="41"/>
      <c r="AF721" s="41"/>
      <c r="AG721" s="41"/>
      <c r="AH721" s="41"/>
    </row>
    <row r="722">
      <c r="A722" s="41"/>
      <c r="B722" s="56"/>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c r="AA722" s="41"/>
      <c r="AB722" s="41"/>
      <c r="AC722" s="41"/>
      <c r="AD722" s="41"/>
      <c r="AE722" s="41"/>
      <c r="AF722" s="41"/>
      <c r="AG722" s="41"/>
      <c r="AH722" s="41"/>
    </row>
    <row r="723">
      <c r="A723" s="41"/>
      <c r="B723" s="56"/>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c r="AA723" s="41"/>
      <c r="AB723" s="41"/>
      <c r="AC723" s="41"/>
      <c r="AD723" s="41"/>
      <c r="AE723" s="41"/>
      <c r="AF723" s="41"/>
      <c r="AG723" s="41"/>
      <c r="AH723" s="41"/>
    </row>
    <row r="724">
      <c r="A724" s="41"/>
      <c r="B724" s="56"/>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c r="AA724" s="41"/>
      <c r="AB724" s="41"/>
      <c r="AC724" s="41"/>
      <c r="AD724" s="41"/>
      <c r="AE724" s="41"/>
      <c r="AF724" s="41"/>
      <c r="AG724" s="41"/>
      <c r="AH724" s="41"/>
    </row>
    <row r="725">
      <c r="A725" s="41"/>
      <c r="B725" s="56"/>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c r="AA725" s="41"/>
      <c r="AB725" s="41"/>
      <c r="AC725" s="41"/>
      <c r="AD725" s="41"/>
      <c r="AE725" s="41"/>
      <c r="AF725" s="41"/>
      <c r="AG725" s="41"/>
      <c r="AH725" s="41"/>
    </row>
    <row r="726">
      <c r="A726" s="41"/>
      <c r="B726" s="56"/>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c r="AA726" s="41"/>
      <c r="AB726" s="41"/>
      <c r="AC726" s="41"/>
      <c r="AD726" s="41"/>
      <c r="AE726" s="41"/>
      <c r="AF726" s="41"/>
      <c r="AG726" s="41"/>
      <c r="AH726" s="41"/>
    </row>
    <row r="727">
      <c r="A727" s="41"/>
      <c r="B727" s="56"/>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c r="AA727" s="41"/>
      <c r="AB727" s="41"/>
      <c r="AC727" s="41"/>
      <c r="AD727" s="41"/>
      <c r="AE727" s="41"/>
      <c r="AF727" s="41"/>
      <c r="AG727" s="41"/>
      <c r="AH727" s="41"/>
    </row>
    <row r="728">
      <c r="A728" s="41"/>
      <c r="B728" s="56"/>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c r="AA728" s="41"/>
      <c r="AB728" s="41"/>
      <c r="AC728" s="41"/>
      <c r="AD728" s="41"/>
      <c r="AE728" s="41"/>
      <c r="AF728" s="41"/>
      <c r="AG728" s="41"/>
      <c r="AH728" s="41"/>
    </row>
    <row r="729">
      <c r="A729" s="41"/>
      <c r="B729" s="56"/>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c r="AA729" s="41"/>
      <c r="AB729" s="41"/>
      <c r="AC729" s="41"/>
      <c r="AD729" s="41"/>
      <c r="AE729" s="41"/>
      <c r="AF729" s="41"/>
      <c r="AG729" s="41"/>
      <c r="AH729" s="41"/>
    </row>
    <row r="730">
      <c r="A730" s="41"/>
      <c r="B730" s="56"/>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c r="AA730" s="41"/>
      <c r="AB730" s="41"/>
      <c r="AC730" s="41"/>
      <c r="AD730" s="41"/>
      <c r="AE730" s="41"/>
      <c r="AF730" s="41"/>
      <c r="AG730" s="41"/>
      <c r="AH730" s="41"/>
    </row>
    <row r="731">
      <c r="A731" s="41"/>
      <c r="B731" s="56"/>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c r="AA731" s="41"/>
      <c r="AB731" s="41"/>
      <c r="AC731" s="41"/>
      <c r="AD731" s="41"/>
      <c r="AE731" s="41"/>
      <c r="AF731" s="41"/>
      <c r="AG731" s="41"/>
      <c r="AH731" s="41"/>
    </row>
    <row r="732">
      <c r="A732" s="41"/>
      <c r="B732" s="56"/>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c r="AA732" s="41"/>
      <c r="AB732" s="41"/>
      <c r="AC732" s="41"/>
      <c r="AD732" s="41"/>
      <c r="AE732" s="41"/>
      <c r="AF732" s="41"/>
      <c r="AG732" s="41"/>
      <c r="AH732" s="41"/>
    </row>
    <row r="733">
      <c r="A733" s="41"/>
      <c r="B733" s="56"/>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c r="AA733" s="41"/>
      <c r="AB733" s="41"/>
      <c r="AC733" s="41"/>
      <c r="AD733" s="41"/>
      <c r="AE733" s="41"/>
      <c r="AF733" s="41"/>
      <c r="AG733" s="41"/>
      <c r="AH733" s="41"/>
    </row>
    <row r="734">
      <c r="A734" s="41"/>
      <c r="B734" s="56"/>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c r="AA734" s="41"/>
      <c r="AB734" s="41"/>
      <c r="AC734" s="41"/>
      <c r="AD734" s="41"/>
      <c r="AE734" s="41"/>
      <c r="AF734" s="41"/>
      <c r="AG734" s="41"/>
      <c r="AH734" s="41"/>
    </row>
    <row r="735">
      <c r="A735" s="41"/>
      <c r="B735" s="56"/>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c r="AA735" s="41"/>
      <c r="AB735" s="41"/>
      <c r="AC735" s="41"/>
      <c r="AD735" s="41"/>
      <c r="AE735" s="41"/>
      <c r="AF735" s="41"/>
      <c r="AG735" s="41"/>
      <c r="AH735" s="41"/>
    </row>
    <row r="736">
      <c r="A736" s="41"/>
      <c r="B736" s="56"/>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c r="AA736" s="41"/>
      <c r="AB736" s="41"/>
      <c r="AC736" s="41"/>
      <c r="AD736" s="41"/>
      <c r="AE736" s="41"/>
      <c r="AF736" s="41"/>
      <c r="AG736" s="41"/>
      <c r="AH736" s="41"/>
    </row>
    <row r="737">
      <c r="A737" s="41"/>
      <c r="B737" s="56"/>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c r="AA737" s="41"/>
      <c r="AB737" s="41"/>
      <c r="AC737" s="41"/>
      <c r="AD737" s="41"/>
      <c r="AE737" s="41"/>
      <c r="AF737" s="41"/>
      <c r="AG737" s="41"/>
      <c r="AH737" s="41"/>
    </row>
    <row r="738">
      <c r="A738" s="41"/>
      <c r="B738" s="56"/>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c r="AA738" s="41"/>
      <c r="AB738" s="41"/>
      <c r="AC738" s="41"/>
      <c r="AD738" s="41"/>
      <c r="AE738" s="41"/>
      <c r="AF738" s="41"/>
      <c r="AG738" s="41"/>
      <c r="AH738" s="41"/>
    </row>
    <row r="739">
      <c r="A739" s="41"/>
      <c r="B739" s="56"/>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c r="AA739" s="41"/>
      <c r="AB739" s="41"/>
      <c r="AC739" s="41"/>
      <c r="AD739" s="41"/>
      <c r="AE739" s="41"/>
      <c r="AF739" s="41"/>
      <c r="AG739" s="41"/>
      <c r="AH739" s="41"/>
    </row>
    <row r="740">
      <c r="A740" s="41"/>
      <c r="B740" s="56"/>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c r="AA740" s="41"/>
      <c r="AB740" s="41"/>
      <c r="AC740" s="41"/>
      <c r="AD740" s="41"/>
      <c r="AE740" s="41"/>
      <c r="AF740" s="41"/>
      <c r="AG740" s="41"/>
      <c r="AH740" s="41"/>
    </row>
    <row r="741">
      <c r="A741" s="41"/>
      <c r="B741" s="56"/>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c r="AA741" s="41"/>
      <c r="AB741" s="41"/>
      <c r="AC741" s="41"/>
      <c r="AD741" s="41"/>
      <c r="AE741" s="41"/>
      <c r="AF741" s="41"/>
      <c r="AG741" s="41"/>
      <c r="AH741" s="41"/>
    </row>
    <row r="742">
      <c r="A742" s="41"/>
      <c r="B742" s="56"/>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c r="AA742" s="41"/>
      <c r="AB742" s="41"/>
      <c r="AC742" s="41"/>
      <c r="AD742" s="41"/>
      <c r="AE742" s="41"/>
      <c r="AF742" s="41"/>
      <c r="AG742" s="41"/>
      <c r="AH742" s="41"/>
    </row>
    <row r="743">
      <c r="A743" s="41"/>
      <c r="B743" s="56"/>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c r="AA743" s="41"/>
      <c r="AB743" s="41"/>
      <c r="AC743" s="41"/>
      <c r="AD743" s="41"/>
      <c r="AE743" s="41"/>
      <c r="AF743" s="41"/>
      <c r="AG743" s="41"/>
      <c r="AH743" s="41"/>
    </row>
    <row r="744">
      <c r="A744" s="41"/>
      <c r="B744" s="56"/>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c r="AA744" s="41"/>
      <c r="AB744" s="41"/>
      <c r="AC744" s="41"/>
      <c r="AD744" s="41"/>
      <c r="AE744" s="41"/>
      <c r="AF744" s="41"/>
      <c r="AG744" s="41"/>
      <c r="AH744" s="41"/>
    </row>
    <row r="745">
      <c r="A745" s="41"/>
      <c r="B745" s="56"/>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c r="AA745" s="41"/>
      <c r="AB745" s="41"/>
      <c r="AC745" s="41"/>
      <c r="AD745" s="41"/>
      <c r="AE745" s="41"/>
      <c r="AF745" s="41"/>
      <c r="AG745" s="41"/>
      <c r="AH745" s="41"/>
    </row>
    <row r="746">
      <c r="A746" s="41"/>
      <c r="B746" s="56"/>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c r="AA746" s="41"/>
      <c r="AB746" s="41"/>
      <c r="AC746" s="41"/>
      <c r="AD746" s="41"/>
      <c r="AE746" s="41"/>
      <c r="AF746" s="41"/>
      <c r="AG746" s="41"/>
      <c r="AH746" s="41"/>
    </row>
    <row r="747">
      <c r="A747" s="41"/>
      <c r="B747" s="56"/>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c r="AA747" s="41"/>
      <c r="AB747" s="41"/>
      <c r="AC747" s="41"/>
      <c r="AD747" s="41"/>
      <c r="AE747" s="41"/>
      <c r="AF747" s="41"/>
      <c r="AG747" s="41"/>
      <c r="AH747" s="41"/>
    </row>
    <row r="748">
      <c r="A748" s="41"/>
      <c r="B748" s="56"/>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c r="AA748" s="41"/>
      <c r="AB748" s="41"/>
      <c r="AC748" s="41"/>
      <c r="AD748" s="41"/>
      <c r="AE748" s="41"/>
      <c r="AF748" s="41"/>
      <c r="AG748" s="41"/>
      <c r="AH748" s="41"/>
    </row>
    <row r="749">
      <c r="A749" s="41"/>
      <c r="B749" s="56"/>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c r="AA749" s="41"/>
      <c r="AB749" s="41"/>
      <c r="AC749" s="41"/>
      <c r="AD749" s="41"/>
      <c r="AE749" s="41"/>
      <c r="AF749" s="41"/>
      <c r="AG749" s="41"/>
      <c r="AH749" s="41"/>
    </row>
    <row r="750">
      <c r="A750" s="41"/>
      <c r="B750" s="56"/>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c r="AA750" s="41"/>
      <c r="AB750" s="41"/>
      <c r="AC750" s="41"/>
      <c r="AD750" s="41"/>
      <c r="AE750" s="41"/>
      <c r="AF750" s="41"/>
      <c r="AG750" s="41"/>
      <c r="AH750" s="41"/>
    </row>
    <row r="751">
      <c r="A751" s="41"/>
      <c r="B751" s="56"/>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c r="AA751" s="41"/>
      <c r="AB751" s="41"/>
      <c r="AC751" s="41"/>
      <c r="AD751" s="41"/>
      <c r="AE751" s="41"/>
      <c r="AF751" s="41"/>
      <c r="AG751" s="41"/>
      <c r="AH751" s="41"/>
    </row>
    <row r="752">
      <c r="A752" s="41"/>
      <c r="B752" s="56"/>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c r="AA752" s="41"/>
      <c r="AB752" s="41"/>
      <c r="AC752" s="41"/>
      <c r="AD752" s="41"/>
      <c r="AE752" s="41"/>
      <c r="AF752" s="41"/>
      <c r="AG752" s="41"/>
      <c r="AH752" s="41"/>
    </row>
    <row r="753">
      <c r="A753" s="41"/>
      <c r="B753" s="56"/>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c r="AA753" s="41"/>
      <c r="AB753" s="41"/>
      <c r="AC753" s="41"/>
      <c r="AD753" s="41"/>
      <c r="AE753" s="41"/>
      <c r="AF753" s="41"/>
      <c r="AG753" s="41"/>
      <c r="AH753" s="41"/>
    </row>
    <row r="754">
      <c r="A754" s="41"/>
      <c r="B754" s="56"/>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c r="AA754" s="41"/>
      <c r="AB754" s="41"/>
      <c r="AC754" s="41"/>
      <c r="AD754" s="41"/>
      <c r="AE754" s="41"/>
      <c r="AF754" s="41"/>
      <c r="AG754" s="41"/>
      <c r="AH754" s="41"/>
    </row>
    <row r="755">
      <c r="A755" s="41"/>
      <c r="B755" s="56"/>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c r="AA755" s="41"/>
      <c r="AB755" s="41"/>
      <c r="AC755" s="41"/>
      <c r="AD755" s="41"/>
      <c r="AE755" s="41"/>
      <c r="AF755" s="41"/>
      <c r="AG755" s="41"/>
      <c r="AH755" s="41"/>
    </row>
    <row r="756">
      <c r="A756" s="41"/>
      <c r="B756" s="56"/>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c r="AA756" s="41"/>
      <c r="AB756" s="41"/>
      <c r="AC756" s="41"/>
      <c r="AD756" s="41"/>
      <c r="AE756" s="41"/>
      <c r="AF756" s="41"/>
      <c r="AG756" s="41"/>
      <c r="AH756" s="41"/>
    </row>
    <row r="757">
      <c r="A757" s="41"/>
      <c r="B757" s="56"/>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c r="AA757" s="41"/>
      <c r="AB757" s="41"/>
      <c r="AC757" s="41"/>
      <c r="AD757" s="41"/>
      <c r="AE757" s="41"/>
      <c r="AF757" s="41"/>
      <c r="AG757" s="41"/>
      <c r="AH757" s="41"/>
    </row>
    <row r="758">
      <c r="A758" s="41"/>
      <c r="B758" s="56"/>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c r="AA758" s="41"/>
      <c r="AB758" s="41"/>
      <c r="AC758" s="41"/>
      <c r="AD758" s="41"/>
      <c r="AE758" s="41"/>
      <c r="AF758" s="41"/>
      <c r="AG758" s="41"/>
      <c r="AH758" s="41"/>
    </row>
    <row r="759">
      <c r="A759" s="41"/>
      <c r="B759" s="56"/>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c r="AA759" s="41"/>
      <c r="AB759" s="41"/>
      <c r="AC759" s="41"/>
      <c r="AD759" s="41"/>
      <c r="AE759" s="41"/>
      <c r="AF759" s="41"/>
      <c r="AG759" s="41"/>
      <c r="AH759" s="41"/>
    </row>
    <row r="760">
      <c r="A760" s="41"/>
      <c r="B760" s="56"/>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c r="AA760" s="41"/>
      <c r="AB760" s="41"/>
      <c r="AC760" s="41"/>
      <c r="AD760" s="41"/>
      <c r="AE760" s="41"/>
      <c r="AF760" s="41"/>
      <c r="AG760" s="41"/>
      <c r="AH760" s="41"/>
    </row>
    <row r="761">
      <c r="A761" s="41"/>
      <c r="B761" s="56"/>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c r="AA761" s="41"/>
      <c r="AB761" s="41"/>
      <c r="AC761" s="41"/>
      <c r="AD761" s="41"/>
      <c r="AE761" s="41"/>
      <c r="AF761" s="41"/>
      <c r="AG761" s="41"/>
      <c r="AH761" s="41"/>
    </row>
    <row r="762">
      <c r="A762" s="41"/>
      <c r="B762" s="56"/>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c r="AA762" s="41"/>
      <c r="AB762" s="41"/>
      <c r="AC762" s="41"/>
      <c r="AD762" s="41"/>
      <c r="AE762" s="41"/>
      <c r="AF762" s="41"/>
      <c r="AG762" s="41"/>
      <c r="AH762" s="41"/>
    </row>
    <row r="763">
      <c r="A763" s="41"/>
      <c r="B763" s="56"/>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c r="AA763" s="41"/>
      <c r="AB763" s="41"/>
      <c r="AC763" s="41"/>
      <c r="AD763" s="41"/>
      <c r="AE763" s="41"/>
      <c r="AF763" s="41"/>
      <c r="AG763" s="41"/>
      <c r="AH763" s="41"/>
    </row>
    <row r="764">
      <c r="A764" s="41"/>
      <c r="B764" s="56"/>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c r="AA764" s="41"/>
      <c r="AB764" s="41"/>
      <c r="AC764" s="41"/>
      <c r="AD764" s="41"/>
      <c r="AE764" s="41"/>
      <c r="AF764" s="41"/>
      <c r="AG764" s="41"/>
      <c r="AH764" s="41"/>
    </row>
    <row r="765">
      <c r="A765" s="41"/>
      <c r="B765" s="56"/>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c r="AA765" s="41"/>
      <c r="AB765" s="41"/>
      <c r="AC765" s="41"/>
      <c r="AD765" s="41"/>
      <c r="AE765" s="41"/>
      <c r="AF765" s="41"/>
      <c r="AG765" s="41"/>
      <c r="AH765" s="41"/>
    </row>
    <row r="766">
      <c r="A766" s="41"/>
      <c r="B766" s="56"/>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c r="AA766" s="41"/>
      <c r="AB766" s="41"/>
      <c r="AC766" s="41"/>
      <c r="AD766" s="41"/>
      <c r="AE766" s="41"/>
      <c r="AF766" s="41"/>
      <c r="AG766" s="41"/>
      <c r="AH766" s="41"/>
    </row>
    <row r="767">
      <c r="A767" s="41"/>
      <c r="B767" s="56"/>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c r="AA767" s="41"/>
      <c r="AB767" s="41"/>
      <c r="AC767" s="41"/>
      <c r="AD767" s="41"/>
      <c r="AE767" s="41"/>
      <c r="AF767" s="41"/>
      <c r="AG767" s="41"/>
      <c r="AH767" s="41"/>
    </row>
    <row r="768">
      <c r="A768" s="41"/>
      <c r="B768" s="56"/>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c r="AA768" s="41"/>
      <c r="AB768" s="41"/>
      <c r="AC768" s="41"/>
      <c r="AD768" s="41"/>
      <c r="AE768" s="41"/>
      <c r="AF768" s="41"/>
      <c r="AG768" s="41"/>
      <c r="AH768" s="41"/>
    </row>
    <row r="769">
      <c r="A769" s="41"/>
      <c r="B769" s="56"/>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c r="AA769" s="41"/>
      <c r="AB769" s="41"/>
      <c r="AC769" s="41"/>
      <c r="AD769" s="41"/>
      <c r="AE769" s="41"/>
      <c r="AF769" s="41"/>
      <c r="AG769" s="41"/>
      <c r="AH769" s="41"/>
    </row>
    <row r="770">
      <c r="A770" s="41"/>
      <c r="B770" s="56"/>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c r="AA770" s="41"/>
      <c r="AB770" s="41"/>
      <c r="AC770" s="41"/>
      <c r="AD770" s="41"/>
      <c r="AE770" s="41"/>
      <c r="AF770" s="41"/>
      <c r="AG770" s="41"/>
      <c r="AH770" s="41"/>
    </row>
    <row r="771">
      <c r="A771" s="41"/>
      <c r="B771" s="56"/>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c r="AA771" s="41"/>
      <c r="AB771" s="41"/>
      <c r="AC771" s="41"/>
      <c r="AD771" s="41"/>
      <c r="AE771" s="41"/>
      <c r="AF771" s="41"/>
      <c r="AG771" s="41"/>
      <c r="AH771" s="41"/>
    </row>
    <row r="772">
      <c r="A772" s="41"/>
      <c r="B772" s="56"/>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c r="AA772" s="41"/>
      <c r="AB772" s="41"/>
      <c r="AC772" s="41"/>
      <c r="AD772" s="41"/>
      <c r="AE772" s="41"/>
      <c r="AF772" s="41"/>
      <c r="AG772" s="41"/>
      <c r="AH772" s="41"/>
    </row>
    <row r="773">
      <c r="A773" s="41"/>
      <c r="B773" s="56"/>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c r="AA773" s="41"/>
      <c r="AB773" s="41"/>
      <c r="AC773" s="41"/>
      <c r="AD773" s="41"/>
      <c r="AE773" s="41"/>
      <c r="AF773" s="41"/>
      <c r="AG773" s="41"/>
      <c r="AH773" s="41"/>
    </row>
    <row r="774">
      <c r="A774" s="41"/>
      <c r="B774" s="56"/>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c r="AA774" s="41"/>
      <c r="AB774" s="41"/>
      <c r="AC774" s="41"/>
      <c r="AD774" s="41"/>
      <c r="AE774" s="41"/>
      <c r="AF774" s="41"/>
      <c r="AG774" s="41"/>
      <c r="AH774" s="41"/>
    </row>
    <row r="775">
      <c r="A775" s="41"/>
      <c r="B775" s="56"/>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c r="AA775" s="41"/>
      <c r="AB775" s="41"/>
      <c r="AC775" s="41"/>
      <c r="AD775" s="41"/>
      <c r="AE775" s="41"/>
      <c r="AF775" s="41"/>
      <c r="AG775" s="41"/>
      <c r="AH775" s="41"/>
    </row>
    <row r="776">
      <c r="A776" s="41"/>
      <c r="B776" s="56"/>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c r="AA776" s="41"/>
      <c r="AB776" s="41"/>
      <c r="AC776" s="41"/>
      <c r="AD776" s="41"/>
      <c r="AE776" s="41"/>
      <c r="AF776" s="41"/>
      <c r="AG776" s="41"/>
      <c r="AH776" s="41"/>
    </row>
    <row r="777">
      <c r="A777" s="41"/>
      <c r="B777" s="56"/>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c r="AA777" s="41"/>
      <c r="AB777" s="41"/>
      <c r="AC777" s="41"/>
      <c r="AD777" s="41"/>
      <c r="AE777" s="41"/>
      <c r="AF777" s="41"/>
      <c r="AG777" s="41"/>
      <c r="AH777" s="41"/>
    </row>
    <row r="778">
      <c r="A778" s="41"/>
      <c r="B778" s="56"/>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c r="AA778" s="41"/>
      <c r="AB778" s="41"/>
      <c r="AC778" s="41"/>
      <c r="AD778" s="41"/>
      <c r="AE778" s="41"/>
      <c r="AF778" s="41"/>
      <c r="AG778" s="41"/>
      <c r="AH778" s="41"/>
    </row>
    <row r="779">
      <c r="A779" s="41"/>
      <c r="B779" s="56"/>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c r="AA779" s="41"/>
      <c r="AB779" s="41"/>
      <c r="AC779" s="41"/>
      <c r="AD779" s="41"/>
      <c r="AE779" s="41"/>
      <c r="AF779" s="41"/>
      <c r="AG779" s="41"/>
      <c r="AH779" s="41"/>
    </row>
    <row r="780">
      <c r="A780" s="41"/>
      <c r="B780" s="56"/>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c r="AA780" s="41"/>
      <c r="AB780" s="41"/>
      <c r="AC780" s="41"/>
      <c r="AD780" s="41"/>
      <c r="AE780" s="41"/>
      <c r="AF780" s="41"/>
      <c r="AG780" s="41"/>
      <c r="AH780" s="41"/>
    </row>
    <row r="781">
      <c r="A781" s="41"/>
      <c r="B781" s="56"/>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c r="AA781" s="41"/>
      <c r="AB781" s="41"/>
      <c r="AC781" s="41"/>
      <c r="AD781" s="41"/>
      <c r="AE781" s="41"/>
      <c r="AF781" s="41"/>
      <c r="AG781" s="41"/>
      <c r="AH781" s="41"/>
    </row>
    <row r="782">
      <c r="A782" s="41"/>
      <c r="B782" s="56"/>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c r="AA782" s="41"/>
      <c r="AB782" s="41"/>
      <c r="AC782" s="41"/>
      <c r="AD782" s="41"/>
      <c r="AE782" s="41"/>
      <c r="AF782" s="41"/>
      <c r="AG782" s="41"/>
      <c r="AH782" s="41"/>
    </row>
    <row r="783">
      <c r="A783" s="41"/>
      <c r="B783" s="56"/>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c r="AA783" s="41"/>
      <c r="AB783" s="41"/>
      <c r="AC783" s="41"/>
      <c r="AD783" s="41"/>
      <c r="AE783" s="41"/>
      <c r="AF783" s="41"/>
      <c r="AG783" s="41"/>
      <c r="AH783" s="41"/>
    </row>
    <row r="784">
      <c r="A784" s="41"/>
      <c r="B784" s="56"/>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c r="AA784" s="41"/>
      <c r="AB784" s="41"/>
      <c r="AC784" s="41"/>
      <c r="AD784" s="41"/>
      <c r="AE784" s="41"/>
      <c r="AF784" s="41"/>
      <c r="AG784" s="41"/>
      <c r="AH784" s="41"/>
    </row>
    <row r="785">
      <c r="A785" s="41"/>
      <c r="B785" s="56"/>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c r="AA785" s="41"/>
      <c r="AB785" s="41"/>
      <c r="AC785" s="41"/>
      <c r="AD785" s="41"/>
      <c r="AE785" s="41"/>
      <c r="AF785" s="41"/>
      <c r="AG785" s="41"/>
      <c r="AH785" s="41"/>
    </row>
    <row r="786">
      <c r="A786" s="41"/>
      <c r="B786" s="56"/>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c r="AA786" s="41"/>
      <c r="AB786" s="41"/>
      <c r="AC786" s="41"/>
      <c r="AD786" s="41"/>
      <c r="AE786" s="41"/>
      <c r="AF786" s="41"/>
      <c r="AG786" s="41"/>
      <c r="AH786" s="41"/>
    </row>
    <row r="787">
      <c r="A787" s="41"/>
      <c r="B787" s="56"/>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c r="AA787" s="41"/>
      <c r="AB787" s="41"/>
      <c r="AC787" s="41"/>
      <c r="AD787" s="41"/>
      <c r="AE787" s="41"/>
      <c r="AF787" s="41"/>
      <c r="AG787" s="41"/>
      <c r="AH787" s="41"/>
    </row>
    <row r="788">
      <c r="A788" s="41"/>
      <c r="B788" s="56"/>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c r="AA788" s="41"/>
      <c r="AB788" s="41"/>
      <c r="AC788" s="41"/>
      <c r="AD788" s="41"/>
      <c r="AE788" s="41"/>
      <c r="AF788" s="41"/>
      <c r="AG788" s="41"/>
      <c r="AH788" s="41"/>
    </row>
    <row r="789">
      <c r="A789" s="41"/>
      <c r="B789" s="56"/>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c r="AA789" s="41"/>
      <c r="AB789" s="41"/>
      <c r="AC789" s="41"/>
      <c r="AD789" s="41"/>
      <c r="AE789" s="41"/>
      <c r="AF789" s="41"/>
      <c r="AG789" s="41"/>
      <c r="AH789" s="41"/>
    </row>
    <row r="790">
      <c r="A790" s="41"/>
      <c r="B790" s="56"/>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c r="AA790" s="41"/>
      <c r="AB790" s="41"/>
      <c r="AC790" s="41"/>
      <c r="AD790" s="41"/>
      <c r="AE790" s="41"/>
      <c r="AF790" s="41"/>
      <c r="AG790" s="41"/>
      <c r="AH790" s="41"/>
    </row>
    <row r="791">
      <c r="A791" s="41"/>
      <c r="B791" s="56"/>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c r="AA791" s="41"/>
      <c r="AB791" s="41"/>
      <c r="AC791" s="41"/>
      <c r="AD791" s="41"/>
      <c r="AE791" s="41"/>
      <c r="AF791" s="41"/>
      <c r="AG791" s="41"/>
      <c r="AH791" s="41"/>
    </row>
    <row r="792">
      <c r="A792" s="41"/>
      <c r="B792" s="56"/>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c r="AA792" s="41"/>
      <c r="AB792" s="41"/>
      <c r="AC792" s="41"/>
      <c r="AD792" s="41"/>
      <c r="AE792" s="41"/>
      <c r="AF792" s="41"/>
      <c r="AG792" s="41"/>
      <c r="AH792" s="41"/>
    </row>
    <row r="793">
      <c r="A793" s="41"/>
      <c r="B793" s="56"/>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c r="AA793" s="41"/>
      <c r="AB793" s="41"/>
      <c r="AC793" s="41"/>
      <c r="AD793" s="41"/>
      <c r="AE793" s="41"/>
      <c r="AF793" s="41"/>
      <c r="AG793" s="41"/>
      <c r="AH793" s="41"/>
    </row>
    <row r="794">
      <c r="A794" s="41"/>
      <c r="B794" s="56"/>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c r="AA794" s="41"/>
      <c r="AB794" s="41"/>
      <c r="AC794" s="41"/>
      <c r="AD794" s="41"/>
      <c r="AE794" s="41"/>
      <c r="AF794" s="41"/>
      <c r="AG794" s="41"/>
      <c r="AH794" s="41"/>
    </row>
    <row r="795">
      <c r="A795" s="41"/>
      <c r="B795" s="56"/>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c r="AA795" s="41"/>
      <c r="AB795" s="41"/>
      <c r="AC795" s="41"/>
      <c r="AD795" s="41"/>
      <c r="AE795" s="41"/>
      <c r="AF795" s="41"/>
      <c r="AG795" s="41"/>
      <c r="AH795" s="41"/>
    </row>
    <row r="796">
      <c r="A796" s="41"/>
      <c r="B796" s="56"/>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c r="AA796" s="41"/>
      <c r="AB796" s="41"/>
      <c r="AC796" s="41"/>
      <c r="AD796" s="41"/>
      <c r="AE796" s="41"/>
      <c r="AF796" s="41"/>
      <c r="AG796" s="41"/>
      <c r="AH796" s="41"/>
    </row>
    <row r="797">
      <c r="A797" s="41"/>
      <c r="B797" s="56"/>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c r="AA797" s="41"/>
      <c r="AB797" s="41"/>
      <c r="AC797" s="41"/>
      <c r="AD797" s="41"/>
      <c r="AE797" s="41"/>
      <c r="AF797" s="41"/>
      <c r="AG797" s="41"/>
      <c r="AH797" s="41"/>
    </row>
    <row r="798">
      <c r="A798" s="41"/>
      <c r="B798" s="56"/>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c r="AA798" s="41"/>
      <c r="AB798" s="41"/>
      <c r="AC798" s="41"/>
      <c r="AD798" s="41"/>
      <c r="AE798" s="41"/>
      <c r="AF798" s="41"/>
      <c r="AG798" s="41"/>
      <c r="AH798" s="41"/>
    </row>
    <row r="799">
      <c r="A799" s="41"/>
      <c r="B799" s="56"/>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c r="AA799" s="41"/>
      <c r="AB799" s="41"/>
      <c r="AC799" s="41"/>
      <c r="AD799" s="41"/>
      <c r="AE799" s="41"/>
      <c r="AF799" s="41"/>
      <c r="AG799" s="41"/>
      <c r="AH799" s="41"/>
    </row>
    <row r="800">
      <c r="A800" s="41"/>
      <c r="B800" s="56"/>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c r="AA800" s="41"/>
      <c r="AB800" s="41"/>
      <c r="AC800" s="41"/>
      <c r="AD800" s="41"/>
      <c r="AE800" s="41"/>
      <c r="AF800" s="41"/>
      <c r="AG800" s="41"/>
      <c r="AH800" s="41"/>
    </row>
    <row r="801">
      <c r="A801" s="41"/>
      <c r="B801" s="56"/>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c r="AA801" s="41"/>
      <c r="AB801" s="41"/>
      <c r="AC801" s="41"/>
      <c r="AD801" s="41"/>
      <c r="AE801" s="41"/>
      <c r="AF801" s="41"/>
      <c r="AG801" s="41"/>
      <c r="AH801" s="41"/>
    </row>
    <row r="802">
      <c r="A802" s="41"/>
      <c r="B802" s="56"/>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c r="AA802" s="41"/>
      <c r="AB802" s="41"/>
      <c r="AC802" s="41"/>
      <c r="AD802" s="41"/>
      <c r="AE802" s="41"/>
      <c r="AF802" s="41"/>
      <c r="AG802" s="41"/>
      <c r="AH802" s="41"/>
    </row>
    <row r="803">
      <c r="A803" s="41"/>
      <c r="B803" s="56"/>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c r="AA803" s="41"/>
      <c r="AB803" s="41"/>
      <c r="AC803" s="41"/>
      <c r="AD803" s="41"/>
      <c r="AE803" s="41"/>
      <c r="AF803" s="41"/>
      <c r="AG803" s="41"/>
      <c r="AH803" s="41"/>
    </row>
    <row r="804">
      <c r="A804" s="41"/>
      <c r="B804" s="56"/>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c r="AA804" s="41"/>
      <c r="AB804" s="41"/>
      <c r="AC804" s="41"/>
      <c r="AD804" s="41"/>
      <c r="AE804" s="41"/>
      <c r="AF804" s="41"/>
      <c r="AG804" s="41"/>
      <c r="AH804" s="41"/>
    </row>
    <row r="805">
      <c r="A805" s="41"/>
      <c r="B805" s="56"/>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c r="AA805" s="41"/>
      <c r="AB805" s="41"/>
      <c r="AC805" s="41"/>
      <c r="AD805" s="41"/>
      <c r="AE805" s="41"/>
      <c r="AF805" s="41"/>
      <c r="AG805" s="41"/>
      <c r="AH805" s="41"/>
    </row>
    <row r="806">
      <c r="A806" s="41"/>
      <c r="B806" s="56"/>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c r="AA806" s="41"/>
      <c r="AB806" s="41"/>
      <c r="AC806" s="41"/>
      <c r="AD806" s="41"/>
      <c r="AE806" s="41"/>
      <c r="AF806" s="41"/>
      <c r="AG806" s="41"/>
      <c r="AH806" s="41"/>
    </row>
    <row r="807">
      <c r="A807" s="41"/>
      <c r="B807" s="56"/>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c r="AA807" s="41"/>
      <c r="AB807" s="41"/>
      <c r="AC807" s="41"/>
      <c r="AD807" s="41"/>
      <c r="AE807" s="41"/>
      <c r="AF807" s="41"/>
      <c r="AG807" s="41"/>
      <c r="AH807" s="41"/>
    </row>
    <row r="808">
      <c r="A808" s="41"/>
      <c r="B808" s="56"/>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c r="AA808" s="41"/>
      <c r="AB808" s="41"/>
      <c r="AC808" s="41"/>
      <c r="AD808" s="41"/>
      <c r="AE808" s="41"/>
      <c r="AF808" s="41"/>
      <c r="AG808" s="41"/>
      <c r="AH808" s="41"/>
    </row>
    <row r="809">
      <c r="A809" s="41"/>
      <c r="B809" s="56"/>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c r="AA809" s="41"/>
      <c r="AB809" s="41"/>
      <c r="AC809" s="41"/>
      <c r="AD809" s="41"/>
      <c r="AE809" s="41"/>
      <c r="AF809" s="41"/>
      <c r="AG809" s="41"/>
      <c r="AH809" s="41"/>
    </row>
    <row r="810">
      <c r="A810" s="41"/>
      <c r="B810" s="56"/>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c r="AA810" s="41"/>
      <c r="AB810" s="41"/>
      <c r="AC810" s="41"/>
      <c r="AD810" s="41"/>
      <c r="AE810" s="41"/>
      <c r="AF810" s="41"/>
      <c r="AG810" s="41"/>
      <c r="AH810" s="41"/>
    </row>
    <row r="811">
      <c r="A811" s="41"/>
      <c r="B811" s="56"/>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c r="AA811" s="41"/>
      <c r="AB811" s="41"/>
      <c r="AC811" s="41"/>
      <c r="AD811" s="41"/>
      <c r="AE811" s="41"/>
      <c r="AF811" s="41"/>
      <c r="AG811" s="41"/>
      <c r="AH811" s="41"/>
    </row>
    <row r="812">
      <c r="A812" s="41"/>
      <c r="B812" s="56"/>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c r="AA812" s="41"/>
      <c r="AB812" s="41"/>
      <c r="AC812" s="41"/>
      <c r="AD812" s="41"/>
      <c r="AE812" s="41"/>
      <c r="AF812" s="41"/>
      <c r="AG812" s="41"/>
      <c r="AH812" s="41"/>
    </row>
    <row r="813">
      <c r="A813" s="41"/>
      <c r="B813" s="56"/>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c r="AA813" s="41"/>
      <c r="AB813" s="41"/>
      <c r="AC813" s="41"/>
      <c r="AD813" s="41"/>
      <c r="AE813" s="41"/>
      <c r="AF813" s="41"/>
      <c r="AG813" s="41"/>
      <c r="AH813" s="41"/>
    </row>
    <row r="814">
      <c r="A814" s="41"/>
      <c r="B814" s="56"/>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c r="AA814" s="41"/>
      <c r="AB814" s="41"/>
      <c r="AC814" s="41"/>
      <c r="AD814" s="41"/>
      <c r="AE814" s="41"/>
      <c r="AF814" s="41"/>
      <c r="AG814" s="41"/>
      <c r="AH814" s="41"/>
    </row>
    <row r="815">
      <c r="A815" s="41"/>
      <c r="B815" s="56"/>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c r="AA815" s="41"/>
      <c r="AB815" s="41"/>
      <c r="AC815" s="41"/>
      <c r="AD815" s="41"/>
      <c r="AE815" s="41"/>
      <c r="AF815" s="41"/>
      <c r="AG815" s="41"/>
      <c r="AH815" s="41"/>
    </row>
    <row r="816">
      <c r="A816" s="41"/>
      <c r="B816" s="56"/>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c r="AA816" s="41"/>
      <c r="AB816" s="41"/>
      <c r="AC816" s="41"/>
      <c r="AD816" s="41"/>
      <c r="AE816" s="41"/>
      <c r="AF816" s="41"/>
      <c r="AG816" s="41"/>
      <c r="AH816" s="41"/>
    </row>
    <row r="817">
      <c r="A817" s="41"/>
      <c r="B817" s="56"/>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c r="AA817" s="41"/>
      <c r="AB817" s="41"/>
      <c r="AC817" s="41"/>
      <c r="AD817" s="41"/>
      <c r="AE817" s="41"/>
      <c r="AF817" s="41"/>
      <c r="AG817" s="41"/>
      <c r="AH817" s="41"/>
    </row>
    <row r="818">
      <c r="A818" s="41"/>
      <c r="B818" s="56"/>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c r="AA818" s="41"/>
      <c r="AB818" s="41"/>
      <c r="AC818" s="41"/>
      <c r="AD818" s="41"/>
      <c r="AE818" s="41"/>
      <c r="AF818" s="41"/>
      <c r="AG818" s="41"/>
      <c r="AH818" s="41"/>
    </row>
    <row r="819">
      <c r="A819" s="41"/>
      <c r="B819" s="56"/>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c r="AA819" s="41"/>
      <c r="AB819" s="41"/>
      <c r="AC819" s="41"/>
      <c r="AD819" s="41"/>
      <c r="AE819" s="41"/>
      <c r="AF819" s="41"/>
      <c r="AG819" s="41"/>
      <c r="AH819" s="41"/>
    </row>
    <row r="820">
      <c r="A820" s="41"/>
      <c r="B820" s="56"/>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c r="AA820" s="41"/>
      <c r="AB820" s="41"/>
      <c r="AC820" s="41"/>
      <c r="AD820" s="41"/>
      <c r="AE820" s="41"/>
      <c r="AF820" s="41"/>
      <c r="AG820" s="41"/>
      <c r="AH820" s="41"/>
    </row>
    <row r="821">
      <c r="A821" s="41"/>
      <c r="B821" s="56"/>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c r="AA821" s="41"/>
      <c r="AB821" s="41"/>
      <c r="AC821" s="41"/>
      <c r="AD821" s="41"/>
      <c r="AE821" s="41"/>
      <c r="AF821" s="41"/>
      <c r="AG821" s="41"/>
      <c r="AH821" s="41"/>
    </row>
    <row r="822">
      <c r="A822" s="41"/>
      <c r="B822" s="56"/>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c r="AA822" s="41"/>
      <c r="AB822" s="41"/>
      <c r="AC822" s="41"/>
      <c r="AD822" s="41"/>
      <c r="AE822" s="41"/>
      <c r="AF822" s="41"/>
      <c r="AG822" s="41"/>
      <c r="AH822" s="41"/>
    </row>
    <row r="823">
      <c r="A823" s="41"/>
      <c r="B823" s="56"/>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c r="AA823" s="41"/>
      <c r="AB823" s="41"/>
      <c r="AC823" s="41"/>
      <c r="AD823" s="41"/>
      <c r="AE823" s="41"/>
      <c r="AF823" s="41"/>
      <c r="AG823" s="41"/>
      <c r="AH823" s="41"/>
    </row>
    <row r="824">
      <c r="A824" s="41"/>
      <c r="B824" s="56"/>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c r="AA824" s="41"/>
      <c r="AB824" s="41"/>
      <c r="AC824" s="41"/>
      <c r="AD824" s="41"/>
      <c r="AE824" s="41"/>
      <c r="AF824" s="41"/>
      <c r="AG824" s="41"/>
      <c r="AH824" s="41"/>
    </row>
    <row r="825">
      <c r="A825" s="41"/>
      <c r="B825" s="56"/>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c r="AA825" s="41"/>
      <c r="AB825" s="41"/>
      <c r="AC825" s="41"/>
      <c r="AD825" s="41"/>
      <c r="AE825" s="41"/>
      <c r="AF825" s="41"/>
      <c r="AG825" s="41"/>
      <c r="AH825" s="41"/>
    </row>
    <row r="826">
      <c r="A826" s="41"/>
      <c r="B826" s="56"/>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c r="AA826" s="41"/>
      <c r="AB826" s="41"/>
      <c r="AC826" s="41"/>
      <c r="AD826" s="41"/>
      <c r="AE826" s="41"/>
      <c r="AF826" s="41"/>
      <c r="AG826" s="41"/>
      <c r="AH826" s="41"/>
    </row>
    <row r="827">
      <c r="A827" s="41"/>
      <c r="B827" s="56"/>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c r="AA827" s="41"/>
      <c r="AB827" s="41"/>
      <c r="AC827" s="41"/>
      <c r="AD827" s="41"/>
      <c r="AE827" s="41"/>
      <c r="AF827" s="41"/>
      <c r="AG827" s="41"/>
      <c r="AH827" s="41"/>
    </row>
    <row r="828">
      <c r="A828" s="41"/>
      <c r="B828" s="56"/>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c r="AA828" s="41"/>
      <c r="AB828" s="41"/>
      <c r="AC828" s="41"/>
      <c r="AD828" s="41"/>
      <c r="AE828" s="41"/>
      <c r="AF828" s="41"/>
      <c r="AG828" s="41"/>
      <c r="AH828" s="41"/>
    </row>
    <row r="829">
      <c r="A829" s="41"/>
      <c r="B829" s="56"/>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c r="AA829" s="41"/>
      <c r="AB829" s="41"/>
      <c r="AC829" s="41"/>
      <c r="AD829" s="41"/>
      <c r="AE829" s="41"/>
      <c r="AF829" s="41"/>
      <c r="AG829" s="41"/>
      <c r="AH829" s="41"/>
    </row>
    <row r="830">
      <c r="A830" s="41"/>
      <c r="B830" s="56"/>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c r="AA830" s="41"/>
      <c r="AB830" s="41"/>
      <c r="AC830" s="41"/>
      <c r="AD830" s="41"/>
      <c r="AE830" s="41"/>
      <c r="AF830" s="41"/>
      <c r="AG830" s="41"/>
      <c r="AH830" s="41"/>
    </row>
    <row r="831">
      <c r="A831" s="41"/>
      <c r="B831" s="56"/>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c r="AA831" s="41"/>
      <c r="AB831" s="41"/>
      <c r="AC831" s="41"/>
      <c r="AD831" s="41"/>
      <c r="AE831" s="41"/>
      <c r="AF831" s="41"/>
      <c r="AG831" s="41"/>
      <c r="AH831" s="41"/>
    </row>
    <row r="832">
      <c r="A832" s="41"/>
      <c r="B832" s="56"/>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c r="AA832" s="41"/>
      <c r="AB832" s="41"/>
      <c r="AC832" s="41"/>
      <c r="AD832" s="41"/>
      <c r="AE832" s="41"/>
      <c r="AF832" s="41"/>
      <c r="AG832" s="41"/>
      <c r="AH832" s="41"/>
    </row>
    <row r="833">
      <c r="A833" s="41"/>
      <c r="B833" s="56"/>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c r="AA833" s="41"/>
      <c r="AB833" s="41"/>
      <c r="AC833" s="41"/>
      <c r="AD833" s="41"/>
      <c r="AE833" s="41"/>
      <c r="AF833" s="41"/>
      <c r="AG833" s="41"/>
      <c r="AH833" s="41"/>
    </row>
    <row r="834">
      <c r="A834" s="41"/>
      <c r="B834" s="56"/>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c r="AA834" s="41"/>
      <c r="AB834" s="41"/>
      <c r="AC834" s="41"/>
      <c r="AD834" s="41"/>
      <c r="AE834" s="41"/>
      <c r="AF834" s="41"/>
      <c r="AG834" s="41"/>
      <c r="AH834" s="41"/>
    </row>
    <row r="835">
      <c r="A835" s="41"/>
      <c r="B835" s="56"/>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c r="AA835" s="41"/>
      <c r="AB835" s="41"/>
      <c r="AC835" s="41"/>
      <c r="AD835" s="41"/>
      <c r="AE835" s="41"/>
      <c r="AF835" s="41"/>
      <c r="AG835" s="41"/>
      <c r="AH835" s="41"/>
    </row>
    <row r="836">
      <c r="A836" s="41"/>
      <c r="B836" s="56"/>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c r="AA836" s="41"/>
      <c r="AB836" s="41"/>
      <c r="AC836" s="41"/>
      <c r="AD836" s="41"/>
      <c r="AE836" s="41"/>
      <c r="AF836" s="41"/>
      <c r="AG836" s="41"/>
      <c r="AH836" s="41"/>
    </row>
    <row r="837">
      <c r="A837" s="41"/>
      <c r="B837" s="56"/>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c r="AA837" s="41"/>
      <c r="AB837" s="41"/>
      <c r="AC837" s="41"/>
      <c r="AD837" s="41"/>
      <c r="AE837" s="41"/>
      <c r="AF837" s="41"/>
      <c r="AG837" s="41"/>
      <c r="AH837" s="41"/>
    </row>
    <row r="838">
      <c r="A838" s="41"/>
      <c r="B838" s="56"/>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c r="AA838" s="41"/>
      <c r="AB838" s="41"/>
      <c r="AC838" s="41"/>
      <c r="AD838" s="41"/>
      <c r="AE838" s="41"/>
      <c r="AF838" s="41"/>
      <c r="AG838" s="41"/>
      <c r="AH838" s="41"/>
    </row>
    <row r="839">
      <c r="A839" s="41"/>
      <c r="B839" s="56"/>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c r="AA839" s="41"/>
      <c r="AB839" s="41"/>
      <c r="AC839" s="41"/>
      <c r="AD839" s="41"/>
      <c r="AE839" s="41"/>
      <c r="AF839" s="41"/>
      <c r="AG839" s="41"/>
      <c r="AH839" s="41"/>
    </row>
    <row r="840">
      <c r="A840" s="41"/>
      <c r="B840" s="56"/>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c r="AA840" s="41"/>
      <c r="AB840" s="41"/>
      <c r="AC840" s="41"/>
      <c r="AD840" s="41"/>
      <c r="AE840" s="41"/>
      <c r="AF840" s="41"/>
      <c r="AG840" s="41"/>
      <c r="AH840" s="41"/>
    </row>
    <row r="841">
      <c r="A841" s="41"/>
      <c r="B841" s="56"/>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c r="AA841" s="41"/>
      <c r="AB841" s="41"/>
      <c r="AC841" s="41"/>
      <c r="AD841" s="41"/>
      <c r="AE841" s="41"/>
      <c r="AF841" s="41"/>
      <c r="AG841" s="41"/>
      <c r="AH841" s="41"/>
    </row>
    <row r="842">
      <c r="A842" s="41"/>
      <c r="B842" s="56"/>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c r="AA842" s="41"/>
      <c r="AB842" s="41"/>
      <c r="AC842" s="41"/>
      <c r="AD842" s="41"/>
      <c r="AE842" s="41"/>
      <c r="AF842" s="41"/>
      <c r="AG842" s="41"/>
      <c r="AH842" s="41"/>
    </row>
    <row r="843">
      <c r="A843" s="41"/>
      <c r="B843" s="56"/>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c r="AA843" s="41"/>
      <c r="AB843" s="41"/>
      <c r="AC843" s="41"/>
      <c r="AD843" s="41"/>
      <c r="AE843" s="41"/>
      <c r="AF843" s="41"/>
      <c r="AG843" s="41"/>
      <c r="AH843" s="41"/>
    </row>
    <row r="844">
      <c r="A844" s="41"/>
      <c r="B844" s="56"/>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c r="AA844" s="41"/>
      <c r="AB844" s="41"/>
      <c r="AC844" s="41"/>
      <c r="AD844" s="41"/>
      <c r="AE844" s="41"/>
      <c r="AF844" s="41"/>
      <c r="AG844" s="41"/>
      <c r="AH844" s="41"/>
    </row>
    <row r="845">
      <c r="A845" s="41"/>
      <c r="B845" s="56"/>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c r="AA845" s="41"/>
      <c r="AB845" s="41"/>
      <c r="AC845" s="41"/>
      <c r="AD845" s="41"/>
      <c r="AE845" s="41"/>
      <c r="AF845" s="41"/>
      <c r="AG845" s="41"/>
      <c r="AH845" s="41"/>
    </row>
    <row r="846">
      <c r="A846" s="41"/>
      <c r="B846" s="56"/>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c r="AA846" s="41"/>
      <c r="AB846" s="41"/>
      <c r="AC846" s="41"/>
      <c r="AD846" s="41"/>
      <c r="AE846" s="41"/>
      <c r="AF846" s="41"/>
      <c r="AG846" s="41"/>
      <c r="AH846" s="41"/>
    </row>
    <row r="847">
      <c r="A847" s="41"/>
      <c r="B847" s="56"/>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c r="AA847" s="41"/>
      <c r="AB847" s="41"/>
      <c r="AC847" s="41"/>
      <c r="AD847" s="41"/>
      <c r="AE847" s="41"/>
      <c r="AF847" s="41"/>
      <c r="AG847" s="41"/>
      <c r="AH847" s="41"/>
    </row>
    <row r="848">
      <c r="A848" s="41"/>
      <c r="B848" s="56"/>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c r="AA848" s="41"/>
      <c r="AB848" s="41"/>
      <c r="AC848" s="41"/>
      <c r="AD848" s="41"/>
      <c r="AE848" s="41"/>
      <c r="AF848" s="41"/>
      <c r="AG848" s="41"/>
      <c r="AH848" s="41"/>
    </row>
    <row r="849">
      <c r="A849" s="41"/>
      <c r="B849" s="56"/>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c r="AA849" s="41"/>
      <c r="AB849" s="41"/>
      <c r="AC849" s="41"/>
      <c r="AD849" s="41"/>
      <c r="AE849" s="41"/>
      <c r="AF849" s="41"/>
      <c r="AG849" s="41"/>
      <c r="AH849" s="41"/>
    </row>
    <row r="850">
      <c r="A850" s="41"/>
      <c r="B850" s="56"/>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c r="AA850" s="41"/>
      <c r="AB850" s="41"/>
      <c r="AC850" s="41"/>
      <c r="AD850" s="41"/>
      <c r="AE850" s="41"/>
      <c r="AF850" s="41"/>
      <c r="AG850" s="41"/>
      <c r="AH850" s="41"/>
    </row>
    <row r="851">
      <c r="A851" s="41"/>
      <c r="B851" s="56"/>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c r="AA851" s="41"/>
      <c r="AB851" s="41"/>
      <c r="AC851" s="41"/>
      <c r="AD851" s="41"/>
      <c r="AE851" s="41"/>
      <c r="AF851" s="41"/>
      <c r="AG851" s="41"/>
      <c r="AH851" s="41"/>
    </row>
    <row r="852">
      <c r="A852" s="41"/>
      <c r="B852" s="56"/>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c r="AA852" s="41"/>
      <c r="AB852" s="41"/>
      <c r="AC852" s="41"/>
      <c r="AD852" s="41"/>
      <c r="AE852" s="41"/>
      <c r="AF852" s="41"/>
      <c r="AG852" s="41"/>
      <c r="AH852" s="41"/>
    </row>
    <row r="853">
      <c r="A853" s="41"/>
      <c r="B853" s="56"/>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c r="AA853" s="41"/>
      <c r="AB853" s="41"/>
      <c r="AC853" s="41"/>
      <c r="AD853" s="41"/>
      <c r="AE853" s="41"/>
      <c r="AF853" s="41"/>
      <c r="AG853" s="41"/>
      <c r="AH853" s="41"/>
    </row>
    <row r="854">
      <c r="A854" s="41"/>
      <c r="B854" s="56"/>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c r="AA854" s="41"/>
      <c r="AB854" s="41"/>
      <c r="AC854" s="41"/>
      <c r="AD854" s="41"/>
      <c r="AE854" s="41"/>
      <c r="AF854" s="41"/>
      <c r="AG854" s="41"/>
      <c r="AH854" s="41"/>
    </row>
    <row r="855">
      <c r="A855" s="41"/>
      <c r="B855" s="56"/>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c r="AA855" s="41"/>
      <c r="AB855" s="41"/>
      <c r="AC855" s="41"/>
      <c r="AD855" s="41"/>
      <c r="AE855" s="41"/>
      <c r="AF855" s="41"/>
      <c r="AG855" s="41"/>
      <c r="AH855" s="41"/>
    </row>
    <row r="856">
      <c r="A856" s="41"/>
      <c r="B856" s="56"/>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c r="AA856" s="41"/>
      <c r="AB856" s="41"/>
      <c r="AC856" s="41"/>
      <c r="AD856" s="41"/>
      <c r="AE856" s="41"/>
      <c r="AF856" s="41"/>
      <c r="AG856" s="41"/>
      <c r="AH856" s="41"/>
    </row>
    <row r="857">
      <c r="A857" s="41"/>
      <c r="B857" s="56"/>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c r="AA857" s="41"/>
      <c r="AB857" s="41"/>
      <c r="AC857" s="41"/>
      <c r="AD857" s="41"/>
      <c r="AE857" s="41"/>
      <c r="AF857" s="41"/>
      <c r="AG857" s="41"/>
      <c r="AH857" s="41"/>
    </row>
    <row r="858">
      <c r="A858" s="41"/>
      <c r="B858" s="56"/>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c r="AA858" s="41"/>
      <c r="AB858" s="41"/>
      <c r="AC858" s="41"/>
      <c r="AD858" s="41"/>
      <c r="AE858" s="41"/>
      <c r="AF858" s="41"/>
      <c r="AG858" s="41"/>
      <c r="AH858" s="41"/>
    </row>
    <row r="859">
      <c r="A859" s="41"/>
      <c r="B859" s="56"/>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c r="AA859" s="41"/>
      <c r="AB859" s="41"/>
      <c r="AC859" s="41"/>
      <c r="AD859" s="41"/>
      <c r="AE859" s="41"/>
      <c r="AF859" s="41"/>
      <c r="AG859" s="41"/>
      <c r="AH859" s="41"/>
    </row>
    <row r="860">
      <c r="A860" s="41"/>
      <c r="B860" s="56"/>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c r="AA860" s="41"/>
      <c r="AB860" s="41"/>
      <c r="AC860" s="41"/>
      <c r="AD860" s="41"/>
      <c r="AE860" s="41"/>
      <c r="AF860" s="41"/>
      <c r="AG860" s="41"/>
      <c r="AH860" s="41"/>
    </row>
    <row r="861">
      <c r="A861" s="41"/>
      <c r="B861" s="56"/>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c r="AA861" s="41"/>
      <c r="AB861" s="41"/>
      <c r="AC861" s="41"/>
      <c r="AD861" s="41"/>
      <c r="AE861" s="41"/>
      <c r="AF861" s="41"/>
      <c r="AG861" s="41"/>
      <c r="AH861" s="41"/>
    </row>
    <row r="862">
      <c r="A862" s="41"/>
      <c r="B862" s="56"/>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c r="AA862" s="41"/>
      <c r="AB862" s="41"/>
      <c r="AC862" s="41"/>
      <c r="AD862" s="41"/>
      <c r="AE862" s="41"/>
      <c r="AF862" s="41"/>
      <c r="AG862" s="41"/>
      <c r="AH862" s="41"/>
    </row>
    <row r="863">
      <c r="A863" s="41"/>
      <c r="B863" s="56"/>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c r="AA863" s="41"/>
      <c r="AB863" s="41"/>
      <c r="AC863" s="41"/>
      <c r="AD863" s="41"/>
      <c r="AE863" s="41"/>
      <c r="AF863" s="41"/>
      <c r="AG863" s="41"/>
      <c r="AH863" s="41"/>
    </row>
    <row r="864">
      <c r="A864" s="41"/>
      <c r="B864" s="56"/>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c r="AA864" s="41"/>
      <c r="AB864" s="41"/>
      <c r="AC864" s="41"/>
      <c r="AD864" s="41"/>
      <c r="AE864" s="41"/>
      <c r="AF864" s="41"/>
      <c r="AG864" s="41"/>
      <c r="AH864" s="41"/>
    </row>
    <row r="865">
      <c r="A865" s="41"/>
      <c r="B865" s="56"/>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c r="AA865" s="41"/>
      <c r="AB865" s="41"/>
      <c r="AC865" s="41"/>
      <c r="AD865" s="41"/>
      <c r="AE865" s="41"/>
      <c r="AF865" s="41"/>
      <c r="AG865" s="41"/>
      <c r="AH865" s="41"/>
    </row>
    <row r="866">
      <c r="A866" s="41"/>
      <c r="B866" s="56"/>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c r="AA866" s="41"/>
      <c r="AB866" s="41"/>
      <c r="AC866" s="41"/>
      <c r="AD866" s="41"/>
      <c r="AE866" s="41"/>
      <c r="AF866" s="41"/>
      <c r="AG866" s="41"/>
      <c r="AH866" s="41"/>
    </row>
    <row r="867">
      <c r="A867" s="41"/>
      <c r="B867" s="56"/>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c r="AA867" s="41"/>
      <c r="AB867" s="41"/>
      <c r="AC867" s="41"/>
      <c r="AD867" s="41"/>
      <c r="AE867" s="41"/>
      <c r="AF867" s="41"/>
      <c r="AG867" s="41"/>
      <c r="AH867" s="41"/>
    </row>
    <row r="868">
      <c r="A868" s="41"/>
      <c r="B868" s="56"/>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c r="AA868" s="41"/>
      <c r="AB868" s="41"/>
      <c r="AC868" s="41"/>
      <c r="AD868" s="41"/>
      <c r="AE868" s="41"/>
      <c r="AF868" s="41"/>
      <c r="AG868" s="41"/>
      <c r="AH868" s="41"/>
    </row>
    <row r="869">
      <c r="A869" s="41"/>
      <c r="B869" s="56"/>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c r="AA869" s="41"/>
      <c r="AB869" s="41"/>
      <c r="AC869" s="41"/>
      <c r="AD869" s="41"/>
      <c r="AE869" s="41"/>
      <c r="AF869" s="41"/>
      <c r="AG869" s="41"/>
      <c r="AH869" s="41"/>
    </row>
    <row r="870">
      <c r="A870" s="41"/>
      <c r="B870" s="56"/>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c r="AA870" s="41"/>
      <c r="AB870" s="41"/>
      <c r="AC870" s="41"/>
      <c r="AD870" s="41"/>
      <c r="AE870" s="41"/>
      <c r="AF870" s="41"/>
      <c r="AG870" s="41"/>
      <c r="AH870" s="41"/>
    </row>
    <row r="871">
      <c r="A871" s="41"/>
      <c r="B871" s="56"/>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c r="AA871" s="41"/>
      <c r="AB871" s="41"/>
      <c r="AC871" s="41"/>
      <c r="AD871" s="41"/>
      <c r="AE871" s="41"/>
      <c r="AF871" s="41"/>
      <c r="AG871" s="41"/>
      <c r="AH871" s="41"/>
    </row>
    <row r="872">
      <c r="A872" s="41"/>
      <c r="B872" s="56"/>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c r="AA872" s="41"/>
      <c r="AB872" s="41"/>
      <c r="AC872" s="41"/>
      <c r="AD872" s="41"/>
      <c r="AE872" s="41"/>
      <c r="AF872" s="41"/>
      <c r="AG872" s="41"/>
      <c r="AH872" s="41"/>
    </row>
    <row r="873">
      <c r="A873" s="41"/>
      <c r="B873" s="56"/>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c r="AA873" s="41"/>
      <c r="AB873" s="41"/>
      <c r="AC873" s="41"/>
      <c r="AD873" s="41"/>
      <c r="AE873" s="41"/>
      <c r="AF873" s="41"/>
      <c r="AG873" s="41"/>
      <c r="AH873" s="41"/>
    </row>
    <row r="874">
      <c r="A874" s="41"/>
      <c r="B874" s="56"/>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c r="AA874" s="41"/>
      <c r="AB874" s="41"/>
      <c r="AC874" s="41"/>
      <c r="AD874" s="41"/>
      <c r="AE874" s="41"/>
      <c r="AF874" s="41"/>
      <c r="AG874" s="41"/>
      <c r="AH874" s="41"/>
    </row>
    <row r="875">
      <c r="A875" s="41"/>
      <c r="B875" s="56"/>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c r="AA875" s="41"/>
      <c r="AB875" s="41"/>
      <c r="AC875" s="41"/>
      <c r="AD875" s="41"/>
      <c r="AE875" s="41"/>
      <c r="AF875" s="41"/>
      <c r="AG875" s="41"/>
      <c r="AH875" s="41"/>
    </row>
    <row r="876">
      <c r="A876" s="41"/>
      <c r="B876" s="56"/>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c r="AA876" s="41"/>
      <c r="AB876" s="41"/>
      <c r="AC876" s="41"/>
      <c r="AD876" s="41"/>
      <c r="AE876" s="41"/>
      <c r="AF876" s="41"/>
      <c r="AG876" s="41"/>
      <c r="AH876" s="41"/>
    </row>
    <row r="877">
      <c r="A877" s="41"/>
      <c r="B877" s="56"/>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c r="AA877" s="41"/>
      <c r="AB877" s="41"/>
      <c r="AC877" s="41"/>
      <c r="AD877" s="41"/>
      <c r="AE877" s="41"/>
      <c r="AF877" s="41"/>
      <c r="AG877" s="41"/>
      <c r="AH877" s="41"/>
    </row>
    <row r="878">
      <c r="A878" s="41"/>
      <c r="B878" s="56"/>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c r="AA878" s="41"/>
      <c r="AB878" s="41"/>
      <c r="AC878" s="41"/>
      <c r="AD878" s="41"/>
      <c r="AE878" s="41"/>
      <c r="AF878" s="41"/>
      <c r="AG878" s="41"/>
      <c r="AH878" s="41"/>
    </row>
    <row r="879">
      <c r="A879" s="41"/>
      <c r="B879" s="56"/>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c r="AA879" s="41"/>
      <c r="AB879" s="41"/>
      <c r="AC879" s="41"/>
      <c r="AD879" s="41"/>
      <c r="AE879" s="41"/>
      <c r="AF879" s="41"/>
      <c r="AG879" s="41"/>
      <c r="AH879" s="41"/>
    </row>
    <row r="880">
      <c r="A880" s="41"/>
      <c r="B880" s="56"/>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c r="AA880" s="41"/>
      <c r="AB880" s="41"/>
      <c r="AC880" s="41"/>
      <c r="AD880" s="41"/>
      <c r="AE880" s="41"/>
      <c r="AF880" s="41"/>
      <c r="AG880" s="41"/>
      <c r="AH880" s="41"/>
    </row>
    <row r="881">
      <c r="A881" s="41"/>
      <c r="B881" s="56"/>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c r="AA881" s="41"/>
      <c r="AB881" s="41"/>
      <c r="AC881" s="41"/>
      <c r="AD881" s="41"/>
      <c r="AE881" s="41"/>
      <c r="AF881" s="41"/>
      <c r="AG881" s="41"/>
      <c r="AH881" s="41"/>
    </row>
    <row r="882">
      <c r="A882" s="41"/>
      <c r="B882" s="56"/>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c r="AA882" s="41"/>
      <c r="AB882" s="41"/>
      <c r="AC882" s="41"/>
      <c r="AD882" s="41"/>
      <c r="AE882" s="41"/>
      <c r="AF882" s="41"/>
      <c r="AG882" s="41"/>
      <c r="AH882" s="41"/>
    </row>
    <row r="883">
      <c r="A883" s="41"/>
      <c r="B883" s="56"/>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c r="AA883" s="41"/>
      <c r="AB883" s="41"/>
      <c r="AC883" s="41"/>
      <c r="AD883" s="41"/>
      <c r="AE883" s="41"/>
      <c r="AF883" s="41"/>
      <c r="AG883" s="41"/>
      <c r="AH883" s="41"/>
    </row>
    <row r="884">
      <c r="A884" s="41"/>
      <c r="B884" s="56"/>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c r="AA884" s="41"/>
      <c r="AB884" s="41"/>
      <c r="AC884" s="41"/>
      <c r="AD884" s="41"/>
      <c r="AE884" s="41"/>
      <c r="AF884" s="41"/>
      <c r="AG884" s="41"/>
      <c r="AH884" s="41"/>
    </row>
    <row r="885">
      <c r="A885" s="41"/>
      <c r="B885" s="56"/>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c r="AA885" s="41"/>
      <c r="AB885" s="41"/>
      <c r="AC885" s="41"/>
      <c r="AD885" s="41"/>
      <c r="AE885" s="41"/>
      <c r="AF885" s="41"/>
      <c r="AG885" s="41"/>
      <c r="AH885" s="41"/>
    </row>
    <row r="886">
      <c r="A886" s="41"/>
      <c r="B886" s="56"/>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c r="AA886" s="41"/>
      <c r="AB886" s="41"/>
      <c r="AC886" s="41"/>
      <c r="AD886" s="41"/>
      <c r="AE886" s="41"/>
      <c r="AF886" s="41"/>
      <c r="AG886" s="41"/>
      <c r="AH886" s="41"/>
    </row>
    <row r="887">
      <c r="A887" s="41"/>
      <c r="B887" s="56"/>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c r="AA887" s="41"/>
      <c r="AB887" s="41"/>
      <c r="AC887" s="41"/>
      <c r="AD887" s="41"/>
      <c r="AE887" s="41"/>
      <c r="AF887" s="41"/>
      <c r="AG887" s="41"/>
      <c r="AH887" s="41"/>
    </row>
    <row r="888">
      <c r="A888" s="41"/>
      <c r="B888" s="56"/>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c r="AA888" s="41"/>
      <c r="AB888" s="41"/>
      <c r="AC888" s="41"/>
      <c r="AD888" s="41"/>
      <c r="AE888" s="41"/>
      <c r="AF888" s="41"/>
      <c r="AG888" s="41"/>
      <c r="AH888" s="41"/>
    </row>
    <row r="889">
      <c r="A889" s="41"/>
      <c r="B889" s="56"/>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c r="AA889" s="41"/>
      <c r="AB889" s="41"/>
      <c r="AC889" s="41"/>
      <c r="AD889" s="41"/>
      <c r="AE889" s="41"/>
      <c r="AF889" s="41"/>
      <c r="AG889" s="41"/>
      <c r="AH889" s="41"/>
    </row>
    <row r="890">
      <c r="A890" s="41"/>
      <c r="B890" s="56"/>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c r="AA890" s="41"/>
      <c r="AB890" s="41"/>
      <c r="AC890" s="41"/>
      <c r="AD890" s="41"/>
      <c r="AE890" s="41"/>
      <c r="AF890" s="41"/>
      <c r="AG890" s="41"/>
      <c r="AH890" s="41"/>
    </row>
    <row r="891">
      <c r="A891" s="41"/>
      <c r="B891" s="56"/>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c r="AA891" s="41"/>
      <c r="AB891" s="41"/>
      <c r="AC891" s="41"/>
      <c r="AD891" s="41"/>
      <c r="AE891" s="41"/>
      <c r="AF891" s="41"/>
      <c r="AG891" s="41"/>
      <c r="AH891" s="41"/>
    </row>
    <row r="892">
      <c r="A892" s="41"/>
      <c r="B892" s="56"/>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c r="AA892" s="41"/>
      <c r="AB892" s="41"/>
      <c r="AC892" s="41"/>
      <c r="AD892" s="41"/>
      <c r="AE892" s="41"/>
      <c r="AF892" s="41"/>
      <c r="AG892" s="41"/>
      <c r="AH892" s="41"/>
    </row>
    <row r="893">
      <c r="A893" s="41"/>
      <c r="B893" s="56"/>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c r="AA893" s="41"/>
      <c r="AB893" s="41"/>
      <c r="AC893" s="41"/>
      <c r="AD893" s="41"/>
      <c r="AE893" s="41"/>
      <c r="AF893" s="41"/>
      <c r="AG893" s="41"/>
      <c r="AH893" s="41"/>
    </row>
    <row r="894">
      <c r="A894" s="41"/>
      <c r="B894" s="56"/>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c r="AA894" s="41"/>
      <c r="AB894" s="41"/>
      <c r="AC894" s="41"/>
      <c r="AD894" s="41"/>
      <c r="AE894" s="41"/>
      <c r="AF894" s="41"/>
      <c r="AG894" s="41"/>
      <c r="AH894" s="41"/>
    </row>
    <row r="895">
      <c r="A895" s="41"/>
      <c r="B895" s="56"/>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c r="AA895" s="41"/>
      <c r="AB895" s="41"/>
      <c r="AC895" s="41"/>
      <c r="AD895" s="41"/>
      <c r="AE895" s="41"/>
      <c r="AF895" s="41"/>
      <c r="AG895" s="41"/>
      <c r="AH895" s="41"/>
    </row>
    <row r="896">
      <c r="A896" s="41"/>
      <c r="B896" s="56"/>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c r="AA896" s="41"/>
      <c r="AB896" s="41"/>
      <c r="AC896" s="41"/>
      <c r="AD896" s="41"/>
      <c r="AE896" s="41"/>
      <c r="AF896" s="41"/>
      <c r="AG896" s="41"/>
      <c r="AH896" s="41"/>
    </row>
    <row r="897">
      <c r="A897" s="41"/>
      <c r="B897" s="56"/>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c r="AA897" s="41"/>
      <c r="AB897" s="41"/>
      <c r="AC897" s="41"/>
      <c r="AD897" s="41"/>
      <c r="AE897" s="41"/>
      <c r="AF897" s="41"/>
      <c r="AG897" s="41"/>
      <c r="AH897" s="41"/>
    </row>
    <row r="898">
      <c r="A898" s="41"/>
      <c r="B898" s="56"/>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c r="AA898" s="41"/>
      <c r="AB898" s="41"/>
      <c r="AC898" s="41"/>
      <c r="AD898" s="41"/>
      <c r="AE898" s="41"/>
      <c r="AF898" s="41"/>
      <c r="AG898" s="41"/>
      <c r="AH898" s="41"/>
    </row>
    <row r="899">
      <c r="A899" s="41"/>
      <c r="B899" s="56"/>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c r="AA899" s="41"/>
      <c r="AB899" s="41"/>
      <c r="AC899" s="41"/>
      <c r="AD899" s="41"/>
      <c r="AE899" s="41"/>
      <c r="AF899" s="41"/>
      <c r="AG899" s="41"/>
      <c r="AH899" s="41"/>
    </row>
    <row r="900">
      <c r="A900" s="41"/>
      <c r="B900" s="56"/>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c r="AA900" s="41"/>
      <c r="AB900" s="41"/>
      <c r="AC900" s="41"/>
      <c r="AD900" s="41"/>
      <c r="AE900" s="41"/>
      <c r="AF900" s="41"/>
      <c r="AG900" s="41"/>
      <c r="AH900" s="41"/>
    </row>
    <row r="901">
      <c r="A901" s="41"/>
      <c r="B901" s="56"/>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c r="AA901" s="41"/>
      <c r="AB901" s="41"/>
      <c r="AC901" s="41"/>
      <c r="AD901" s="41"/>
      <c r="AE901" s="41"/>
      <c r="AF901" s="41"/>
      <c r="AG901" s="41"/>
      <c r="AH901" s="41"/>
    </row>
    <row r="902">
      <c r="A902" s="41"/>
      <c r="B902" s="56"/>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c r="AA902" s="41"/>
      <c r="AB902" s="41"/>
      <c r="AC902" s="41"/>
      <c r="AD902" s="41"/>
      <c r="AE902" s="41"/>
      <c r="AF902" s="41"/>
      <c r="AG902" s="41"/>
      <c r="AH902" s="41"/>
    </row>
    <row r="903">
      <c r="A903" s="41"/>
      <c r="B903" s="56"/>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c r="AA903" s="41"/>
      <c r="AB903" s="41"/>
      <c r="AC903" s="41"/>
      <c r="AD903" s="41"/>
      <c r="AE903" s="41"/>
      <c r="AF903" s="41"/>
      <c r="AG903" s="41"/>
      <c r="AH903" s="41"/>
    </row>
    <row r="904">
      <c r="A904" s="41"/>
      <c r="B904" s="56"/>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c r="AA904" s="41"/>
      <c r="AB904" s="41"/>
      <c r="AC904" s="41"/>
      <c r="AD904" s="41"/>
      <c r="AE904" s="41"/>
      <c r="AF904" s="41"/>
      <c r="AG904" s="41"/>
      <c r="AH904" s="41"/>
    </row>
    <row r="905">
      <c r="A905" s="41"/>
      <c r="B905" s="56"/>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c r="AA905" s="41"/>
      <c r="AB905" s="41"/>
      <c r="AC905" s="41"/>
      <c r="AD905" s="41"/>
      <c r="AE905" s="41"/>
      <c r="AF905" s="41"/>
      <c r="AG905" s="41"/>
      <c r="AH905" s="41"/>
    </row>
    <row r="906">
      <c r="A906" s="41"/>
      <c r="B906" s="56"/>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c r="AA906" s="41"/>
      <c r="AB906" s="41"/>
      <c r="AC906" s="41"/>
      <c r="AD906" s="41"/>
      <c r="AE906" s="41"/>
      <c r="AF906" s="41"/>
      <c r="AG906" s="41"/>
      <c r="AH906" s="41"/>
    </row>
    <row r="907">
      <c r="A907" s="41"/>
      <c r="B907" s="56"/>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c r="AA907" s="41"/>
      <c r="AB907" s="41"/>
      <c r="AC907" s="41"/>
      <c r="AD907" s="41"/>
      <c r="AE907" s="41"/>
      <c r="AF907" s="41"/>
      <c r="AG907" s="41"/>
      <c r="AH907" s="41"/>
    </row>
    <row r="908">
      <c r="A908" s="41"/>
      <c r="B908" s="56"/>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c r="AA908" s="41"/>
      <c r="AB908" s="41"/>
      <c r="AC908" s="41"/>
      <c r="AD908" s="41"/>
      <c r="AE908" s="41"/>
      <c r="AF908" s="41"/>
      <c r="AG908" s="41"/>
      <c r="AH908" s="41"/>
    </row>
    <row r="909">
      <c r="A909" s="41"/>
      <c r="B909" s="56"/>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c r="AA909" s="41"/>
      <c r="AB909" s="41"/>
      <c r="AC909" s="41"/>
      <c r="AD909" s="41"/>
      <c r="AE909" s="41"/>
      <c r="AF909" s="41"/>
      <c r="AG909" s="41"/>
      <c r="AH909" s="41"/>
    </row>
    <row r="910">
      <c r="A910" s="41"/>
      <c r="B910" s="56"/>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c r="AA910" s="41"/>
      <c r="AB910" s="41"/>
      <c r="AC910" s="41"/>
      <c r="AD910" s="41"/>
      <c r="AE910" s="41"/>
      <c r="AF910" s="41"/>
      <c r="AG910" s="41"/>
      <c r="AH910" s="41"/>
    </row>
    <row r="911">
      <c r="A911" s="41"/>
      <c r="B911" s="56"/>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c r="AA911" s="41"/>
      <c r="AB911" s="41"/>
      <c r="AC911" s="41"/>
      <c r="AD911" s="41"/>
      <c r="AE911" s="41"/>
      <c r="AF911" s="41"/>
      <c r="AG911" s="41"/>
      <c r="AH911" s="41"/>
    </row>
    <row r="912">
      <c r="A912" s="41"/>
      <c r="B912" s="56"/>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c r="AA912" s="41"/>
      <c r="AB912" s="41"/>
      <c r="AC912" s="41"/>
      <c r="AD912" s="41"/>
      <c r="AE912" s="41"/>
      <c r="AF912" s="41"/>
      <c r="AG912" s="41"/>
      <c r="AH912" s="41"/>
    </row>
    <row r="913">
      <c r="A913" s="41"/>
      <c r="B913" s="56"/>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c r="AA913" s="41"/>
      <c r="AB913" s="41"/>
      <c r="AC913" s="41"/>
      <c r="AD913" s="41"/>
      <c r="AE913" s="41"/>
      <c r="AF913" s="41"/>
      <c r="AG913" s="41"/>
      <c r="AH913" s="41"/>
    </row>
    <row r="914">
      <c r="A914" s="41"/>
      <c r="B914" s="56"/>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c r="AA914" s="41"/>
      <c r="AB914" s="41"/>
      <c r="AC914" s="41"/>
      <c r="AD914" s="41"/>
      <c r="AE914" s="41"/>
      <c r="AF914" s="41"/>
      <c r="AG914" s="41"/>
      <c r="AH914" s="41"/>
    </row>
    <row r="915">
      <c r="A915" s="41"/>
      <c r="B915" s="56"/>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c r="AA915" s="41"/>
      <c r="AB915" s="41"/>
      <c r="AC915" s="41"/>
      <c r="AD915" s="41"/>
      <c r="AE915" s="41"/>
      <c r="AF915" s="41"/>
      <c r="AG915" s="41"/>
      <c r="AH915" s="41"/>
    </row>
    <row r="916">
      <c r="A916" s="41"/>
      <c r="B916" s="56"/>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c r="AA916" s="41"/>
      <c r="AB916" s="41"/>
      <c r="AC916" s="41"/>
      <c r="AD916" s="41"/>
      <c r="AE916" s="41"/>
      <c r="AF916" s="41"/>
      <c r="AG916" s="41"/>
      <c r="AH916" s="41"/>
    </row>
    <row r="917">
      <c r="A917" s="41"/>
      <c r="B917" s="56"/>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c r="AA917" s="41"/>
      <c r="AB917" s="41"/>
      <c r="AC917" s="41"/>
      <c r="AD917" s="41"/>
      <c r="AE917" s="41"/>
      <c r="AF917" s="41"/>
      <c r="AG917" s="41"/>
      <c r="AH917" s="41"/>
    </row>
    <row r="918">
      <c r="A918" s="41"/>
      <c r="B918" s="56"/>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c r="AA918" s="41"/>
      <c r="AB918" s="41"/>
      <c r="AC918" s="41"/>
      <c r="AD918" s="41"/>
      <c r="AE918" s="41"/>
      <c r="AF918" s="41"/>
      <c r="AG918" s="41"/>
      <c r="AH918" s="41"/>
    </row>
    <row r="919">
      <c r="A919" s="41"/>
      <c r="B919" s="56"/>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c r="AA919" s="41"/>
      <c r="AB919" s="41"/>
      <c r="AC919" s="41"/>
      <c r="AD919" s="41"/>
      <c r="AE919" s="41"/>
      <c r="AF919" s="41"/>
      <c r="AG919" s="41"/>
      <c r="AH919" s="41"/>
    </row>
    <row r="920">
      <c r="A920" s="41"/>
      <c r="B920" s="56"/>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c r="AA920" s="41"/>
      <c r="AB920" s="41"/>
      <c r="AC920" s="41"/>
      <c r="AD920" s="41"/>
      <c r="AE920" s="41"/>
      <c r="AF920" s="41"/>
      <c r="AG920" s="41"/>
      <c r="AH920" s="41"/>
    </row>
    <row r="921">
      <c r="A921" s="41"/>
      <c r="B921" s="56"/>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c r="AA921" s="41"/>
      <c r="AB921" s="41"/>
      <c r="AC921" s="41"/>
      <c r="AD921" s="41"/>
      <c r="AE921" s="41"/>
      <c r="AF921" s="41"/>
      <c r="AG921" s="41"/>
      <c r="AH921" s="41"/>
    </row>
    <row r="922">
      <c r="A922" s="41"/>
      <c r="B922" s="56"/>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c r="AA922" s="41"/>
      <c r="AB922" s="41"/>
      <c r="AC922" s="41"/>
      <c r="AD922" s="41"/>
      <c r="AE922" s="41"/>
      <c r="AF922" s="41"/>
      <c r="AG922" s="41"/>
      <c r="AH922" s="41"/>
    </row>
    <row r="923">
      <c r="A923" s="41"/>
      <c r="B923" s="56"/>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c r="AA923" s="41"/>
      <c r="AB923" s="41"/>
      <c r="AC923" s="41"/>
      <c r="AD923" s="41"/>
      <c r="AE923" s="41"/>
      <c r="AF923" s="41"/>
      <c r="AG923" s="41"/>
      <c r="AH923" s="41"/>
    </row>
    <row r="924">
      <c r="A924" s="41"/>
      <c r="B924" s="56"/>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c r="AA924" s="41"/>
      <c r="AB924" s="41"/>
      <c r="AC924" s="41"/>
      <c r="AD924" s="41"/>
      <c r="AE924" s="41"/>
      <c r="AF924" s="41"/>
      <c r="AG924" s="41"/>
      <c r="AH924" s="41"/>
    </row>
    <row r="925">
      <c r="A925" s="41"/>
      <c r="B925" s="56"/>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c r="AA925" s="41"/>
      <c r="AB925" s="41"/>
      <c r="AC925" s="41"/>
      <c r="AD925" s="41"/>
      <c r="AE925" s="41"/>
      <c r="AF925" s="41"/>
      <c r="AG925" s="41"/>
      <c r="AH925" s="41"/>
    </row>
    <row r="926">
      <c r="A926" s="41"/>
      <c r="B926" s="56"/>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c r="AA926" s="41"/>
      <c r="AB926" s="41"/>
      <c r="AC926" s="41"/>
      <c r="AD926" s="41"/>
      <c r="AE926" s="41"/>
      <c r="AF926" s="41"/>
      <c r="AG926" s="41"/>
      <c r="AH926" s="41"/>
    </row>
    <row r="927">
      <c r="A927" s="41"/>
      <c r="B927" s="56"/>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c r="AA927" s="41"/>
      <c r="AB927" s="41"/>
      <c r="AC927" s="41"/>
      <c r="AD927" s="41"/>
      <c r="AE927" s="41"/>
      <c r="AF927" s="41"/>
      <c r="AG927" s="41"/>
      <c r="AH927" s="41"/>
    </row>
    <row r="928">
      <c r="A928" s="41"/>
      <c r="B928" s="56"/>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c r="AA928" s="41"/>
      <c r="AB928" s="41"/>
      <c r="AC928" s="41"/>
      <c r="AD928" s="41"/>
      <c r="AE928" s="41"/>
      <c r="AF928" s="41"/>
      <c r="AG928" s="41"/>
      <c r="AH928" s="41"/>
    </row>
    <row r="929">
      <c r="A929" s="41"/>
      <c r="B929" s="56"/>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c r="AA929" s="41"/>
      <c r="AB929" s="41"/>
      <c r="AC929" s="41"/>
      <c r="AD929" s="41"/>
      <c r="AE929" s="41"/>
      <c r="AF929" s="41"/>
      <c r="AG929" s="41"/>
      <c r="AH929" s="41"/>
    </row>
    <row r="930">
      <c r="A930" s="41"/>
      <c r="B930" s="56"/>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c r="AA930" s="41"/>
      <c r="AB930" s="41"/>
      <c r="AC930" s="41"/>
      <c r="AD930" s="41"/>
      <c r="AE930" s="41"/>
      <c r="AF930" s="41"/>
      <c r="AG930" s="41"/>
      <c r="AH930" s="41"/>
    </row>
    <row r="931">
      <c r="A931" s="41"/>
      <c r="B931" s="56"/>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c r="AA931" s="41"/>
      <c r="AB931" s="41"/>
      <c r="AC931" s="41"/>
      <c r="AD931" s="41"/>
      <c r="AE931" s="41"/>
      <c r="AF931" s="41"/>
      <c r="AG931" s="41"/>
      <c r="AH931" s="41"/>
    </row>
    <row r="932">
      <c r="A932" s="41"/>
      <c r="B932" s="56"/>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c r="AA932" s="41"/>
      <c r="AB932" s="41"/>
      <c r="AC932" s="41"/>
      <c r="AD932" s="41"/>
      <c r="AE932" s="41"/>
      <c r="AF932" s="41"/>
      <c r="AG932" s="41"/>
      <c r="AH932" s="41"/>
    </row>
    <row r="933">
      <c r="A933" s="41"/>
      <c r="B933" s="56"/>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c r="AA933" s="41"/>
      <c r="AB933" s="41"/>
      <c r="AC933" s="41"/>
      <c r="AD933" s="41"/>
      <c r="AE933" s="41"/>
      <c r="AF933" s="41"/>
      <c r="AG933" s="41"/>
      <c r="AH933" s="41"/>
    </row>
    <row r="934">
      <c r="A934" s="41"/>
      <c r="B934" s="56"/>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c r="AA934" s="41"/>
      <c r="AB934" s="41"/>
      <c r="AC934" s="41"/>
      <c r="AD934" s="41"/>
      <c r="AE934" s="41"/>
      <c r="AF934" s="41"/>
      <c r="AG934" s="41"/>
      <c r="AH934" s="41"/>
    </row>
    <row r="935">
      <c r="A935" s="41"/>
      <c r="B935" s="56"/>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c r="AA935" s="41"/>
      <c r="AB935" s="41"/>
      <c r="AC935" s="41"/>
      <c r="AD935" s="41"/>
      <c r="AE935" s="41"/>
      <c r="AF935" s="41"/>
      <c r="AG935" s="41"/>
      <c r="AH935" s="41"/>
    </row>
    <row r="936">
      <c r="A936" s="41"/>
      <c r="B936" s="56"/>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c r="AA936" s="41"/>
      <c r="AB936" s="41"/>
      <c r="AC936" s="41"/>
      <c r="AD936" s="41"/>
      <c r="AE936" s="41"/>
      <c r="AF936" s="41"/>
      <c r="AG936" s="41"/>
      <c r="AH936" s="41"/>
    </row>
    <row r="937">
      <c r="A937" s="41"/>
      <c r="B937" s="56"/>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c r="AA937" s="41"/>
      <c r="AB937" s="41"/>
      <c r="AC937" s="41"/>
      <c r="AD937" s="41"/>
      <c r="AE937" s="41"/>
      <c r="AF937" s="41"/>
      <c r="AG937" s="41"/>
      <c r="AH937" s="41"/>
    </row>
    <row r="938">
      <c r="A938" s="41"/>
      <c r="B938" s="56"/>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c r="AA938" s="41"/>
      <c r="AB938" s="41"/>
      <c r="AC938" s="41"/>
      <c r="AD938" s="41"/>
      <c r="AE938" s="41"/>
      <c r="AF938" s="41"/>
      <c r="AG938" s="41"/>
      <c r="AH938" s="41"/>
    </row>
    <row r="939">
      <c r="A939" s="41"/>
      <c r="B939" s="56"/>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c r="AA939" s="41"/>
      <c r="AB939" s="41"/>
      <c r="AC939" s="41"/>
      <c r="AD939" s="41"/>
      <c r="AE939" s="41"/>
      <c r="AF939" s="41"/>
      <c r="AG939" s="41"/>
      <c r="AH939" s="41"/>
    </row>
    <row r="940">
      <c r="A940" s="41"/>
      <c r="B940" s="56"/>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c r="AA940" s="41"/>
      <c r="AB940" s="41"/>
      <c r="AC940" s="41"/>
      <c r="AD940" s="41"/>
      <c r="AE940" s="41"/>
      <c r="AF940" s="41"/>
      <c r="AG940" s="41"/>
      <c r="AH940" s="41"/>
    </row>
    <row r="941">
      <c r="A941" s="41"/>
      <c r="B941" s="56"/>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c r="AA941" s="41"/>
      <c r="AB941" s="41"/>
      <c r="AC941" s="41"/>
      <c r="AD941" s="41"/>
      <c r="AE941" s="41"/>
      <c r="AF941" s="41"/>
      <c r="AG941" s="41"/>
      <c r="AH941" s="41"/>
    </row>
    <row r="942">
      <c r="A942" s="41"/>
      <c r="B942" s="56"/>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c r="AA942" s="41"/>
      <c r="AB942" s="41"/>
      <c r="AC942" s="41"/>
      <c r="AD942" s="41"/>
      <c r="AE942" s="41"/>
      <c r="AF942" s="41"/>
      <c r="AG942" s="41"/>
      <c r="AH942" s="41"/>
    </row>
    <row r="943">
      <c r="A943" s="41"/>
      <c r="B943" s="56"/>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c r="AA943" s="41"/>
      <c r="AB943" s="41"/>
      <c r="AC943" s="41"/>
      <c r="AD943" s="41"/>
      <c r="AE943" s="41"/>
      <c r="AF943" s="41"/>
      <c r="AG943" s="41"/>
      <c r="AH943" s="41"/>
    </row>
    <row r="944">
      <c r="A944" s="41"/>
      <c r="B944" s="56"/>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c r="AA944" s="41"/>
      <c r="AB944" s="41"/>
      <c r="AC944" s="41"/>
      <c r="AD944" s="41"/>
      <c r="AE944" s="41"/>
      <c r="AF944" s="41"/>
      <c r="AG944" s="41"/>
      <c r="AH944" s="41"/>
    </row>
    <row r="945">
      <c r="A945" s="41"/>
      <c r="B945" s="56"/>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c r="AA945" s="41"/>
      <c r="AB945" s="41"/>
      <c r="AC945" s="41"/>
      <c r="AD945" s="41"/>
      <c r="AE945" s="41"/>
      <c r="AF945" s="41"/>
      <c r="AG945" s="41"/>
      <c r="AH945" s="41"/>
    </row>
    <row r="946">
      <c r="A946" s="41"/>
      <c r="B946" s="56"/>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c r="AA946" s="41"/>
      <c r="AB946" s="41"/>
      <c r="AC946" s="41"/>
      <c r="AD946" s="41"/>
      <c r="AE946" s="41"/>
      <c r="AF946" s="41"/>
      <c r="AG946" s="41"/>
      <c r="AH946" s="41"/>
    </row>
    <row r="947">
      <c r="A947" s="41"/>
      <c r="B947" s="56"/>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c r="AA947" s="41"/>
      <c r="AB947" s="41"/>
      <c r="AC947" s="41"/>
      <c r="AD947" s="41"/>
      <c r="AE947" s="41"/>
      <c r="AF947" s="41"/>
      <c r="AG947" s="41"/>
      <c r="AH947" s="41"/>
    </row>
    <row r="948">
      <c r="A948" s="41"/>
      <c r="B948" s="56"/>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c r="AA948" s="41"/>
      <c r="AB948" s="41"/>
      <c r="AC948" s="41"/>
      <c r="AD948" s="41"/>
      <c r="AE948" s="41"/>
      <c r="AF948" s="41"/>
      <c r="AG948" s="41"/>
      <c r="AH948" s="41"/>
    </row>
    <row r="949">
      <c r="A949" s="41"/>
      <c r="B949" s="56"/>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c r="AA949" s="41"/>
      <c r="AB949" s="41"/>
      <c r="AC949" s="41"/>
      <c r="AD949" s="41"/>
      <c r="AE949" s="41"/>
      <c r="AF949" s="41"/>
      <c r="AG949" s="41"/>
      <c r="AH949" s="41"/>
    </row>
    <row r="950">
      <c r="A950" s="41"/>
      <c r="B950" s="56"/>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c r="AA950" s="41"/>
      <c r="AB950" s="41"/>
      <c r="AC950" s="41"/>
      <c r="AD950" s="41"/>
      <c r="AE950" s="41"/>
      <c r="AF950" s="41"/>
      <c r="AG950" s="41"/>
      <c r="AH950" s="41"/>
    </row>
    <row r="951">
      <c r="A951" s="41"/>
      <c r="B951" s="56"/>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c r="AA951" s="41"/>
      <c r="AB951" s="41"/>
      <c r="AC951" s="41"/>
      <c r="AD951" s="41"/>
      <c r="AE951" s="41"/>
      <c r="AF951" s="41"/>
      <c r="AG951" s="41"/>
      <c r="AH951" s="41"/>
    </row>
    <row r="952">
      <c r="A952" s="41"/>
      <c r="B952" s="56"/>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c r="AA952" s="41"/>
      <c r="AB952" s="41"/>
      <c r="AC952" s="41"/>
      <c r="AD952" s="41"/>
      <c r="AE952" s="41"/>
      <c r="AF952" s="41"/>
      <c r="AG952" s="41"/>
      <c r="AH952" s="41"/>
    </row>
    <row r="953">
      <c r="A953" s="41"/>
      <c r="B953" s="56"/>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c r="AA953" s="41"/>
      <c r="AB953" s="41"/>
      <c r="AC953" s="41"/>
      <c r="AD953" s="41"/>
      <c r="AE953" s="41"/>
      <c r="AF953" s="41"/>
      <c r="AG953" s="41"/>
      <c r="AH953" s="41"/>
    </row>
    <row r="954">
      <c r="A954" s="41"/>
      <c r="B954" s="56"/>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c r="AA954" s="41"/>
      <c r="AB954" s="41"/>
      <c r="AC954" s="41"/>
      <c r="AD954" s="41"/>
      <c r="AE954" s="41"/>
      <c r="AF954" s="41"/>
      <c r="AG954" s="41"/>
      <c r="AH954" s="41"/>
    </row>
    <row r="955">
      <c r="A955" s="41"/>
      <c r="B955" s="56"/>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c r="AA955" s="41"/>
      <c r="AB955" s="41"/>
      <c r="AC955" s="41"/>
      <c r="AD955" s="41"/>
      <c r="AE955" s="41"/>
      <c r="AF955" s="41"/>
      <c r="AG955" s="41"/>
      <c r="AH955" s="41"/>
    </row>
    <row r="956">
      <c r="A956" s="41"/>
      <c r="B956" s="56"/>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c r="AA956" s="41"/>
      <c r="AB956" s="41"/>
      <c r="AC956" s="41"/>
      <c r="AD956" s="41"/>
      <c r="AE956" s="41"/>
      <c r="AF956" s="41"/>
      <c r="AG956" s="41"/>
      <c r="AH956" s="41"/>
    </row>
    <row r="957">
      <c r="A957" s="41"/>
      <c r="B957" s="56"/>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c r="AA957" s="41"/>
      <c r="AB957" s="41"/>
      <c r="AC957" s="41"/>
      <c r="AD957" s="41"/>
      <c r="AE957" s="41"/>
      <c r="AF957" s="41"/>
      <c r="AG957" s="41"/>
      <c r="AH957" s="41"/>
    </row>
    <row r="958">
      <c r="A958" s="41"/>
      <c r="B958" s="56"/>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c r="AA958" s="41"/>
      <c r="AB958" s="41"/>
      <c r="AC958" s="41"/>
      <c r="AD958" s="41"/>
      <c r="AE958" s="41"/>
      <c r="AF958" s="41"/>
      <c r="AG958" s="41"/>
      <c r="AH958" s="41"/>
    </row>
    <row r="959">
      <c r="A959" s="41"/>
      <c r="B959" s="56"/>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c r="AA959" s="41"/>
      <c r="AB959" s="41"/>
      <c r="AC959" s="41"/>
      <c r="AD959" s="41"/>
      <c r="AE959" s="41"/>
      <c r="AF959" s="41"/>
      <c r="AG959" s="41"/>
      <c r="AH959" s="41"/>
    </row>
    <row r="960">
      <c r="A960" s="41"/>
      <c r="B960" s="56"/>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c r="AA960" s="41"/>
      <c r="AB960" s="41"/>
      <c r="AC960" s="41"/>
      <c r="AD960" s="41"/>
      <c r="AE960" s="41"/>
      <c r="AF960" s="41"/>
      <c r="AG960" s="41"/>
      <c r="AH960" s="41"/>
    </row>
    <row r="961">
      <c r="A961" s="41"/>
      <c r="B961" s="56"/>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c r="AA961" s="41"/>
      <c r="AB961" s="41"/>
      <c r="AC961" s="41"/>
      <c r="AD961" s="41"/>
      <c r="AE961" s="41"/>
      <c r="AF961" s="41"/>
      <c r="AG961" s="41"/>
      <c r="AH961" s="41"/>
    </row>
    <row r="962">
      <c r="A962" s="41"/>
      <c r="B962" s="56"/>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c r="AA962" s="41"/>
      <c r="AB962" s="41"/>
      <c r="AC962" s="41"/>
      <c r="AD962" s="41"/>
      <c r="AE962" s="41"/>
      <c r="AF962" s="41"/>
      <c r="AG962" s="41"/>
      <c r="AH962" s="41"/>
    </row>
    <row r="963">
      <c r="A963" s="41"/>
      <c r="B963" s="56"/>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c r="AA963" s="41"/>
      <c r="AB963" s="41"/>
      <c r="AC963" s="41"/>
      <c r="AD963" s="41"/>
      <c r="AE963" s="41"/>
      <c r="AF963" s="41"/>
      <c r="AG963" s="41"/>
      <c r="AH963" s="41"/>
    </row>
    <row r="964">
      <c r="A964" s="41"/>
      <c r="B964" s="56"/>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c r="AA964" s="41"/>
      <c r="AB964" s="41"/>
      <c r="AC964" s="41"/>
      <c r="AD964" s="41"/>
      <c r="AE964" s="41"/>
      <c r="AF964" s="41"/>
      <c r="AG964" s="41"/>
      <c r="AH964" s="41"/>
    </row>
    <row r="965">
      <c r="A965" s="41"/>
      <c r="B965" s="56"/>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c r="AA965" s="41"/>
      <c r="AB965" s="41"/>
      <c r="AC965" s="41"/>
      <c r="AD965" s="41"/>
      <c r="AE965" s="41"/>
      <c r="AF965" s="41"/>
      <c r="AG965" s="41"/>
      <c r="AH965" s="41"/>
    </row>
    <row r="966">
      <c r="A966" s="41"/>
      <c r="B966" s="56"/>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c r="AA966" s="41"/>
      <c r="AB966" s="41"/>
      <c r="AC966" s="41"/>
      <c r="AD966" s="41"/>
      <c r="AE966" s="41"/>
      <c r="AF966" s="41"/>
      <c r="AG966" s="41"/>
      <c r="AH966" s="41"/>
    </row>
    <row r="967">
      <c r="A967" s="41"/>
      <c r="B967" s="56"/>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c r="AA967" s="41"/>
      <c r="AB967" s="41"/>
      <c r="AC967" s="41"/>
      <c r="AD967" s="41"/>
      <c r="AE967" s="41"/>
      <c r="AF967" s="41"/>
      <c r="AG967" s="41"/>
      <c r="AH967" s="41"/>
    </row>
    <row r="968">
      <c r="A968" s="41"/>
      <c r="B968" s="56"/>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c r="AA968" s="41"/>
      <c r="AB968" s="41"/>
      <c r="AC968" s="41"/>
      <c r="AD968" s="41"/>
      <c r="AE968" s="41"/>
      <c r="AF968" s="41"/>
      <c r="AG968" s="41"/>
      <c r="AH968" s="41"/>
    </row>
    <row r="969">
      <c r="A969" s="41"/>
      <c r="B969" s="56"/>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c r="AA969" s="41"/>
      <c r="AB969" s="41"/>
      <c r="AC969" s="41"/>
      <c r="AD969" s="41"/>
      <c r="AE969" s="41"/>
      <c r="AF969" s="41"/>
      <c r="AG969" s="41"/>
      <c r="AH969" s="41"/>
    </row>
    <row r="970">
      <c r="A970" s="41"/>
      <c r="B970" s="56"/>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c r="AA970" s="41"/>
      <c r="AB970" s="41"/>
      <c r="AC970" s="41"/>
      <c r="AD970" s="41"/>
      <c r="AE970" s="41"/>
      <c r="AF970" s="41"/>
      <c r="AG970" s="41"/>
      <c r="AH970" s="41"/>
    </row>
    <row r="971">
      <c r="A971" s="41"/>
      <c r="B971" s="56"/>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c r="AA971" s="41"/>
      <c r="AB971" s="41"/>
      <c r="AC971" s="41"/>
      <c r="AD971" s="41"/>
      <c r="AE971" s="41"/>
      <c r="AF971" s="41"/>
      <c r="AG971" s="41"/>
      <c r="AH971" s="41"/>
    </row>
    <row r="972">
      <c r="A972" s="41"/>
      <c r="B972" s="56"/>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c r="AA972" s="41"/>
      <c r="AB972" s="41"/>
      <c r="AC972" s="41"/>
      <c r="AD972" s="41"/>
      <c r="AE972" s="41"/>
      <c r="AF972" s="41"/>
      <c r="AG972" s="41"/>
      <c r="AH972" s="41"/>
    </row>
    <row r="973">
      <c r="A973" s="41"/>
      <c r="B973" s="56"/>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c r="AA973" s="41"/>
      <c r="AB973" s="41"/>
      <c r="AC973" s="41"/>
      <c r="AD973" s="41"/>
      <c r="AE973" s="41"/>
      <c r="AF973" s="41"/>
      <c r="AG973" s="41"/>
      <c r="AH973" s="41"/>
    </row>
    <row r="974">
      <c r="A974" s="41"/>
      <c r="B974" s="56"/>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c r="AA974" s="41"/>
      <c r="AB974" s="41"/>
      <c r="AC974" s="41"/>
      <c r="AD974" s="41"/>
      <c r="AE974" s="41"/>
      <c r="AF974" s="41"/>
      <c r="AG974" s="41"/>
      <c r="AH974" s="41"/>
    </row>
    <row r="975">
      <c r="A975" s="41"/>
      <c r="B975" s="56"/>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c r="AA975" s="41"/>
      <c r="AB975" s="41"/>
      <c r="AC975" s="41"/>
      <c r="AD975" s="41"/>
      <c r="AE975" s="41"/>
      <c r="AF975" s="41"/>
      <c r="AG975" s="41"/>
      <c r="AH975" s="41"/>
    </row>
    <row r="976">
      <c r="A976" s="41"/>
      <c r="B976" s="56"/>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c r="AA976" s="41"/>
      <c r="AB976" s="41"/>
      <c r="AC976" s="41"/>
      <c r="AD976" s="41"/>
      <c r="AE976" s="41"/>
      <c r="AF976" s="41"/>
      <c r="AG976" s="41"/>
      <c r="AH976" s="41"/>
    </row>
    <row r="977">
      <c r="A977" s="41"/>
      <c r="B977" s="56"/>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c r="AA977" s="41"/>
      <c r="AB977" s="41"/>
      <c r="AC977" s="41"/>
      <c r="AD977" s="41"/>
      <c r="AE977" s="41"/>
      <c r="AF977" s="41"/>
      <c r="AG977" s="41"/>
      <c r="AH977" s="41"/>
    </row>
    <row r="978">
      <c r="A978" s="41"/>
      <c r="B978" s="56"/>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c r="AA978" s="41"/>
      <c r="AB978" s="41"/>
      <c r="AC978" s="41"/>
      <c r="AD978" s="41"/>
      <c r="AE978" s="41"/>
      <c r="AF978" s="41"/>
      <c r="AG978" s="41"/>
      <c r="AH978" s="41"/>
    </row>
    <row r="979">
      <c r="A979" s="41"/>
      <c r="B979" s="56"/>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c r="AA979" s="41"/>
      <c r="AB979" s="41"/>
      <c r="AC979" s="41"/>
      <c r="AD979" s="41"/>
      <c r="AE979" s="41"/>
      <c r="AF979" s="41"/>
      <c r="AG979" s="41"/>
      <c r="AH979" s="41"/>
    </row>
    <row r="980">
      <c r="A980" s="41"/>
      <c r="B980" s="56"/>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c r="AA980" s="41"/>
      <c r="AB980" s="41"/>
      <c r="AC980" s="41"/>
      <c r="AD980" s="41"/>
      <c r="AE980" s="41"/>
      <c r="AF980" s="41"/>
      <c r="AG980" s="41"/>
      <c r="AH980" s="41"/>
    </row>
    <row r="981">
      <c r="A981" s="41"/>
      <c r="B981" s="56"/>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c r="AA981" s="41"/>
      <c r="AB981" s="41"/>
      <c r="AC981" s="41"/>
      <c r="AD981" s="41"/>
      <c r="AE981" s="41"/>
      <c r="AF981" s="41"/>
      <c r="AG981" s="41"/>
      <c r="AH981" s="41"/>
    </row>
    <row r="982">
      <c r="A982" s="41"/>
      <c r="B982" s="56"/>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c r="AA982" s="41"/>
      <c r="AB982" s="41"/>
      <c r="AC982" s="41"/>
      <c r="AD982" s="41"/>
      <c r="AE982" s="41"/>
      <c r="AF982" s="41"/>
      <c r="AG982" s="41"/>
      <c r="AH982" s="41"/>
    </row>
    <row r="983">
      <c r="A983" s="41"/>
      <c r="B983" s="56"/>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c r="AA983" s="41"/>
      <c r="AB983" s="41"/>
      <c r="AC983" s="41"/>
      <c r="AD983" s="41"/>
      <c r="AE983" s="41"/>
      <c r="AF983" s="41"/>
      <c r="AG983" s="41"/>
      <c r="AH983" s="41"/>
    </row>
    <row r="984">
      <c r="A984" s="41"/>
      <c r="B984" s="56"/>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c r="AA984" s="41"/>
      <c r="AB984" s="41"/>
      <c r="AC984" s="41"/>
      <c r="AD984" s="41"/>
      <c r="AE984" s="41"/>
      <c r="AF984" s="41"/>
      <c r="AG984" s="41"/>
      <c r="AH984" s="41"/>
    </row>
    <row r="985">
      <c r="A985" s="41"/>
      <c r="B985" s="56"/>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c r="AA985" s="41"/>
      <c r="AB985" s="41"/>
      <c r="AC985" s="41"/>
      <c r="AD985" s="41"/>
      <c r="AE985" s="41"/>
      <c r="AF985" s="41"/>
      <c r="AG985" s="41"/>
      <c r="AH985" s="41"/>
    </row>
    <row r="986">
      <c r="A986" s="41"/>
      <c r="B986" s="56"/>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c r="AA986" s="41"/>
      <c r="AB986" s="41"/>
      <c r="AC986" s="41"/>
      <c r="AD986" s="41"/>
      <c r="AE986" s="41"/>
      <c r="AF986" s="41"/>
      <c r="AG986" s="41"/>
      <c r="AH986" s="41"/>
    </row>
    <row r="987">
      <c r="A987" s="41"/>
      <c r="B987" s="56"/>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c r="AA987" s="41"/>
      <c r="AB987" s="41"/>
      <c r="AC987" s="41"/>
      <c r="AD987" s="41"/>
      <c r="AE987" s="41"/>
      <c r="AF987" s="41"/>
      <c r="AG987" s="41"/>
      <c r="AH987" s="41"/>
    </row>
    <row r="988">
      <c r="A988" s="41"/>
      <c r="B988" s="56"/>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c r="AA988" s="41"/>
      <c r="AB988" s="41"/>
      <c r="AC988" s="41"/>
      <c r="AD988" s="41"/>
      <c r="AE988" s="41"/>
      <c r="AF988" s="41"/>
      <c r="AG988" s="41"/>
      <c r="AH988" s="41"/>
    </row>
    <row r="989">
      <c r="A989" s="41"/>
      <c r="B989" s="56"/>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c r="AA989" s="41"/>
      <c r="AB989" s="41"/>
      <c r="AC989" s="41"/>
      <c r="AD989" s="41"/>
      <c r="AE989" s="41"/>
      <c r="AF989" s="41"/>
      <c r="AG989" s="41"/>
      <c r="AH989" s="41"/>
    </row>
    <row r="990">
      <c r="A990" s="41"/>
      <c r="B990" s="56"/>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c r="AA990" s="41"/>
      <c r="AB990" s="41"/>
      <c r="AC990" s="41"/>
      <c r="AD990" s="41"/>
      <c r="AE990" s="41"/>
      <c r="AF990" s="41"/>
      <c r="AG990" s="41"/>
      <c r="AH990" s="41"/>
    </row>
    <row r="991">
      <c r="A991" s="41"/>
      <c r="B991" s="56"/>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c r="AA991" s="41"/>
      <c r="AB991" s="41"/>
      <c r="AC991" s="41"/>
      <c r="AD991" s="41"/>
      <c r="AE991" s="41"/>
      <c r="AF991" s="41"/>
      <c r="AG991" s="41"/>
      <c r="AH991" s="41"/>
    </row>
    <row r="992">
      <c r="A992" s="41"/>
      <c r="B992" s="56"/>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c r="AA992" s="41"/>
      <c r="AB992" s="41"/>
      <c r="AC992" s="41"/>
      <c r="AD992" s="41"/>
      <c r="AE992" s="41"/>
      <c r="AF992" s="41"/>
      <c r="AG992" s="41"/>
      <c r="AH992" s="41"/>
    </row>
    <row r="993">
      <c r="A993" s="41"/>
      <c r="B993" s="56"/>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c r="AA993" s="41"/>
      <c r="AB993" s="41"/>
      <c r="AC993" s="41"/>
      <c r="AD993" s="41"/>
      <c r="AE993" s="41"/>
      <c r="AF993" s="41"/>
      <c r="AG993" s="41"/>
      <c r="AH993" s="41"/>
    </row>
    <row r="994">
      <c r="A994" s="41"/>
      <c r="B994" s="56"/>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c r="AA994" s="41"/>
      <c r="AB994" s="41"/>
      <c r="AC994" s="41"/>
      <c r="AD994" s="41"/>
      <c r="AE994" s="41"/>
      <c r="AF994" s="41"/>
      <c r="AG994" s="41"/>
      <c r="AH994" s="41"/>
    </row>
    <row r="995">
      <c r="A995" s="41"/>
      <c r="B995" s="56"/>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c r="AA995" s="41"/>
      <c r="AB995" s="41"/>
      <c r="AC995" s="41"/>
      <c r="AD995" s="41"/>
      <c r="AE995" s="41"/>
      <c r="AF995" s="41"/>
      <c r="AG995" s="41"/>
      <c r="AH995" s="41"/>
    </row>
    <row r="996">
      <c r="A996" s="41"/>
      <c r="B996" s="56"/>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c r="AA996" s="41"/>
      <c r="AB996" s="41"/>
      <c r="AC996" s="41"/>
      <c r="AD996" s="41"/>
      <c r="AE996" s="41"/>
      <c r="AF996" s="41"/>
      <c r="AG996" s="41"/>
      <c r="AH996" s="41"/>
    </row>
    <row r="997">
      <c r="A997" s="41"/>
      <c r="B997" s="56"/>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c r="AA997" s="41"/>
      <c r="AB997" s="41"/>
      <c r="AC997" s="41"/>
      <c r="AD997" s="41"/>
      <c r="AE997" s="41"/>
      <c r="AF997" s="41"/>
      <c r="AG997" s="41"/>
      <c r="AH997" s="41"/>
    </row>
    <row r="998">
      <c r="A998" s="41"/>
      <c r="B998" s="56"/>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c r="AA998" s="41"/>
      <c r="AB998" s="41"/>
      <c r="AC998" s="41"/>
      <c r="AD998" s="41"/>
      <c r="AE998" s="41"/>
      <c r="AF998" s="41"/>
      <c r="AG998" s="41"/>
      <c r="AH998" s="41"/>
    </row>
    <row r="999">
      <c r="A999" s="41"/>
      <c r="B999" s="56"/>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c r="AA999" s="41"/>
      <c r="AB999" s="41"/>
      <c r="AC999" s="41"/>
      <c r="AD999" s="41"/>
      <c r="AE999" s="41"/>
      <c r="AF999" s="41"/>
      <c r="AG999" s="41"/>
      <c r="AH999" s="41"/>
    </row>
    <row r="1000">
      <c r="A1000" s="41"/>
      <c r="B1000" s="56"/>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c r="AA1000" s="41"/>
      <c r="AB1000" s="41"/>
      <c r="AC1000" s="41"/>
      <c r="AD1000" s="41"/>
      <c r="AE1000" s="41"/>
      <c r="AF1000" s="41"/>
      <c r="AG1000" s="41"/>
      <c r="AH1000" s="41"/>
    </row>
    <row r="1001">
      <c r="A1001" s="41"/>
      <c r="B1001" s="56"/>
      <c r="C1001" s="41"/>
      <c r="D1001" s="41"/>
      <c r="E1001" s="41"/>
      <c r="F1001" s="41"/>
      <c r="G1001" s="41"/>
      <c r="H1001" s="41"/>
      <c r="I1001" s="41"/>
      <c r="J1001" s="41"/>
      <c r="K1001" s="41"/>
      <c r="L1001" s="41"/>
      <c r="M1001" s="41"/>
      <c r="N1001" s="41"/>
      <c r="O1001" s="41"/>
      <c r="P1001" s="41"/>
      <c r="Q1001" s="41"/>
      <c r="R1001" s="41"/>
      <c r="S1001" s="41"/>
      <c r="T1001" s="41"/>
      <c r="U1001" s="41"/>
      <c r="V1001" s="41"/>
      <c r="W1001" s="41"/>
      <c r="X1001" s="41"/>
      <c r="Y1001" s="41"/>
      <c r="Z1001" s="41"/>
      <c r="AA1001" s="41"/>
      <c r="AB1001" s="41"/>
      <c r="AC1001" s="41"/>
      <c r="AD1001" s="41"/>
      <c r="AE1001" s="41"/>
      <c r="AF1001" s="41"/>
      <c r="AG1001" s="41"/>
      <c r="AH1001" s="41"/>
    </row>
    <row r="1002">
      <c r="A1002" s="41"/>
      <c r="B1002" s="56"/>
      <c r="C1002" s="41"/>
      <c r="D1002" s="41"/>
      <c r="E1002" s="41"/>
      <c r="F1002" s="41"/>
      <c r="G1002" s="41"/>
      <c r="H1002" s="41"/>
      <c r="I1002" s="41"/>
      <c r="J1002" s="41"/>
      <c r="K1002" s="41"/>
      <c r="L1002" s="41"/>
      <c r="M1002" s="41"/>
      <c r="N1002" s="41"/>
      <c r="O1002" s="41"/>
      <c r="P1002" s="41"/>
      <c r="Q1002" s="41"/>
      <c r="R1002" s="41"/>
      <c r="S1002" s="41"/>
      <c r="T1002" s="41"/>
      <c r="U1002" s="41"/>
      <c r="V1002" s="41"/>
      <c r="W1002" s="41"/>
      <c r="X1002" s="41"/>
      <c r="Y1002" s="41"/>
      <c r="Z1002" s="41"/>
      <c r="AA1002" s="41"/>
      <c r="AB1002" s="41"/>
      <c r="AC1002" s="41"/>
      <c r="AD1002" s="41"/>
      <c r="AE1002" s="41"/>
      <c r="AF1002" s="41"/>
      <c r="AG1002" s="41"/>
      <c r="AH1002" s="41"/>
    </row>
    <row r="1003">
      <c r="A1003" s="41"/>
      <c r="B1003" s="56"/>
      <c r="C1003" s="41"/>
      <c r="D1003" s="41"/>
      <c r="E1003" s="41"/>
      <c r="F1003" s="41"/>
      <c r="G1003" s="41"/>
      <c r="H1003" s="41"/>
      <c r="I1003" s="41"/>
      <c r="J1003" s="41"/>
      <c r="K1003" s="41"/>
      <c r="L1003" s="41"/>
      <c r="M1003" s="41"/>
      <c r="N1003" s="41"/>
      <c r="O1003" s="41"/>
      <c r="P1003" s="41"/>
      <c r="Q1003" s="41"/>
      <c r="R1003" s="41"/>
      <c r="S1003" s="41"/>
      <c r="T1003" s="41"/>
      <c r="U1003" s="41"/>
      <c r="V1003" s="41"/>
      <c r="W1003" s="41"/>
      <c r="X1003" s="41"/>
      <c r="Y1003" s="41"/>
      <c r="Z1003" s="41"/>
      <c r="AA1003" s="41"/>
      <c r="AB1003" s="41"/>
      <c r="AC1003" s="41"/>
      <c r="AD1003" s="41"/>
      <c r="AE1003" s="41"/>
      <c r="AF1003" s="41"/>
      <c r="AG1003" s="41"/>
      <c r="AH1003" s="4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 customWidth="1" min="2" max="2" width="15.63"/>
    <col customWidth="1" min="3" max="3" width="20.25"/>
    <col customWidth="1" min="4" max="4" width="16.75"/>
    <col customWidth="1" min="5" max="5" width="6.25"/>
    <col customWidth="1" min="6" max="6" width="63.0"/>
    <col customWidth="1" min="7" max="7" width="3.88"/>
    <col customWidth="1" min="8" max="8" width="28.63"/>
    <col customWidth="1" min="9" max="9" width="41.0"/>
    <col customWidth="1" min="10" max="10" width="10.0"/>
  </cols>
  <sheetData>
    <row r="1">
      <c r="A1" s="1" t="s">
        <v>127</v>
      </c>
    </row>
    <row r="2">
      <c r="A2" s="32"/>
    </row>
    <row r="3">
      <c r="A3" s="5" t="s">
        <v>1</v>
      </c>
      <c r="B3" s="5" t="s">
        <v>128</v>
      </c>
      <c r="C3" s="5" t="s">
        <v>129</v>
      </c>
      <c r="D3" s="5" t="s">
        <v>130</v>
      </c>
      <c r="E3" s="78"/>
      <c r="F3" s="32"/>
    </row>
    <row r="4">
      <c r="A4" s="6" t="s">
        <v>13</v>
      </c>
      <c r="B4" s="33">
        <v>200000.0</v>
      </c>
      <c r="C4" s="79"/>
      <c r="D4" s="80"/>
      <c r="E4" s="21"/>
      <c r="F4" s="81" t="s">
        <v>131</v>
      </c>
      <c r="G4" s="82"/>
      <c r="H4" s="82"/>
      <c r="I4" s="82"/>
    </row>
    <row r="5">
      <c r="A5" s="6" t="s">
        <v>132</v>
      </c>
      <c r="B5" s="33">
        <v>10000.0</v>
      </c>
      <c r="C5" s="79"/>
      <c r="D5" s="80"/>
      <c r="E5" s="83"/>
      <c r="F5" s="84" t="s">
        <v>133</v>
      </c>
      <c r="G5" s="82"/>
      <c r="H5" s="82"/>
      <c r="I5" s="82"/>
    </row>
    <row r="6">
      <c r="A6" s="6" t="s">
        <v>134</v>
      </c>
      <c r="B6" s="35">
        <f>5%</f>
        <v>0.05</v>
      </c>
      <c r="C6" s="35">
        <f>10%</f>
        <v>0.1</v>
      </c>
      <c r="D6" s="35">
        <f>B6+C6</f>
        <v>0.15</v>
      </c>
      <c r="E6" s="18"/>
      <c r="F6" s="85" t="s">
        <v>135</v>
      </c>
      <c r="G6" s="82"/>
      <c r="H6" s="82"/>
      <c r="I6" s="82"/>
    </row>
    <row r="7">
      <c r="A7" s="6" t="s">
        <v>136</v>
      </c>
      <c r="B7" s="6">
        <v>150.0</v>
      </c>
      <c r="C7" s="35">
        <v>-0.2</v>
      </c>
      <c r="D7" s="17">
        <f t="shared" ref="D7:D8" si="1">B7*(1+C7)</f>
        <v>120</v>
      </c>
      <c r="E7" s="15"/>
      <c r="F7" s="85" t="s">
        <v>137</v>
      </c>
      <c r="G7" s="82"/>
      <c r="H7" s="82"/>
      <c r="I7" s="82"/>
    </row>
    <row r="8">
      <c r="A8" s="6" t="s">
        <v>138</v>
      </c>
      <c r="B8" s="6">
        <v>100.0</v>
      </c>
      <c r="C8" s="35">
        <v>-0.2</v>
      </c>
      <c r="D8" s="17">
        <f t="shared" si="1"/>
        <v>80</v>
      </c>
      <c r="E8" s="18"/>
      <c r="F8" s="84" t="s">
        <v>139</v>
      </c>
      <c r="G8" s="82"/>
      <c r="H8" s="82"/>
      <c r="I8" s="82"/>
    </row>
    <row r="9">
      <c r="E9" s="15"/>
      <c r="F9" s="86" t="s">
        <v>140</v>
      </c>
      <c r="G9" s="82"/>
      <c r="H9" s="82"/>
      <c r="I9" s="82"/>
    </row>
    <row r="10">
      <c r="A10" s="87" t="s">
        <v>51</v>
      </c>
      <c r="B10" s="87" t="s">
        <v>141</v>
      </c>
      <c r="C10" s="87" t="s">
        <v>52</v>
      </c>
      <c r="D10" s="88"/>
      <c r="E10" s="15"/>
      <c r="F10" s="89" t="s">
        <v>142</v>
      </c>
      <c r="G10" s="90"/>
      <c r="H10" s="90"/>
      <c r="I10" s="82"/>
    </row>
    <row r="11">
      <c r="A11" s="87" t="s">
        <v>143</v>
      </c>
      <c r="B11" s="87" t="s">
        <v>144</v>
      </c>
      <c r="C11" s="87" t="s">
        <v>145</v>
      </c>
      <c r="D11" s="88"/>
      <c r="E11" s="15"/>
      <c r="F11" s="15"/>
    </row>
    <row r="12">
      <c r="A12" s="88"/>
      <c r="B12" s="87" t="s">
        <v>146</v>
      </c>
      <c r="C12" s="87" t="s">
        <v>147</v>
      </c>
      <c r="D12" s="88"/>
      <c r="E12" s="15"/>
      <c r="F12" s="15"/>
    </row>
    <row r="13">
      <c r="A13" s="88"/>
      <c r="B13" s="87" t="s">
        <v>148</v>
      </c>
      <c r="C13" s="87" t="s">
        <v>149</v>
      </c>
      <c r="D13" s="88"/>
    </row>
    <row r="14">
      <c r="A14" s="88"/>
      <c r="B14" s="87" t="s">
        <v>150</v>
      </c>
      <c r="C14" s="91" t="s">
        <v>151</v>
      </c>
      <c r="D14" s="88"/>
    </row>
    <row r="15">
      <c r="A15" s="91" t="s">
        <v>152</v>
      </c>
      <c r="B15" s="87" t="s">
        <v>153</v>
      </c>
      <c r="C15" s="87" t="s">
        <v>154</v>
      </c>
      <c r="D15" s="88"/>
    </row>
    <row r="16">
      <c r="A16" s="88"/>
      <c r="B16" s="87" t="s">
        <v>155</v>
      </c>
      <c r="C16" s="91" t="s">
        <v>156</v>
      </c>
      <c r="D16" s="88"/>
    </row>
    <row r="17">
      <c r="A17" s="88"/>
      <c r="B17" s="87" t="s">
        <v>157</v>
      </c>
      <c r="C17" s="87" t="s">
        <v>158</v>
      </c>
      <c r="D17" s="88"/>
    </row>
    <row r="18">
      <c r="A18" s="88"/>
      <c r="B18" s="87" t="s">
        <v>159</v>
      </c>
      <c r="C18" s="91" t="s">
        <v>151</v>
      </c>
      <c r="D18" s="88"/>
    </row>
    <row r="19">
      <c r="A19" s="88"/>
      <c r="B19" s="87" t="s">
        <v>160</v>
      </c>
      <c r="C19" s="87" t="s">
        <v>161</v>
      </c>
      <c r="D19" s="88"/>
    </row>
    <row r="20">
      <c r="A20" s="88"/>
      <c r="B20" s="87" t="s">
        <v>162</v>
      </c>
      <c r="C20" s="87" t="s">
        <v>163</v>
      </c>
      <c r="D20" s="88"/>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3" max="3" width="19.88"/>
    <col customWidth="1" min="5" max="5" width="9.0"/>
    <col customWidth="1" min="6" max="6" width="32.25"/>
    <col customWidth="1" min="7" max="7" width="11.25"/>
    <col customWidth="1" min="8" max="8" width="10.38"/>
    <col customWidth="1" min="9" max="9" width="5.5"/>
    <col customWidth="1" min="11" max="11" width="27.0"/>
    <col customWidth="1" min="12" max="12" width="9.5"/>
  </cols>
  <sheetData>
    <row r="1">
      <c r="A1" s="1" t="s">
        <v>164</v>
      </c>
      <c r="C1" s="32"/>
    </row>
    <row r="3">
      <c r="A3" s="5" t="s">
        <v>1</v>
      </c>
      <c r="B3" s="5" t="s">
        <v>128</v>
      </c>
      <c r="C3" s="5" t="s">
        <v>129</v>
      </c>
      <c r="D3" s="5" t="s">
        <v>165</v>
      </c>
    </row>
    <row r="4">
      <c r="A4" s="6" t="s">
        <v>13</v>
      </c>
      <c r="B4" s="33">
        <v>5000000.0</v>
      </c>
      <c r="C4" s="92"/>
      <c r="D4" s="92"/>
      <c r="I4" s="15"/>
    </row>
    <row r="5">
      <c r="A5" s="6" t="s">
        <v>166</v>
      </c>
      <c r="B5" s="6">
        <v>10000.0</v>
      </c>
      <c r="C5" s="80"/>
      <c r="D5" s="80"/>
    </row>
    <row r="6">
      <c r="A6" s="6" t="s">
        <v>65</v>
      </c>
      <c r="B6" s="33">
        <v>750000.0</v>
      </c>
      <c r="C6" s="35">
        <v>-0.15</v>
      </c>
      <c r="D6" s="33">
        <f t="shared" ref="D6:D7" si="1">B6*(1+C6)</f>
        <v>637500</v>
      </c>
    </row>
    <row r="7">
      <c r="A7" s="6" t="s">
        <v>167</v>
      </c>
      <c r="B7" s="6">
        <v>500.0</v>
      </c>
      <c r="C7" s="35">
        <v>0.2</v>
      </c>
      <c r="D7" s="6">
        <f t="shared" si="1"/>
        <v>600</v>
      </c>
    </row>
    <row r="8">
      <c r="A8" s="6" t="s">
        <v>168</v>
      </c>
      <c r="B8" s="35">
        <v>0.75</v>
      </c>
      <c r="C8" s="35">
        <v>0.1</v>
      </c>
      <c r="D8" s="35">
        <f t="shared" ref="D8:D9" si="2">B8+C8</f>
        <v>0.85</v>
      </c>
    </row>
    <row r="9">
      <c r="A9" s="6" t="s">
        <v>169</v>
      </c>
      <c r="B9" s="35">
        <v>0.65</v>
      </c>
      <c r="C9" s="35">
        <v>0.15</v>
      </c>
      <c r="D9" s="35">
        <f t="shared" si="2"/>
        <v>0.8</v>
      </c>
    </row>
    <row r="11">
      <c r="A11" s="93"/>
      <c r="B11" s="93"/>
    </row>
    <row r="12">
      <c r="A12" s="94" t="s">
        <v>51</v>
      </c>
      <c r="B12" s="93" t="s">
        <v>141</v>
      </c>
      <c r="C12" s="93" t="s">
        <v>92</v>
      </c>
      <c r="D12" s="93"/>
    </row>
    <row r="13">
      <c r="A13" s="91" t="s">
        <v>13</v>
      </c>
      <c r="B13" s="91" t="s">
        <v>170</v>
      </c>
      <c r="C13" s="91" t="s">
        <v>171</v>
      </c>
      <c r="D13" s="88"/>
    </row>
    <row r="14">
      <c r="A14" s="88"/>
      <c r="B14" s="91" t="s">
        <v>148</v>
      </c>
      <c r="C14" s="91" t="s">
        <v>172</v>
      </c>
      <c r="D14" s="88"/>
    </row>
    <row r="15">
      <c r="A15" s="88"/>
      <c r="B15" s="91" t="s">
        <v>173</v>
      </c>
      <c r="C15" s="91" t="s">
        <v>174</v>
      </c>
      <c r="D15" s="88"/>
    </row>
    <row r="16">
      <c r="A16" s="88"/>
      <c r="B16" s="91" t="s">
        <v>175</v>
      </c>
      <c r="C16" s="91" t="s">
        <v>176</v>
      </c>
      <c r="D16" s="88"/>
    </row>
    <row r="17">
      <c r="A17" s="88"/>
      <c r="B17" s="91" t="s">
        <v>150</v>
      </c>
      <c r="C17" s="91" t="s">
        <v>177</v>
      </c>
      <c r="D17" s="88"/>
    </row>
    <row r="18">
      <c r="A18" s="91" t="s">
        <v>6</v>
      </c>
      <c r="B18" s="91" t="s">
        <v>155</v>
      </c>
      <c r="C18" s="91" t="s">
        <v>178</v>
      </c>
      <c r="D18" s="93"/>
    </row>
    <row r="19">
      <c r="A19" s="88"/>
      <c r="B19" s="91" t="s">
        <v>179</v>
      </c>
      <c r="C19" s="91" t="s">
        <v>180</v>
      </c>
      <c r="D19" s="88"/>
    </row>
    <row r="20">
      <c r="A20" s="88"/>
      <c r="B20" s="91" t="s">
        <v>157</v>
      </c>
      <c r="C20" s="91" t="s">
        <v>181</v>
      </c>
      <c r="D20" s="88"/>
    </row>
    <row r="21">
      <c r="A21" s="88"/>
      <c r="B21" s="91" t="s">
        <v>182</v>
      </c>
      <c r="C21" s="91" t="s">
        <v>183</v>
      </c>
      <c r="D21" s="88"/>
    </row>
    <row r="22">
      <c r="A22" s="88"/>
      <c r="B22" s="91" t="s">
        <v>184</v>
      </c>
      <c r="C22" s="91" t="s">
        <v>185</v>
      </c>
      <c r="D22" s="88"/>
    </row>
    <row r="23">
      <c r="G23" s="95" t="s">
        <v>186</v>
      </c>
    </row>
    <row r="24">
      <c r="G24" s="95" t="s">
        <v>187</v>
      </c>
      <c r="H24" s="93"/>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2" max="2" width="13.13"/>
    <col customWidth="1" min="3" max="3" width="55.0"/>
    <col customWidth="1" min="4" max="4" width="13.88"/>
    <col customWidth="1" min="5" max="5" width="10.75"/>
    <col customWidth="1" min="6" max="6" width="30.0"/>
    <col customWidth="1" min="7" max="7" width="14.13"/>
    <col customWidth="1" min="8" max="8" width="10.5"/>
    <col customWidth="1" min="9" max="9" width="5.25"/>
    <col customWidth="1" min="11" max="11" width="27.63"/>
  </cols>
  <sheetData>
    <row r="1">
      <c r="A1" s="1" t="s">
        <v>188</v>
      </c>
      <c r="C1" s="32"/>
    </row>
    <row r="2">
      <c r="A2" s="32"/>
    </row>
    <row r="3">
      <c r="A3" s="5" t="s">
        <v>1</v>
      </c>
      <c r="B3" s="5" t="s">
        <v>128</v>
      </c>
      <c r="C3" s="5" t="s">
        <v>129</v>
      </c>
      <c r="D3" s="5" t="s">
        <v>165</v>
      </c>
      <c r="F3" s="96"/>
      <c r="G3" s="96"/>
      <c r="I3" s="15"/>
      <c r="J3" s="15"/>
      <c r="K3" s="15"/>
      <c r="L3" s="15"/>
      <c r="M3" s="15"/>
      <c r="N3" s="15"/>
      <c r="O3" s="15"/>
      <c r="P3" s="15"/>
      <c r="Q3" s="15"/>
      <c r="R3" s="15"/>
      <c r="S3" s="15"/>
      <c r="T3" s="15"/>
      <c r="U3" s="15"/>
      <c r="V3" s="15"/>
      <c r="W3" s="15"/>
      <c r="X3" s="15"/>
      <c r="Y3" s="15"/>
      <c r="Z3" s="15"/>
      <c r="AA3" s="15"/>
      <c r="AB3" s="15"/>
      <c r="AC3" s="15"/>
      <c r="AD3" s="15"/>
    </row>
    <row r="4">
      <c r="A4" s="6" t="s">
        <v>13</v>
      </c>
      <c r="B4" s="33">
        <v>1.0E7</v>
      </c>
      <c r="C4" s="97"/>
      <c r="D4" s="97"/>
      <c r="F4" s="96"/>
      <c r="G4" s="18"/>
      <c r="H4" s="18"/>
      <c r="I4" s="18"/>
      <c r="J4" s="18"/>
      <c r="K4" s="18"/>
      <c r="L4" s="18"/>
      <c r="M4" s="18"/>
      <c r="N4" s="18"/>
      <c r="O4" s="18"/>
      <c r="P4" s="18"/>
      <c r="Q4" s="18"/>
      <c r="R4" s="18"/>
      <c r="S4" s="18"/>
      <c r="T4" s="18"/>
      <c r="U4" s="18"/>
      <c r="V4" s="18"/>
      <c r="W4" s="18"/>
      <c r="X4" s="18"/>
      <c r="Y4" s="18"/>
      <c r="Z4" s="18"/>
      <c r="AA4" s="18"/>
      <c r="AB4" s="18"/>
      <c r="AC4" s="18"/>
      <c r="AD4" s="18"/>
    </row>
    <row r="5">
      <c r="A5" s="6" t="s">
        <v>189</v>
      </c>
      <c r="B5" s="6">
        <v>500.0</v>
      </c>
      <c r="C5" s="35">
        <v>-0.1</v>
      </c>
      <c r="D5" s="17">
        <f t="shared" ref="D5:D7" si="1">B5*(1+C5)</f>
        <v>450</v>
      </c>
      <c r="F5" s="96"/>
      <c r="G5" s="98"/>
      <c r="H5" s="18"/>
      <c r="I5" s="18"/>
      <c r="J5" s="18"/>
      <c r="K5" s="18"/>
      <c r="L5" s="18"/>
      <c r="M5" s="18"/>
      <c r="N5" s="18"/>
      <c r="O5" s="18"/>
      <c r="P5" s="18"/>
      <c r="Q5" s="18"/>
      <c r="R5" s="18"/>
      <c r="S5" s="18"/>
      <c r="T5" s="18"/>
      <c r="U5" s="18"/>
      <c r="V5" s="18"/>
      <c r="W5" s="18"/>
      <c r="X5" s="18"/>
      <c r="Y5" s="18"/>
      <c r="Z5" s="18"/>
      <c r="AA5" s="18"/>
      <c r="AB5" s="18"/>
      <c r="AC5" s="18"/>
    </row>
    <row r="6">
      <c r="A6" s="6" t="s">
        <v>190</v>
      </c>
      <c r="B6" s="33">
        <v>3000000.0</v>
      </c>
      <c r="C6" s="35">
        <v>0.05</v>
      </c>
      <c r="D6" s="17">
        <f t="shared" si="1"/>
        <v>3150000</v>
      </c>
      <c r="F6" s="96"/>
      <c r="G6" s="18"/>
      <c r="H6" s="18"/>
      <c r="I6" s="18"/>
      <c r="J6" s="18"/>
      <c r="K6" s="18"/>
      <c r="L6" s="18"/>
      <c r="M6" s="18"/>
      <c r="N6" s="18"/>
      <c r="O6" s="18"/>
      <c r="P6" s="18"/>
      <c r="Q6" s="18"/>
      <c r="R6" s="18"/>
      <c r="S6" s="18"/>
      <c r="T6" s="18"/>
      <c r="U6" s="18"/>
      <c r="V6" s="18"/>
      <c r="W6" s="18"/>
      <c r="X6" s="18"/>
      <c r="Y6" s="18"/>
      <c r="Z6" s="18"/>
      <c r="AA6" s="18"/>
      <c r="AB6" s="18"/>
      <c r="AC6" s="18"/>
    </row>
    <row r="7">
      <c r="A7" s="6" t="s">
        <v>65</v>
      </c>
      <c r="B7" s="33">
        <v>500000.0</v>
      </c>
      <c r="C7" s="35">
        <v>-0.05</v>
      </c>
      <c r="D7" s="17">
        <f t="shared" si="1"/>
        <v>475000</v>
      </c>
      <c r="F7" s="96"/>
      <c r="G7" s="18"/>
      <c r="H7" s="18"/>
      <c r="I7" s="18"/>
      <c r="J7" s="18"/>
      <c r="K7" s="18"/>
      <c r="L7" s="18"/>
      <c r="M7" s="18"/>
      <c r="N7" s="18"/>
      <c r="O7" s="18"/>
      <c r="P7" s="18"/>
      <c r="Q7" s="18"/>
      <c r="R7" s="18"/>
      <c r="S7" s="18"/>
      <c r="T7" s="18"/>
      <c r="U7" s="18"/>
      <c r="V7" s="18"/>
      <c r="W7" s="18"/>
      <c r="X7" s="18"/>
      <c r="Y7" s="18"/>
      <c r="Z7" s="18"/>
      <c r="AA7" s="18"/>
      <c r="AB7" s="18"/>
    </row>
    <row r="8">
      <c r="A8" s="6" t="s">
        <v>191</v>
      </c>
      <c r="B8" s="35">
        <v>0.8</v>
      </c>
      <c r="C8" s="35">
        <v>0.05</v>
      </c>
      <c r="D8" s="99">
        <f t="shared" ref="D8:D9" si="2">B8+C8</f>
        <v>0.85</v>
      </c>
    </row>
    <row r="9">
      <c r="A9" s="6" t="s">
        <v>192</v>
      </c>
      <c r="B9" s="6">
        <v>150.0</v>
      </c>
      <c r="C9" s="6">
        <v>-10.0</v>
      </c>
      <c r="D9" s="17">
        <f t="shared" si="2"/>
        <v>140</v>
      </c>
    </row>
    <row r="10">
      <c r="A10" s="6" t="s">
        <v>193</v>
      </c>
      <c r="B10" s="6">
        <v>30.0</v>
      </c>
      <c r="C10" s="35">
        <v>0.1</v>
      </c>
      <c r="D10" s="17">
        <f>B10*(1+C10)</f>
        <v>33</v>
      </c>
    </row>
    <row r="11">
      <c r="A11" s="6" t="s">
        <v>194</v>
      </c>
      <c r="B11" s="6">
        <v>60.0</v>
      </c>
      <c r="C11" s="6">
        <v>-10.0</v>
      </c>
      <c r="D11" s="17">
        <f>B11+C11</f>
        <v>50</v>
      </c>
    </row>
    <row r="12">
      <c r="A12" s="15"/>
    </row>
    <row r="13">
      <c r="A13" s="94" t="s">
        <v>51</v>
      </c>
      <c r="B13" s="93" t="s">
        <v>141</v>
      </c>
      <c r="C13" s="93" t="s">
        <v>92</v>
      </c>
      <c r="D13" s="93"/>
    </row>
    <row r="14">
      <c r="A14" s="100" t="s">
        <v>13</v>
      </c>
      <c r="B14" s="91" t="s">
        <v>195</v>
      </c>
      <c r="C14" s="91" t="s">
        <v>196</v>
      </c>
      <c r="D14" s="91"/>
    </row>
    <row r="15">
      <c r="A15" s="101"/>
      <c r="B15" s="91" t="s">
        <v>170</v>
      </c>
      <c r="C15" s="91" t="s">
        <v>197</v>
      </c>
      <c r="D15" s="91"/>
    </row>
    <row r="16">
      <c r="A16" s="101"/>
      <c r="B16" s="91" t="s">
        <v>198</v>
      </c>
      <c r="C16" s="91" t="s">
        <v>199</v>
      </c>
      <c r="D16" s="91"/>
    </row>
    <row r="17">
      <c r="A17" s="91"/>
      <c r="B17" s="91" t="s">
        <v>148</v>
      </c>
      <c r="C17" s="91" t="s">
        <v>200</v>
      </c>
      <c r="D17" s="91"/>
    </row>
    <row r="18">
      <c r="A18" s="88"/>
      <c r="B18" s="91" t="s">
        <v>201</v>
      </c>
      <c r="C18" s="91" t="s">
        <v>202</v>
      </c>
      <c r="D18" s="91"/>
    </row>
    <row r="19">
      <c r="A19" s="100" t="s">
        <v>6</v>
      </c>
      <c r="B19" s="91" t="s">
        <v>155</v>
      </c>
      <c r="C19" s="91" t="s">
        <v>203</v>
      </c>
      <c r="D19" s="91"/>
    </row>
    <row r="20">
      <c r="A20" s="88"/>
      <c r="B20" s="91" t="s">
        <v>204</v>
      </c>
      <c r="C20" s="91" t="s">
        <v>205</v>
      </c>
      <c r="D20" s="91"/>
    </row>
    <row r="21">
      <c r="A21" s="88"/>
      <c r="B21" s="91" t="s">
        <v>206</v>
      </c>
      <c r="C21" s="91" t="s">
        <v>207</v>
      </c>
      <c r="D21" s="91"/>
    </row>
    <row r="22">
      <c r="A22" s="88"/>
      <c r="B22" s="91" t="s">
        <v>160</v>
      </c>
      <c r="C22" s="91" t="s">
        <v>208</v>
      </c>
      <c r="D22" s="91"/>
    </row>
    <row r="23">
      <c r="A23" s="88"/>
      <c r="B23" s="91" t="s">
        <v>209</v>
      </c>
      <c r="C23" s="91" t="s">
        <v>210</v>
      </c>
      <c r="D23" s="91"/>
    </row>
  </sheetData>
  <drawing r:id="rId1"/>
  <tableParts count="1">
    <tablePart r:id="rId3"/>
  </tableParts>
</worksheet>
</file>