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10\Desktop\Curso Data Science - Digital House\Projeto Integrador\Notebooks Finais\"/>
    </mc:Choice>
  </mc:AlternateContent>
  <xr:revisionPtr revIDLastSave="0" documentId="13_ncr:1_{7AB1CC9C-3011-4583-AC19-F8D2681402F2}" xr6:coauthVersionLast="46" xr6:coauthVersionMax="46" xr10:uidLastSave="{00000000-0000-0000-0000-000000000000}"/>
  <bookViews>
    <workbookView xWindow="-108" yWindow="-108" windowWidth="23256" windowHeight="12576" firstSheet="5" activeTab="14" xr2:uid="{933C3711-5A42-48C3-BEF3-B56E486DC463}"/>
  </bookViews>
  <sheets>
    <sheet name="Identificação_do_Melhor_Modelo" sheetId="5" r:id="rId1"/>
    <sheet name="Cenário_Macro_Modelagem" sheetId="1" r:id="rId2"/>
    <sheet name="Features_Selecionadas" sheetId="2" r:id="rId3"/>
    <sheet name="Identificação das Cidades" sheetId="4" r:id="rId4"/>
    <sheet name="Slide_3" sheetId="6" r:id="rId5"/>
    <sheet name="Slide4" sheetId="7" r:id="rId6"/>
    <sheet name="Slide5" sheetId="8" r:id="rId7"/>
    <sheet name="Ajuste do Modelo_Base_Teste" sheetId="13" r:id="rId8"/>
    <sheet name="Slide7" sheetId="11" r:id="rId9"/>
    <sheet name="Slide8" sheetId="10" r:id="rId10"/>
    <sheet name="Slide9" sheetId="14" r:id="rId11"/>
    <sheet name="Slide Extra" sheetId="15" r:id="rId12"/>
    <sheet name="Slide9 (2)" sheetId="16" r:id="rId13"/>
    <sheet name="Planilha2" sheetId="17" r:id="rId14"/>
    <sheet name="Planilha1" sheetId="18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34" i="16" l="1"/>
  <c r="AM35" i="16" s="1"/>
  <c r="AM36" i="16" s="1"/>
  <c r="AM37" i="16" s="1"/>
  <c r="AM38" i="16" s="1"/>
  <c r="AM39" i="16" s="1"/>
  <c r="AM40" i="16" s="1"/>
  <c r="AM41" i="16" s="1"/>
  <c r="AM42" i="16" s="1"/>
  <c r="AM43" i="16" s="1"/>
  <c r="AM44" i="16" s="1"/>
  <c r="AM45" i="16" s="1"/>
  <c r="AM46" i="16" s="1"/>
  <c r="Y34" i="16"/>
  <c r="Y35" i="16" s="1"/>
  <c r="Y36" i="16" s="1"/>
  <c r="Y37" i="16" s="1"/>
  <c r="Y38" i="16" s="1"/>
  <c r="Y39" i="16" s="1"/>
  <c r="Y40" i="16" s="1"/>
  <c r="Y41" i="16" s="1"/>
  <c r="Y42" i="16" s="1"/>
  <c r="Y43" i="16" s="1"/>
  <c r="Y44" i="16" s="1"/>
  <c r="Y45" i="16" s="1"/>
  <c r="Y46" i="16" s="1"/>
  <c r="H34" i="16"/>
  <c r="H35" i="16" s="1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AM20" i="16"/>
  <c r="AM21" i="16" s="1"/>
  <c r="AM22" i="16" s="1"/>
  <c r="AM23" i="16" s="1"/>
  <c r="AM24" i="16" s="1"/>
  <c r="AM25" i="16" s="1"/>
  <c r="AM26" i="16" s="1"/>
  <c r="AM27" i="16" s="1"/>
  <c r="AM28" i="16" s="1"/>
  <c r="AM29" i="16" s="1"/>
  <c r="AM30" i="16" s="1"/>
  <c r="AM31" i="16" s="1"/>
  <c r="AM19" i="16"/>
  <c r="Y19" i="16"/>
  <c r="Y20" i="16" s="1"/>
  <c r="Y21" i="16" s="1"/>
  <c r="Y22" i="16" s="1"/>
  <c r="Y23" i="16" s="1"/>
  <c r="Y24" i="16" s="1"/>
  <c r="Y25" i="16" s="1"/>
  <c r="Y26" i="16" s="1"/>
  <c r="Y27" i="16" s="1"/>
  <c r="Y28" i="16" s="1"/>
  <c r="Y29" i="16" s="1"/>
  <c r="Y30" i="16" s="1"/>
  <c r="Y31" i="16" s="1"/>
  <c r="H19" i="16"/>
  <c r="H20" i="16" s="1"/>
  <c r="H21" i="16" s="1"/>
  <c r="H22" i="16" s="1"/>
  <c r="H23" i="16" s="1"/>
  <c r="H24" i="16" s="1"/>
  <c r="H25" i="16" s="1"/>
  <c r="H26" i="16" s="1"/>
  <c r="H27" i="16" s="1"/>
  <c r="H28" i="16" s="1"/>
  <c r="H29" i="16" s="1"/>
  <c r="H30" i="16" s="1"/>
  <c r="H31" i="16" s="1"/>
  <c r="C26" i="5" l="1"/>
  <c r="C25" i="5"/>
  <c r="C24" i="5"/>
  <c r="C23" i="5"/>
  <c r="C22" i="5"/>
  <c r="C21" i="5"/>
  <c r="C20" i="5"/>
  <c r="C19" i="5"/>
  <c r="C18" i="5"/>
  <c r="C17" i="5"/>
  <c r="C6" i="5"/>
  <c r="C8" i="5"/>
  <c r="C5" i="5"/>
  <c r="C7" i="5"/>
  <c r="C16" i="5"/>
  <c r="C15" i="5"/>
  <c r="C14" i="5"/>
  <c r="C13" i="5"/>
  <c r="C4" i="5"/>
  <c r="C3" i="5"/>
  <c r="C12" i="5"/>
  <c r="C11" i="5"/>
  <c r="C10" i="5"/>
  <c r="C9" i="5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B17" i="10"/>
  <c r="D16" i="2"/>
</calcChain>
</file>

<file path=xl/sharedStrings.xml><?xml version="1.0" encoding="utf-8"?>
<sst xmlns="http://schemas.openxmlformats.org/spreadsheetml/2006/main" count="831" uniqueCount="187">
  <si>
    <t>Acurácia</t>
  </si>
  <si>
    <t>Base</t>
  </si>
  <si>
    <t>Modelo</t>
  </si>
  <si>
    <t>Random Forest</t>
  </si>
  <si>
    <t>Defaut</t>
  </si>
  <si>
    <t>Features</t>
  </si>
  <si>
    <t>Posição</t>
  </si>
  <si>
    <t>Idade</t>
  </si>
  <si>
    <t>Raça 4</t>
  </si>
  <si>
    <t>Febre 1</t>
  </si>
  <si>
    <t>Dispneia 1</t>
  </si>
  <si>
    <t>Saturação 1</t>
  </si>
  <si>
    <t>Suporte Vent 1</t>
  </si>
  <si>
    <t>Suporte Vent 2</t>
  </si>
  <si>
    <t>PCR_Resul 2</t>
  </si>
  <si>
    <t>Significado</t>
  </si>
  <si>
    <t>Raça Parda</t>
  </si>
  <si>
    <t>PCR Não Detectável</t>
  </si>
  <si>
    <t>Tosse 1</t>
  </si>
  <si>
    <t>Fator de Risco 2</t>
  </si>
  <si>
    <t>Desc_Respiratório 1</t>
  </si>
  <si>
    <t>Completa 20 maiores cidades com 50 features</t>
  </si>
  <si>
    <t>Completa 20 maiores cidades com 13 features</t>
  </si>
  <si>
    <t>Logistic Regression</t>
  </si>
  <si>
    <t>Kneighbors Classifier</t>
  </si>
  <si>
    <t>Decision Tree Classifier</t>
  </si>
  <si>
    <t>Naives Bayes</t>
  </si>
  <si>
    <t>Bagging Classifier</t>
  </si>
  <si>
    <t>Random Forest Classifier</t>
  </si>
  <si>
    <t>Linear Discriminant Analysis</t>
  </si>
  <si>
    <t>Quadratic Discriminant Analysis</t>
  </si>
  <si>
    <t>Ridge Classifier</t>
  </si>
  <si>
    <t>AdaBoosting Classifier</t>
  </si>
  <si>
    <t>Gradient Boosting Classifier</t>
  </si>
  <si>
    <t>CatBoosting Classifier</t>
  </si>
  <si>
    <t>Light Gradient Boosting Machine</t>
  </si>
  <si>
    <t>Xgboost</t>
  </si>
  <si>
    <t>Nearest Centroid</t>
  </si>
  <si>
    <t>Extra Trees Classifier</t>
  </si>
  <si>
    <t>SGD Classifier</t>
  </si>
  <si>
    <t>Passive Agressive Classifier</t>
  </si>
  <si>
    <t>Ridge ClassifierCV</t>
  </si>
  <si>
    <t>Linear SVC</t>
  </si>
  <si>
    <t>Perceptron</t>
  </si>
  <si>
    <t>BernoulliNB</t>
  </si>
  <si>
    <t>Dummy Classifier</t>
  </si>
  <si>
    <t>Extra Tree Classifier</t>
  </si>
  <si>
    <t>UTI 1</t>
  </si>
  <si>
    <t>São Paulo</t>
  </si>
  <si>
    <t>Rio de Janeiro</t>
  </si>
  <si>
    <t>Brasília</t>
  </si>
  <si>
    <t>Salvador</t>
  </si>
  <si>
    <t>Fortaleza</t>
  </si>
  <si>
    <t>Belo Horizonte</t>
  </si>
  <si>
    <t>Manaus</t>
  </si>
  <si>
    <t>Curitiba</t>
  </si>
  <si>
    <t>Recife</t>
  </si>
  <si>
    <t>Porto Alegre</t>
  </si>
  <si>
    <t>Goiânia</t>
  </si>
  <si>
    <t>Belém</t>
  </si>
  <si>
    <t>Guarulhos</t>
  </si>
  <si>
    <t>Campinas</t>
  </si>
  <si>
    <t>São Luís</t>
  </si>
  <si>
    <t>São Gonçalo</t>
  </si>
  <si>
    <t>Maceió</t>
  </si>
  <si>
    <t>Duque de Caxias</t>
  </si>
  <si>
    <t>Natal</t>
  </si>
  <si>
    <t>Campo Grande</t>
  </si>
  <si>
    <t>Variáveis Importantes</t>
  </si>
  <si>
    <t>OK</t>
  </si>
  <si>
    <t>Percentual Importância Maiores Cidades</t>
  </si>
  <si>
    <t>Percentual Importância São Paulo</t>
  </si>
  <si>
    <t>Antes</t>
  </si>
  <si>
    <t>Após</t>
  </si>
  <si>
    <t>Percentual Importância Brasília</t>
  </si>
  <si>
    <t>Durante</t>
  </si>
  <si>
    <t>Técnicas</t>
  </si>
  <si>
    <t>Fluxograma da Etapa Inicial até o Processamento</t>
  </si>
  <si>
    <t>Fluxograma da Etapa de Modelagem em ML</t>
  </si>
  <si>
    <t>Inclusão do Modelo e Acurácia para cada Cidade</t>
  </si>
  <si>
    <t>TRATAMENTO INICIAL</t>
  </si>
  <si>
    <t>Aplicação de Filtros: 
- 20 Maiores Cidades
- Somente Internados
- Curados e óbitos por Covid</t>
  </si>
  <si>
    <t>Verificação de Oultlier via describe</t>
  </si>
  <si>
    <t>Carregamento de Duas Bases (Antes e Durante a Vacinação)</t>
  </si>
  <si>
    <t>Retirada de Duplicidade</t>
  </si>
  <si>
    <t>Retirada de Colunas com única resposta, mal preenchidas e sem explicação lógica</t>
  </si>
  <si>
    <t>PRÉ-PROCESSAMENTO</t>
  </si>
  <si>
    <t>Re-Categorização das Variáveis</t>
  </si>
  <si>
    <t>Aplicação de Dummy</t>
  </si>
  <si>
    <t>Split da Base (teste=0.7)</t>
  </si>
  <si>
    <t>Aplicação da Random Forest via Feature Importance para seleção de features</t>
  </si>
  <si>
    <t>Ajuste e teste do modelo com as features selecionadas</t>
  </si>
  <si>
    <t>Sexo Masculino</t>
  </si>
  <si>
    <t>Suporte Vent Invasivo</t>
  </si>
  <si>
    <t>Suporte Vent Não Invasivo</t>
  </si>
  <si>
    <t>Sim para Desconforto Respiratório</t>
  </si>
  <si>
    <t>Sim para Tosse</t>
  </si>
  <si>
    <t>Não para Fator de Risco</t>
  </si>
  <si>
    <t>Sim para UTI</t>
  </si>
  <si>
    <t>Sim para Saturação</t>
  </si>
  <si>
    <t>Sim para Dispneia</t>
  </si>
  <si>
    <t>Sim para Febre</t>
  </si>
  <si>
    <t>Total de Bases</t>
  </si>
  <si>
    <t>Base Antes da Vacina</t>
  </si>
  <si>
    <t>Base Durante a Vacina</t>
  </si>
  <si>
    <t>Total</t>
  </si>
  <si>
    <t>Features Iniciais</t>
  </si>
  <si>
    <t>Retirada Feat. Sem Sentido</t>
  </si>
  <si>
    <t>Aplicação da Dummy</t>
  </si>
  <si>
    <t>Feature Selection</t>
  </si>
  <si>
    <t>Municípios Analisados</t>
  </si>
  <si>
    <t>Balanceamento (Smote) da Base Treino e Teste</t>
  </si>
  <si>
    <t>Simulação de Ajuste pela acurácia via Cross-Validation (Kfolds=10) para 24 modelos de classificação</t>
  </si>
  <si>
    <t>Escolha do Modelo com Maior Acurácia</t>
  </si>
  <si>
    <t xml:space="preserve">CARREGAR A BASE PRÉ-PROCESSADA (ANTES E DURANTE A VACINA) </t>
  </si>
  <si>
    <t>Split das Bases (teste=0.7)</t>
  </si>
  <si>
    <t>Balanceamento (Smote) das Bases Treino e Teste</t>
  </si>
  <si>
    <t>Fitagem do Modelo de Melhor Ajuste com a base de Teste</t>
  </si>
  <si>
    <t>ESTRUTURA IGUAL AO SLIDE 6, TENTAR FAZER 10 MUNICÍPIOS POR SLIDE</t>
  </si>
  <si>
    <t>Poder de Discriminação</t>
  </si>
  <si>
    <t>BCG</t>
  </si>
  <si>
    <t>RDF</t>
  </si>
  <si>
    <t>BNB</t>
  </si>
  <si>
    <t>LR</t>
  </si>
  <si>
    <t>NB</t>
  </si>
  <si>
    <t>LDA</t>
  </si>
  <si>
    <t>QDA</t>
  </si>
  <si>
    <t>PAC</t>
  </si>
  <si>
    <t>KNN</t>
  </si>
  <si>
    <t>CART</t>
  </si>
  <si>
    <t>RDG</t>
  </si>
  <si>
    <t>ADA</t>
  </si>
  <si>
    <t>GRA</t>
  </si>
  <si>
    <t>CAT</t>
  </si>
  <si>
    <t>LGB</t>
  </si>
  <si>
    <t>SGD</t>
  </si>
  <si>
    <t>XGB</t>
  </si>
  <si>
    <t>NCE</t>
  </si>
  <si>
    <t>XTC</t>
  </si>
  <si>
    <t>RCV</t>
  </si>
  <si>
    <t>LSV</t>
  </si>
  <si>
    <t>PCP</t>
  </si>
  <si>
    <t>DUC</t>
  </si>
  <si>
    <t>XTR</t>
  </si>
  <si>
    <t>QTD</t>
  </si>
  <si>
    <t>Homem</t>
  </si>
  <si>
    <t>60 anos</t>
  </si>
  <si>
    <t>Outra raça (Diferente de Parda)</t>
  </si>
  <si>
    <t>Com Saturação &gt; 95%</t>
  </si>
  <si>
    <t>Internado na UTI</t>
  </si>
  <si>
    <t>Sem uso da Ventilação Mecânica</t>
  </si>
  <si>
    <t>Com Resultado do PCR como não detectável</t>
  </si>
  <si>
    <t>Com sintomas de Tosse</t>
  </si>
  <si>
    <t>Com Sintomas de Febre</t>
  </si>
  <si>
    <t>Com sintomas de Dispnéia</t>
  </si>
  <si>
    <t>Sem desconforto respiratório</t>
  </si>
  <si>
    <t>Apresentando Fatores de Risco</t>
  </si>
  <si>
    <t>Cura</t>
  </si>
  <si>
    <t>Provável Classificação</t>
  </si>
  <si>
    <t>Óbito</t>
  </si>
  <si>
    <t>acumulado</t>
  </si>
  <si>
    <t>Anos</t>
  </si>
  <si>
    <t>Não Parda</t>
  </si>
  <si>
    <t>Com Febre</t>
  </si>
  <si>
    <t>Com Dispnéia</t>
  </si>
  <si>
    <t>Com Saturação &lt; 95%</t>
  </si>
  <si>
    <t xml:space="preserve">Com Suporte Invasivo de Ventilação Mecânica </t>
  </si>
  <si>
    <t>Sem Suporte Não Invasivo de Ventilação Mecânica</t>
  </si>
  <si>
    <t>Resultado Inconclusivo</t>
  </si>
  <si>
    <t>Com Sintoma de Tosse</t>
  </si>
  <si>
    <t>Sem sintomas de Desconforto Respiratório</t>
  </si>
  <si>
    <t>Sem Fatores de Risco</t>
  </si>
  <si>
    <t>Classificação Final</t>
  </si>
  <si>
    <t>CENÁRIO 1</t>
  </si>
  <si>
    <t>CENÁRIO 2 - Só mudando a Idade</t>
  </si>
  <si>
    <t>CENÁRIO 3 - Só mudando a Idade</t>
  </si>
  <si>
    <t xml:space="preserve">Sem Suporte Invasivo de Ventilação Mecânica </t>
  </si>
  <si>
    <t>São Paulo Durante</t>
  </si>
  <si>
    <t>Simulação Feita</t>
  </si>
  <si>
    <t>Pycaret</t>
  </si>
  <si>
    <t>X</t>
  </si>
  <si>
    <t>SVM</t>
  </si>
  <si>
    <t>Lazy Predict</t>
  </si>
  <si>
    <t>NuSVC</t>
  </si>
  <si>
    <t>LabelSpread</t>
  </si>
  <si>
    <t>CalibratedClassifierCV</t>
  </si>
  <si>
    <t>LabelPropagation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</si>
</sst>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2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2" borderId="0" xfId="0" applyFill="1"/>
    <xf numFmtId="0" fontId="0" fillId="2" borderId="1" xfId="0" applyFont="1" applyFill="1" applyBorder="1"/>
    <xf numFmtId="164" fontId="0" fillId="2" borderId="1" xfId="1" applyNumberFormat="1" applyFont="1" applyFill="1" applyBorder="1"/>
    <xf numFmtId="164" fontId="2" fillId="2" borderId="1" xfId="0" applyNumberFormat="1" applyFont="1" applyFill="1" applyBorder="1"/>
    <xf numFmtId="164" fontId="0" fillId="2" borderId="3" xfId="1" applyNumberFormat="1" applyFont="1" applyFill="1" applyBorder="1"/>
    <xf numFmtId="164" fontId="0" fillId="2" borderId="8" xfId="1" applyNumberFormat="1" applyFont="1" applyFill="1" applyBorder="1"/>
    <xf numFmtId="0" fontId="0" fillId="2" borderId="1" xfId="0" applyFill="1" applyBorder="1" applyAlignment="1">
      <alignment horizontal="center"/>
    </xf>
    <xf numFmtId="0" fontId="0" fillId="2" borderId="3" xfId="0" applyFill="1" applyBorder="1"/>
    <xf numFmtId="0" fontId="0" fillId="2" borderId="10" xfId="0" applyFill="1" applyBorder="1"/>
    <xf numFmtId="0" fontId="0" fillId="2" borderId="8" xfId="0" applyFill="1" applyBorder="1"/>
    <xf numFmtId="0" fontId="0" fillId="2" borderId="11" xfId="0" applyFill="1" applyBorder="1"/>
    <xf numFmtId="0" fontId="0" fillId="2" borderId="7" xfId="0" applyFill="1" applyBorder="1"/>
    <xf numFmtId="0" fontId="0" fillId="2" borderId="9" xfId="0" applyFill="1" applyBorder="1"/>
    <xf numFmtId="164" fontId="2" fillId="2" borderId="0" xfId="0" applyNumberFormat="1" applyFont="1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15" xfId="0" applyFill="1" applyBorder="1"/>
    <xf numFmtId="0" fontId="0" fillId="2" borderId="22" xfId="0" applyFill="1" applyBorder="1"/>
    <xf numFmtId="0" fontId="0" fillId="0" borderId="2" xfId="0" applyBorder="1" applyAlignment="1">
      <alignment wrapText="1"/>
    </xf>
    <xf numFmtId="0" fontId="2" fillId="0" borderId="2" xfId="0" applyFont="1" applyBorder="1"/>
    <xf numFmtId="0" fontId="0" fillId="0" borderId="2" xfId="0" applyBorder="1"/>
    <xf numFmtId="9" fontId="0" fillId="2" borderId="3" xfId="1" applyFont="1" applyFill="1" applyBorder="1"/>
    <xf numFmtId="165" fontId="0" fillId="0" borderId="0" xfId="2" applyNumberFormat="1" applyFont="1"/>
    <xf numFmtId="0" fontId="2" fillId="0" borderId="2" xfId="0" applyFont="1" applyBorder="1" applyAlignment="1">
      <alignment wrapText="1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0" fillId="2" borderId="0" xfId="0" applyFill="1" applyBorder="1"/>
    <xf numFmtId="0" fontId="2" fillId="2" borderId="0" xfId="0" applyFont="1" applyFill="1" applyBorder="1"/>
    <xf numFmtId="164" fontId="0" fillId="2" borderId="0" xfId="1" applyNumberFormat="1" applyFont="1" applyFill="1" applyBorder="1"/>
    <xf numFmtId="0" fontId="0" fillId="2" borderId="20" xfId="0" applyFill="1" applyBorder="1"/>
    <xf numFmtId="0" fontId="0" fillId="2" borderId="24" xfId="0" applyFill="1" applyBorder="1"/>
    <xf numFmtId="0" fontId="0" fillId="2" borderId="25" xfId="0" applyFill="1" applyBorder="1"/>
    <xf numFmtId="164" fontId="0" fillId="2" borderId="22" xfId="1" applyNumberFormat="1" applyFont="1" applyFill="1" applyBorder="1"/>
    <xf numFmtId="164" fontId="0" fillId="2" borderId="23" xfId="1" applyNumberFormat="1" applyFont="1" applyFill="1" applyBorder="1"/>
    <xf numFmtId="164" fontId="0" fillId="2" borderId="10" xfId="1" applyNumberFormat="1" applyFont="1" applyFill="1" applyBorder="1"/>
    <xf numFmtId="164" fontId="0" fillId="2" borderId="11" xfId="1" applyNumberFormat="1" applyFont="1" applyFill="1" applyBorder="1"/>
    <xf numFmtId="164" fontId="0" fillId="2" borderId="15" xfId="1" applyNumberFormat="1" applyFont="1" applyFill="1" applyBorder="1"/>
    <xf numFmtId="164" fontId="3" fillId="2" borderId="22" xfId="1" applyNumberFormat="1" applyFont="1" applyFill="1" applyBorder="1"/>
    <xf numFmtId="164" fontId="3" fillId="2" borderId="23" xfId="1" applyNumberFormat="1" applyFont="1" applyFill="1" applyBorder="1"/>
    <xf numFmtId="164" fontId="4" fillId="2" borderId="22" xfId="1" applyNumberFormat="1" applyFont="1" applyFill="1" applyBorder="1"/>
    <xf numFmtId="0" fontId="0" fillId="2" borderId="26" xfId="0" applyFill="1" applyBorder="1"/>
    <xf numFmtId="0" fontId="3" fillId="2" borderId="1" xfId="0" applyFont="1" applyFill="1" applyBorder="1"/>
    <xf numFmtId="164" fontId="3" fillId="2" borderId="1" xfId="1" applyNumberFormat="1" applyFont="1" applyFill="1" applyBorder="1"/>
    <xf numFmtId="164" fontId="3" fillId="2" borderId="8" xfId="1" applyNumberFormat="1" applyFont="1" applyFill="1" applyBorder="1"/>
    <xf numFmtId="164" fontId="4" fillId="2" borderId="1" xfId="1" applyNumberFormat="1" applyFont="1" applyFill="1" applyBorder="1"/>
    <xf numFmtId="164" fontId="4" fillId="2" borderId="8" xfId="1" applyNumberFormat="1" applyFont="1" applyFill="1" applyBorder="1"/>
    <xf numFmtId="0" fontId="4" fillId="2" borderId="1" xfId="0" applyFont="1" applyFill="1" applyBorder="1"/>
    <xf numFmtId="9" fontId="0" fillId="2" borderId="1" xfId="1" applyFont="1" applyFill="1" applyBorder="1"/>
    <xf numFmtId="0" fontId="2" fillId="2" borderId="28" xfId="0" applyFont="1" applyFill="1" applyBorder="1"/>
    <xf numFmtId="0" fontId="0" fillId="2" borderId="29" xfId="0" applyFill="1" applyBorder="1"/>
    <xf numFmtId="0" fontId="2" fillId="2" borderId="29" xfId="0" applyFont="1" applyFill="1" applyBorder="1"/>
    <xf numFmtId="0" fontId="2" fillId="2" borderId="30" xfId="0" applyFont="1" applyFill="1" applyBorder="1"/>
    <xf numFmtId="0" fontId="0" fillId="2" borderId="31" xfId="0" applyFont="1" applyFill="1" applyBorder="1"/>
    <xf numFmtId="0" fontId="0" fillId="2" borderId="32" xfId="0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0" fillId="2" borderId="4" xfId="0" applyFill="1" applyBorder="1"/>
    <xf numFmtId="0" fontId="0" fillId="2" borderId="6" xfId="0" applyFill="1" applyBorder="1"/>
    <xf numFmtId="0" fontId="2" fillId="2" borderId="4" xfId="0" applyFont="1" applyFill="1" applyBorder="1"/>
    <xf numFmtId="0" fontId="2" fillId="2" borderId="6" xfId="0" applyFont="1" applyFill="1" applyBorder="1"/>
    <xf numFmtId="0" fontId="2" fillId="2" borderId="31" xfId="0" applyFont="1" applyFill="1" applyBorder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33" xfId="0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'Slide9 (2)'!$G$18</c:f>
              <c:strCache>
                <c:ptCount val="1"/>
                <c:pt idx="0">
                  <c:v>Antes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6E3-4234-9B62-D0CA37B27004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6E3-4234-9B62-D0CA37B27004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6E3-4234-9B62-D0CA37B2700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6E3-4234-9B62-D0CA37B27004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6E3-4234-9B62-D0CA37B27004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6E3-4234-9B62-D0CA37B27004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6E3-4234-9B62-D0CA37B27004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6E3-4234-9B62-D0CA37B27004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6E3-4234-9B62-D0CA37B2700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6E3-4234-9B62-D0CA37B2700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6E3-4234-9B62-D0CA37B2700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6E3-4234-9B62-D0CA37B27004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66E3-4234-9B62-D0CA37B27004}"/>
              </c:ext>
            </c:extLst>
          </c:dPt>
          <c:dLbls>
            <c:dLbl>
              <c:idx val="1"/>
              <c:layout>
                <c:manualLayout>
                  <c:x val="2.609773333993654E-3"/>
                  <c:y val="1.78312684630850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6E3-4234-9B62-D0CA37B270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'Slide9 (2)'!$F$19:$F$31</c:f>
              <c:strCache>
                <c:ptCount val="13"/>
                <c:pt idx="0">
                  <c:v>Idade</c:v>
                </c:pt>
                <c:pt idx="1">
                  <c:v>Suporte Vent Invasivo</c:v>
                </c:pt>
                <c:pt idx="2">
                  <c:v>Sexo Masculino</c:v>
                </c:pt>
                <c:pt idx="3">
                  <c:v>Raça Parda</c:v>
                </c:pt>
                <c:pt idx="4">
                  <c:v>Sim para UTI</c:v>
                </c:pt>
                <c:pt idx="5">
                  <c:v>Sim para Dispneia</c:v>
                </c:pt>
                <c:pt idx="6">
                  <c:v>Sim para Saturação</c:v>
                </c:pt>
                <c:pt idx="7">
                  <c:v>Sim para Desconforto Respiratório</c:v>
                </c:pt>
                <c:pt idx="8">
                  <c:v>Sim para Febre</c:v>
                </c:pt>
                <c:pt idx="9">
                  <c:v>Não para Fator de Risco</c:v>
                </c:pt>
                <c:pt idx="10">
                  <c:v>PCR Não Detectável</c:v>
                </c:pt>
                <c:pt idx="11">
                  <c:v>Suporte Vent Não Invasivo</c:v>
                </c:pt>
                <c:pt idx="12">
                  <c:v>Sim para Tosse</c:v>
                </c:pt>
              </c:strCache>
            </c:strRef>
          </c:cat>
          <c:val>
            <c:numRef>
              <c:f>'Slide9 (2)'!$G$19:$G$31</c:f>
              <c:numCache>
                <c:formatCode>0%</c:formatCode>
                <c:ptCount val="13"/>
                <c:pt idx="0">
                  <c:v>0.35</c:v>
                </c:pt>
                <c:pt idx="1">
                  <c:v>0.29499999999999998</c:v>
                </c:pt>
                <c:pt idx="2">
                  <c:v>4.3999999999999997E-2</c:v>
                </c:pt>
                <c:pt idx="3">
                  <c:v>3.6999999999999998E-2</c:v>
                </c:pt>
                <c:pt idx="4">
                  <c:v>3.1699999999999999E-2</c:v>
                </c:pt>
                <c:pt idx="5">
                  <c:v>3.5999999999999997E-2</c:v>
                </c:pt>
                <c:pt idx="6">
                  <c:v>3.5999999999999997E-2</c:v>
                </c:pt>
                <c:pt idx="7">
                  <c:v>3.1E-2</c:v>
                </c:pt>
                <c:pt idx="8">
                  <c:v>3.4000000000000002E-2</c:v>
                </c:pt>
                <c:pt idx="9">
                  <c:v>2.1999999999999999E-2</c:v>
                </c:pt>
                <c:pt idx="10">
                  <c:v>2.1000000000000001E-2</c:v>
                </c:pt>
                <c:pt idx="11">
                  <c:v>2.86E-2</c:v>
                </c:pt>
                <c:pt idx="12">
                  <c:v>3.1E-2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6E3-4234-9B62-D0CA37B27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27"/>
        <c:axId val="1307532127"/>
        <c:axId val="1307536287"/>
      </c:barChart>
      <c:lineChart>
        <c:grouping val="standard"/>
        <c:varyColors val="0"/>
        <c:ser>
          <c:idx val="1"/>
          <c:order val="1"/>
          <c:tx>
            <c:strRef>
              <c:f>'Slide9 (2)'!$H$18</c:f>
              <c:strCache>
                <c:ptCount val="1"/>
                <c:pt idx="0">
                  <c:v>acumulado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6545962937519743E-2"/>
                  <c:y val="2.262254433948447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6E3-4234-9B62-D0CA37B270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'Slide9 (2)'!$F$19:$F$31</c:f>
              <c:strCache>
                <c:ptCount val="13"/>
                <c:pt idx="0">
                  <c:v>Idade</c:v>
                </c:pt>
                <c:pt idx="1">
                  <c:v>Suporte Vent Invasivo</c:v>
                </c:pt>
                <c:pt idx="2">
                  <c:v>Sexo Masculino</c:v>
                </c:pt>
                <c:pt idx="3">
                  <c:v>Raça Parda</c:v>
                </c:pt>
                <c:pt idx="4">
                  <c:v>Sim para UTI</c:v>
                </c:pt>
                <c:pt idx="5">
                  <c:v>Sim para Dispneia</c:v>
                </c:pt>
                <c:pt idx="6">
                  <c:v>Sim para Saturação</c:v>
                </c:pt>
                <c:pt idx="7">
                  <c:v>Sim para Desconforto Respiratório</c:v>
                </c:pt>
                <c:pt idx="8">
                  <c:v>Sim para Febre</c:v>
                </c:pt>
                <c:pt idx="9">
                  <c:v>Não para Fator de Risco</c:v>
                </c:pt>
                <c:pt idx="10">
                  <c:v>PCR Não Detectável</c:v>
                </c:pt>
                <c:pt idx="11">
                  <c:v>Suporte Vent Não Invasivo</c:v>
                </c:pt>
                <c:pt idx="12">
                  <c:v>Sim para Tosse</c:v>
                </c:pt>
              </c:strCache>
            </c:strRef>
          </c:cat>
          <c:val>
            <c:numRef>
              <c:f>'Slide9 (2)'!$H$19:$H$31</c:f>
              <c:numCache>
                <c:formatCode>0%</c:formatCode>
                <c:ptCount val="13"/>
                <c:pt idx="0">
                  <c:v>0.35</c:v>
                </c:pt>
                <c:pt idx="1">
                  <c:v>0.64500000000000002</c:v>
                </c:pt>
                <c:pt idx="2">
                  <c:v>0.68900000000000006</c:v>
                </c:pt>
                <c:pt idx="3">
                  <c:v>0.72600000000000009</c:v>
                </c:pt>
                <c:pt idx="4">
                  <c:v>0.75770000000000004</c:v>
                </c:pt>
                <c:pt idx="5">
                  <c:v>0.79370000000000007</c:v>
                </c:pt>
                <c:pt idx="6">
                  <c:v>0.8297000000000001</c:v>
                </c:pt>
                <c:pt idx="7">
                  <c:v>0.86070000000000013</c:v>
                </c:pt>
                <c:pt idx="8">
                  <c:v>0.89470000000000016</c:v>
                </c:pt>
                <c:pt idx="9">
                  <c:v>0.91670000000000018</c:v>
                </c:pt>
                <c:pt idx="10">
                  <c:v>0.9377000000000002</c:v>
                </c:pt>
                <c:pt idx="11">
                  <c:v>0.96630000000000016</c:v>
                </c:pt>
                <c:pt idx="12">
                  <c:v>0.99730000000000019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6E3-4234-9B62-D0CA37B27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188223"/>
        <c:axId val="1679191551"/>
      </c:lineChart>
      <c:catAx>
        <c:axId val="130753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7536287"/>
        <c:crosses val="autoZero"/>
        <c:auto val="1"/>
        <c:lblAlgn val="ctr"/>
        <c:lblOffset val="100"/>
        <c:noMultiLvlLbl val="0"/>
      </c:catAx>
      <c:valAx>
        <c:axId val="1307536287"/>
        <c:scaling>
          <c:orientation val="minMax"/>
          <c:max val="0.60000000000000009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7532127"/>
        <c:crosses val="autoZero"/>
        <c:crossBetween val="between"/>
        <c:majorUnit val="0.30000000000000004"/>
      </c:valAx>
      <c:valAx>
        <c:axId val="1679191551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9188223"/>
        <c:crosses val="max"/>
        <c:crossBetween val="between"/>
        <c:majorUnit val="0.5"/>
      </c:valAx>
      <c:catAx>
        <c:axId val="16791882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91915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'Slide9 (2)'!$G$18</c:f>
              <c:strCache>
                <c:ptCount val="1"/>
                <c:pt idx="0">
                  <c:v>Antes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635-4E35-9792-B3800A28372C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635-4E35-9792-B3800A28372C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635-4E35-9792-B3800A28372C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635-4E35-9792-B3800A28372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635-4E35-9792-B3800A28372C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635-4E35-9792-B3800A28372C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635-4E35-9792-B3800A28372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635-4E35-9792-B3800A28372C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635-4E35-9792-B3800A28372C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635-4E35-9792-B3800A28372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635-4E35-9792-B3800A28372C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635-4E35-9792-B3800A28372C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635-4E35-9792-B3800A2837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'Slide9 (2)'!$F$34:$F$46</c:f>
              <c:strCache>
                <c:ptCount val="13"/>
                <c:pt idx="0">
                  <c:v>Suporte Vent Invasivo</c:v>
                </c:pt>
                <c:pt idx="1">
                  <c:v>Idade</c:v>
                </c:pt>
                <c:pt idx="2">
                  <c:v>Sexo Masculino</c:v>
                </c:pt>
                <c:pt idx="3">
                  <c:v>Sim para Febre</c:v>
                </c:pt>
                <c:pt idx="4">
                  <c:v>Raça Parda</c:v>
                </c:pt>
                <c:pt idx="5">
                  <c:v>Sim para Dispneia</c:v>
                </c:pt>
                <c:pt idx="6">
                  <c:v>Sim para Saturação</c:v>
                </c:pt>
                <c:pt idx="7">
                  <c:v>Não para Fator de Risco</c:v>
                </c:pt>
                <c:pt idx="8">
                  <c:v>Sim para Tosse</c:v>
                </c:pt>
                <c:pt idx="9">
                  <c:v>Sim para UTI</c:v>
                </c:pt>
                <c:pt idx="10">
                  <c:v>Suporte Vent Não Invasivo</c:v>
                </c:pt>
                <c:pt idx="11">
                  <c:v>Sim para Desconforto Respiratório</c:v>
                </c:pt>
                <c:pt idx="12">
                  <c:v>PCR Não Detectável</c:v>
                </c:pt>
              </c:strCache>
            </c:strRef>
          </c:cat>
          <c:val>
            <c:numRef>
              <c:f>'Slide9 (2)'!$G$34:$G$46</c:f>
              <c:numCache>
                <c:formatCode>0%</c:formatCode>
                <c:ptCount val="13"/>
                <c:pt idx="0">
                  <c:v>0.41699999999999998</c:v>
                </c:pt>
                <c:pt idx="1">
                  <c:v>0.28439999999999999</c:v>
                </c:pt>
                <c:pt idx="2">
                  <c:v>3.9E-2</c:v>
                </c:pt>
                <c:pt idx="3">
                  <c:v>3.5900000000000001E-2</c:v>
                </c:pt>
                <c:pt idx="4">
                  <c:v>3.2800000000000003E-2</c:v>
                </c:pt>
                <c:pt idx="5">
                  <c:v>3.0300000000000001E-2</c:v>
                </c:pt>
                <c:pt idx="6">
                  <c:v>3.0300000000000001E-2</c:v>
                </c:pt>
                <c:pt idx="7">
                  <c:v>2.9000000000000001E-2</c:v>
                </c:pt>
                <c:pt idx="8">
                  <c:v>2.1999999999999999E-2</c:v>
                </c:pt>
                <c:pt idx="9">
                  <c:v>2.1000000000000001E-2</c:v>
                </c:pt>
                <c:pt idx="10">
                  <c:v>2.1000000000000001E-2</c:v>
                </c:pt>
                <c:pt idx="11">
                  <c:v>1.7100000000000001E-2</c:v>
                </c:pt>
                <c:pt idx="12">
                  <c:v>1.7000000000000001E-2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635-4E35-9792-B3800A283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27"/>
        <c:axId val="1307532127"/>
        <c:axId val="1307536287"/>
      </c:barChart>
      <c:lineChart>
        <c:grouping val="standard"/>
        <c:varyColors val="0"/>
        <c:ser>
          <c:idx val="1"/>
          <c:order val="1"/>
          <c:tx>
            <c:strRef>
              <c:f>'Slide9 (2)'!$H$18</c:f>
              <c:strCache>
                <c:ptCount val="1"/>
                <c:pt idx="0">
                  <c:v>acumulado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'Slide9 (2)'!$F$34:$F$46</c:f>
              <c:strCache>
                <c:ptCount val="13"/>
                <c:pt idx="0">
                  <c:v>Suporte Vent Invasivo</c:v>
                </c:pt>
                <c:pt idx="1">
                  <c:v>Idade</c:v>
                </c:pt>
                <c:pt idx="2">
                  <c:v>Sexo Masculino</c:v>
                </c:pt>
                <c:pt idx="3">
                  <c:v>Sim para Febre</c:v>
                </c:pt>
                <c:pt idx="4">
                  <c:v>Raça Parda</c:v>
                </c:pt>
                <c:pt idx="5">
                  <c:v>Sim para Dispneia</c:v>
                </c:pt>
                <c:pt idx="6">
                  <c:v>Sim para Saturação</c:v>
                </c:pt>
                <c:pt idx="7">
                  <c:v>Não para Fator de Risco</c:v>
                </c:pt>
                <c:pt idx="8">
                  <c:v>Sim para Tosse</c:v>
                </c:pt>
                <c:pt idx="9">
                  <c:v>Sim para UTI</c:v>
                </c:pt>
                <c:pt idx="10">
                  <c:v>Suporte Vent Não Invasivo</c:v>
                </c:pt>
                <c:pt idx="11">
                  <c:v>Sim para Desconforto Respiratório</c:v>
                </c:pt>
                <c:pt idx="12">
                  <c:v>PCR Não Detectável</c:v>
                </c:pt>
              </c:strCache>
            </c:strRef>
          </c:cat>
          <c:val>
            <c:numRef>
              <c:f>'Slide9 (2)'!$H$34:$H$46</c:f>
              <c:numCache>
                <c:formatCode>0%</c:formatCode>
                <c:ptCount val="13"/>
                <c:pt idx="0">
                  <c:v>0.41699999999999998</c:v>
                </c:pt>
                <c:pt idx="1">
                  <c:v>0.70140000000000002</c:v>
                </c:pt>
                <c:pt idx="2">
                  <c:v>0.74040000000000006</c:v>
                </c:pt>
                <c:pt idx="3">
                  <c:v>0.7763000000000001</c:v>
                </c:pt>
                <c:pt idx="4">
                  <c:v>0.80910000000000015</c:v>
                </c:pt>
                <c:pt idx="5">
                  <c:v>0.83940000000000015</c:v>
                </c:pt>
                <c:pt idx="6">
                  <c:v>0.86970000000000014</c:v>
                </c:pt>
                <c:pt idx="7">
                  <c:v>0.89870000000000017</c:v>
                </c:pt>
                <c:pt idx="8">
                  <c:v>0.92070000000000018</c:v>
                </c:pt>
                <c:pt idx="9">
                  <c:v>0.9417000000000002</c:v>
                </c:pt>
                <c:pt idx="10">
                  <c:v>0.96270000000000022</c:v>
                </c:pt>
                <c:pt idx="11">
                  <c:v>0.97980000000000023</c:v>
                </c:pt>
                <c:pt idx="12">
                  <c:v>0.99680000000000024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635-4E35-9792-B3800A283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188223"/>
        <c:axId val="1679191551"/>
      </c:lineChart>
      <c:catAx>
        <c:axId val="130753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7536287"/>
        <c:crosses val="autoZero"/>
        <c:auto val="1"/>
        <c:lblAlgn val="ctr"/>
        <c:lblOffset val="100"/>
        <c:noMultiLvlLbl val="0"/>
      </c:catAx>
      <c:valAx>
        <c:axId val="1307536287"/>
        <c:scaling>
          <c:orientation val="minMax"/>
          <c:max val="0.60000000000000009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7532127"/>
        <c:crosses val="autoZero"/>
        <c:crossBetween val="between"/>
        <c:majorUnit val="0.30000000000000004"/>
      </c:valAx>
      <c:valAx>
        <c:axId val="1679191551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9188223"/>
        <c:crosses val="max"/>
        <c:crossBetween val="between"/>
        <c:majorUnit val="0.5"/>
      </c:valAx>
      <c:catAx>
        <c:axId val="16791882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91915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'Slide9 (2)'!$X$18</c:f>
              <c:strCache>
                <c:ptCount val="1"/>
                <c:pt idx="0">
                  <c:v>Antes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1A-4116-BE2F-AC0108974928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1A-4116-BE2F-AC0108974928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E1A-4116-BE2F-AC010897492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E1A-4116-BE2F-AC010897492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E1A-4116-BE2F-AC0108974928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E1A-4116-BE2F-AC0108974928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E1A-4116-BE2F-AC010897492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E1A-4116-BE2F-AC0108974928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E1A-4116-BE2F-AC010897492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E1A-4116-BE2F-AC0108974928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E1A-4116-BE2F-AC0108974928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E1A-4116-BE2F-AC0108974928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E1A-4116-BE2F-AC01089749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'Slide9 (2)'!$W$19:$W$31</c:f>
              <c:strCache>
                <c:ptCount val="13"/>
                <c:pt idx="0">
                  <c:v>Idade</c:v>
                </c:pt>
                <c:pt idx="1">
                  <c:v>Suporte Vent Invasivo</c:v>
                </c:pt>
                <c:pt idx="2">
                  <c:v>Sim para UTI</c:v>
                </c:pt>
                <c:pt idx="3">
                  <c:v>Suporte Vent Não Invasivo</c:v>
                </c:pt>
                <c:pt idx="4">
                  <c:v>Não para Fator de Risco</c:v>
                </c:pt>
                <c:pt idx="5">
                  <c:v>Sexo Masculino</c:v>
                </c:pt>
                <c:pt idx="6">
                  <c:v>Sim para Saturação</c:v>
                </c:pt>
                <c:pt idx="7">
                  <c:v>Raça Parda</c:v>
                </c:pt>
                <c:pt idx="8">
                  <c:v>Sim para Tosse</c:v>
                </c:pt>
                <c:pt idx="9">
                  <c:v>PCR Não Detectável</c:v>
                </c:pt>
                <c:pt idx="10">
                  <c:v>Sim para Febre</c:v>
                </c:pt>
                <c:pt idx="11">
                  <c:v>Sim para Desconforto Respiratório</c:v>
                </c:pt>
                <c:pt idx="12">
                  <c:v>Sim para Dispneia</c:v>
                </c:pt>
              </c:strCache>
            </c:strRef>
          </c:cat>
          <c:val>
            <c:numRef>
              <c:f>'Slide9 (2)'!$X$19:$X$31</c:f>
              <c:numCache>
                <c:formatCode>0.0%</c:formatCode>
                <c:ptCount val="13"/>
                <c:pt idx="0">
                  <c:v>0.42899999999999999</c:v>
                </c:pt>
                <c:pt idx="1">
                  <c:v>0.2016</c:v>
                </c:pt>
                <c:pt idx="2">
                  <c:v>7.5800000000000006E-2</c:v>
                </c:pt>
                <c:pt idx="3">
                  <c:v>4.02E-2</c:v>
                </c:pt>
                <c:pt idx="4">
                  <c:v>3.3799999999999997E-2</c:v>
                </c:pt>
                <c:pt idx="5">
                  <c:v>2.93E-2</c:v>
                </c:pt>
                <c:pt idx="6">
                  <c:v>2.9000000000000001E-2</c:v>
                </c:pt>
                <c:pt idx="7">
                  <c:v>2.8000000000000001E-2</c:v>
                </c:pt>
                <c:pt idx="8">
                  <c:v>2.8000000000000001E-2</c:v>
                </c:pt>
                <c:pt idx="9">
                  <c:v>2.7099999999999999E-2</c:v>
                </c:pt>
                <c:pt idx="10">
                  <c:v>2.6800000000000001E-2</c:v>
                </c:pt>
                <c:pt idx="11">
                  <c:v>2.5600000000000001E-2</c:v>
                </c:pt>
                <c:pt idx="12">
                  <c:v>2.5499999999999998E-2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E1A-4116-BE2F-AC0108974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27"/>
        <c:axId val="1307532127"/>
        <c:axId val="1307536287"/>
      </c:barChart>
      <c:lineChart>
        <c:grouping val="standard"/>
        <c:varyColors val="0"/>
        <c:ser>
          <c:idx val="1"/>
          <c:order val="1"/>
          <c:tx>
            <c:strRef>
              <c:f>'Slide9 (2)'!$Y$18</c:f>
              <c:strCache>
                <c:ptCount val="1"/>
                <c:pt idx="0">
                  <c:v>acumulado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'Slide9 (2)'!$F$19:$F$31</c:f>
              <c:strCache>
                <c:ptCount val="13"/>
                <c:pt idx="0">
                  <c:v>Idade</c:v>
                </c:pt>
                <c:pt idx="1">
                  <c:v>Suporte Vent Invasivo</c:v>
                </c:pt>
                <c:pt idx="2">
                  <c:v>Sexo Masculino</c:v>
                </c:pt>
                <c:pt idx="3">
                  <c:v>Raça Parda</c:v>
                </c:pt>
                <c:pt idx="4">
                  <c:v>Sim para UTI</c:v>
                </c:pt>
                <c:pt idx="5">
                  <c:v>Sim para Dispneia</c:v>
                </c:pt>
                <c:pt idx="6">
                  <c:v>Sim para Saturação</c:v>
                </c:pt>
                <c:pt idx="7">
                  <c:v>Sim para Desconforto Respiratório</c:v>
                </c:pt>
                <c:pt idx="8">
                  <c:v>Sim para Febre</c:v>
                </c:pt>
                <c:pt idx="9">
                  <c:v>Não para Fator de Risco</c:v>
                </c:pt>
                <c:pt idx="10">
                  <c:v>PCR Não Detectável</c:v>
                </c:pt>
                <c:pt idx="11">
                  <c:v>Suporte Vent Não Invasivo</c:v>
                </c:pt>
                <c:pt idx="12">
                  <c:v>Sim para Tosse</c:v>
                </c:pt>
              </c:strCache>
            </c:strRef>
          </c:cat>
          <c:val>
            <c:numRef>
              <c:f>'Slide9 (2)'!$Y$19:$Y$31</c:f>
              <c:numCache>
                <c:formatCode>0%</c:formatCode>
                <c:ptCount val="13"/>
                <c:pt idx="0">
                  <c:v>0.42899999999999999</c:v>
                </c:pt>
                <c:pt idx="1">
                  <c:v>0.63060000000000005</c:v>
                </c:pt>
                <c:pt idx="2">
                  <c:v>0.70640000000000003</c:v>
                </c:pt>
                <c:pt idx="3">
                  <c:v>0.74660000000000004</c:v>
                </c:pt>
                <c:pt idx="4">
                  <c:v>0.78039999999999998</c:v>
                </c:pt>
                <c:pt idx="5">
                  <c:v>0.80969999999999998</c:v>
                </c:pt>
                <c:pt idx="6">
                  <c:v>0.8387</c:v>
                </c:pt>
                <c:pt idx="7">
                  <c:v>0.86670000000000003</c:v>
                </c:pt>
                <c:pt idx="8">
                  <c:v>0.89470000000000005</c:v>
                </c:pt>
                <c:pt idx="9">
                  <c:v>0.92180000000000006</c:v>
                </c:pt>
                <c:pt idx="10">
                  <c:v>0.94860000000000011</c:v>
                </c:pt>
                <c:pt idx="11">
                  <c:v>0.97420000000000007</c:v>
                </c:pt>
                <c:pt idx="12">
                  <c:v>0.99970000000000003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E1A-4116-BE2F-AC0108974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188223"/>
        <c:axId val="1679191551"/>
      </c:lineChart>
      <c:catAx>
        <c:axId val="130753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7536287"/>
        <c:crosses val="autoZero"/>
        <c:auto val="1"/>
        <c:lblAlgn val="ctr"/>
        <c:lblOffset val="100"/>
        <c:noMultiLvlLbl val="0"/>
      </c:catAx>
      <c:valAx>
        <c:axId val="1307536287"/>
        <c:scaling>
          <c:orientation val="minMax"/>
          <c:max val="0.60000000000000009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7532127"/>
        <c:crosses val="autoZero"/>
        <c:crossBetween val="between"/>
        <c:majorUnit val="0.30000000000000004"/>
      </c:valAx>
      <c:valAx>
        <c:axId val="1679191551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9188223"/>
        <c:crosses val="max"/>
        <c:crossBetween val="between"/>
        <c:majorUnit val="0.5"/>
      </c:valAx>
      <c:catAx>
        <c:axId val="16791882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91915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'Slide9 (2)'!$X$18</c:f>
              <c:strCache>
                <c:ptCount val="1"/>
                <c:pt idx="0">
                  <c:v>Antes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508-4F0F-8717-D9212BA6A471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508-4F0F-8717-D9212BA6A471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508-4F0F-8717-D9212BA6A471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508-4F0F-8717-D9212BA6A47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508-4F0F-8717-D9212BA6A471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508-4F0F-8717-D9212BA6A471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508-4F0F-8717-D9212BA6A47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508-4F0F-8717-D9212BA6A471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508-4F0F-8717-D9212BA6A471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508-4F0F-8717-D9212BA6A471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508-4F0F-8717-D9212BA6A471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508-4F0F-8717-D9212BA6A471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508-4F0F-8717-D9212BA6A4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'Slide9 (2)'!$W$34:$W$46</c:f>
              <c:strCache>
                <c:ptCount val="13"/>
                <c:pt idx="0">
                  <c:v>Suporte Vent Invasivo</c:v>
                </c:pt>
                <c:pt idx="1">
                  <c:v>Idade</c:v>
                </c:pt>
                <c:pt idx="2">
                  <c:v>Sexo Masculino</c:v>
                </c:pt>
                <c:pt idx="3">
                  <c:v>Sim para Febre</c:v>
                </c:pt>
                <c:pt idx="4">
                  <c:v>Raça Parda</c:v>
                </c:pt>
                <c:pt idx="5">
                  <c:v>Sim para Dispneia</c:v>
                </c:pt>
                <c:pt idx="6">
                  <c:v>Sim para Saturação</c:v>
                </c:pt>
                <c:pt idx="7">
                  <c:v>Não para Fator de Risco</c:v>
                </c:pt>
                <c:pt idx="8">
                  <c:v>Sim para Tosse</c:v>
                </c:pt>
                <c:pt idx="9">
                  <c:v>Sim para UTI</c:v>
                </c:pt>
                <c:pt idx="10">
                  <c:v>Suporte Vent Não Invasivo</c:v>
                </c:pt>
                <c:pt idx="11">
                  <c:v>Sim para Desconforto Respiratório</c:v>
                </c:pt>
                <c:pt idx="12">
                  <c:v>PCR Não Detectável</c:v>
                </c:pt>
              </c:strCache>
            </c:strRef>
          </c:cat>
          <c:val>
            <c:numRef>
              <c:f>'Slide9 (2)'!$X$34:$X$46</c:f>
              <c:numCache>
                <c:formatCode>0.0%</c:formatCode>
                <c:ptCount val="13"/>
                <c:pt idx="0">
                  <c:v>0.378</c:v>
                </c:pt>
                <c:pt idx="1">
                  <c:v>0.28399999999999997</c:v>
                </c:pt>
                <c:pt idx="2">
                  <c:v>0.04</c:v>
                </c:pt>
                <c:pt idx="3">
                  <c:v>3.3000000000000002E-2</c:v>
                </c:pt>
                <c:pt idx="4">
                  <c:v>3.5999999999999997E-2</c:v>
                </c:pt>
                <c:pt idx="5">
                  <c:v>3.5999999999999997E-2</c:v>
                </c:pt>
                <c:pt idx="6">
                  <c:v>3.4799999999999998E-2</c:v>
                </c:pt>
                <c:pt idx="7">
                  <c:v>2.3E-2</c:v>
                </c:pt>
                <c:pt idx="8">
                  <c:v>3.09E-2</c:v>
                </c:pt>
                <c:pt idx="9">
                  <c:v>3.5999999999999997E-2</c:v>
                </c:pt>
                <c:pt idx="10">
                  <c:v>2.3800000000000002E-2</c:v>
                </c:pt>
                <c:pt idx="11">
                  <c:v>2.5899999999999999E-2</c:v>
                </c:pt>
                <c:pt idx="12">
                  <c:v>1.84E-2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508-4F0F-8717-D9212BA6A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27"/>
        <c:axId val="1307532127"/>
        <c:axId val="1307536287"/>
      </c:barChart>
      <c:lineChart>
        <c:grouping val="standard"/>
        <c:varyColors val="0"/>
        <c:ser>
          <c:idx val="1"/>
          <c:order val="1"/>
          <c:tx>
            <c:strRef>
              <c:f>'Slide9 (2)'!$Y$18</c:f>
              <c:strCache>
                <c:ptCount val="1"/>
                <c:pt idx="0">
                  <c:v>acumulado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'Slide9 (2)'!$F$34:$F$46</c:f>
              <c:strCache>
                <c:ptCount val="13"/>
                <c:pt idx="0">
                  <c:v>Suporte Vent Invasivo</c:v>
                </c:pt>
                <c:pt idx="1">
                  <c:v>Idade</c:v>
                </c:pt>
                <c:pt idx="2">
                  <c:v>Sexo Masculino</c:v>
                </c:pt>
                <c:pt idx="3">
                  <c:v>Sim para Febre</c:v>
                </c:pt>
                <c:pt idx="4">
                  <c:v>Raça Parda</c:v>
                </c:pt>
                <c:pt idx="5">
                  <c:v>Sim para Dispneia</c:v>
                </c:pt>
                <c:pt idx="6">
                  <c:v>Sim para Saturação</c:v>
                </c:pt>
                <c:pt idx="7">
                  <c:v>Não para Fator de Risco</c:v>
                </c:pt>
                <c:pt idx="8">
                  <c:v>Sim para Tosse</c:v>
                </c:pt>
                <c:pt idx="9">
                  <c:v>Sim para UTI</c:v>
                </c:pt>
                <c:pt idx="10">
                  <c:v>Suporte Vent Não Invasivo</c:v>
                </c:pt>
                <c:pt idx="11">
                  <c:v>Sim para Desconforto Respiratório</c:v>
                </c:pt>
                <c:pt idx="12">
                  <c:v>PCR Não Detectável</c:v>
                </c:pt>
              </c:strCache>
            </c:strRef>
          </c:cat>
          <c:val>
            <c:numRef>
              <c:f>'Slide9 (2)'!$Y$34:$Y$46</c:f>
              <c:numCache>
                <c:formatCode>0%</c:formatCode>
                <c:ptCount val="13"/>
                <c:pt idx="0">
                  <c:v>0.378</c:v>
                </c:pt>
                <c:pt idx="1">
                  <c:v>0.66199999999999992</c:v>
                </c:pt>
                <c:pt idx="2">
                  <c:v>0.70199999999999996</c:v>
                </c:pt>
                <c:pt idx="3">
                  <c:v>0.73499999999999999</c:v>
                </c:pt>
                <c:pt idx="4">
                  <c:v>0.77100000000000002</c:v>
                </c:pt>
                <c:pt idx="5">
                  <c:v>0.80700000000000005</c:v>
                </c:pt>
                <c:pt idx="6">
                  <c:v>0.8418000000000001</c:v>
                </c:pt>
                <c:pt idx="7">
                  <c:v>0.86480000000000012</c:v>
                </c:pt>
                <c:pt idx="8">
                  <c:v>0.89570000000000016</c:v>
                </c:pt>
                <c:pt idx="9">
                  <c:v>0.93170000000000019</c:v>
                </c:pt>
                <c:pt idx="10">
                  <c:v>0.95550000000000024</c:v>
                </c:pt>
                <c:pt idx="11">
                  <c:v>0.98140000000000027</c:v>
                </c:pt>
                <c:pt idx="12">
                  <c:v>0.99980000000000024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508-4F0F-8717-D9212BA6A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188223"/>
        <c:axId val="1679191551"/>
      </c:lineChart>
      <c:catAx>
        <c:axId val="130753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7536287"/>
        <c:crosses val="autoZero"/>
        <c:auto val="1"/>
        <c:lblAlgn val="ctr"/>
        <c:lblOffset val="100"/>
        <c:noMultiLvlLbl val="0"/>
      </c:catAx>
      <c:valAx>
        <c:axId val="1307536287"/>
        <c:scaling>
          <c:orientation val="minMax"/>
          <c:max val="0.60000000000000009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7532127"/>
        <c:crosses val="autoZero"/>
        <c:crossBetween val="between"/>
        <c:majorUnit val="0.30000000000000004"/>
      </c:valAx>
      <c:valAx>
        <c:axId val="1679191551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9188223"/>
        <c:crosses val="max"/>
        <c:crossBetween val="between"/>
        <c:majorUnit val="0.5"/>
      </c:valAx>
      <c:catAx>
        <c:axId val="16791882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91915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'Slide9 (2)'!$AL$18</c:f>
              <c:strCache>
                <c:ptCount val="1"/>
                <c:pt idx="0">
                  <c:v>Antes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8B-4228-A7B9-31040250806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8B-4228-A7B9-31040250806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28B-4228-A7B9-31040250806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28B-4228-A7B9-31040250806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28B-4228-A7B9-31040250806E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28B-4228-A7B9-31040250806E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28B-4228-A7B9-31040250806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28B-4228-A7B9-31040250806E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28B-4228-A7B9-31040250806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28B-4228-A7B9-31040250806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28B-4228-A7B9-31040250806E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28B-4228-A7B9-31040250806E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528B-4228-A7B9-3104025080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'Slide9 (2)'!$W$19:$W$31</c:f>
              <c:strCache>
                <c:ptCount val="13"/>
                <c:pt idx="0">
                  <c:v>Idade</c:v>
                </c:pt>
                <c:pt idx="1">
                  <c:v>Suporte Vent Invasivo</c:v>
                </c:pt>
                <c:pt idx="2">
                  <c:v>Sim para UTI</c:v>
                </c:pt>
                <c:pt idx="3">
                  <c:v>Suporte Vent Não Invasivo</c:v>
                </c:pt>
                <c:pt idx="4">
                  <c:v>Não para Fator de Risco</c:v>
                </c:pt>
                <c:pt idx="5">
                  <c:v>Sexo Masculino</c:v>
                </c:pt>
                <c:pt idx="6">
                  <c:v>Sim para Saturação</c:v>
                </c:pt>
                <c:pt idx="7">
                  <c:v>Raça Parda</c:v>
                </c:pt>
                <c:pt idx="8">
                  <c:v>Sim para Tosse</c:v>
                </c:pt>
                <c:pt idx="9">
                  <c:v>PCR Não Detectável</c:v>
                </c:pt>
                <c:pt idx="10">
                  <c:v>Sim para Febre</c:v>
                </c:pt>
                <c:pt idx="11">
                  <c:v>Sim para Desconforto Respiratório</c:v>
                </c:pt>
                <c:pt idx="12">
                  <c:v>Sim para Dispneia</c:v>
                </c:pt>
              </c:strCache>
            </c:strRef>
          </c:cat>
          <c:val>
            <c:numRef>
              <c:f>'Slide9 (2)'!$AL$19:$AL$31</c:f>
              <c:numCache>
                <c:formatCode>0.0%</c:formatCode>
                <c:ptCount val="13"/>
                <c:pt idx="0">
                  <c:v>0.44390000000000002</c:v>
                </c:pt>
                <c:pt idx="1">
                  <c:v>6.5000000000000002E-2</c:v>
                </c:pt>
                <c:pt idx="2">
                  <c:v>5.1999999999999998E-2</c:v>
                </c:pt>
                <c:pt idx="3">
                  <c:v>5.1200000000000002E-2</c:v>
                </c:pt>
                <c:pt idx="4">
                  <c:v>5.0889999999999998E-2</c:v>
                </c:pt>
                <c:pt idx="5">
                  <c:v>4.8599999999999997E-2</c:v>
                </c:pt>
                <c:pt idx="6">
                  <c:v>4.58E-2</c:v>
                </c:pt>
                <c:pt idx="7">
                  <c:v>4.3999999999999997E-2</c:v>
                </c:pt>
                <c:pt idx="8">
                  <c:v>4.3900000000000002E-2</c:v>
                </c:pt>
                <c:pt idx="9">
                  <c:v>4.2700000000000002E-2</c:v>
                </c:pt>
                <c:pt idx="10">
                  <c:v>3.8899999999999997E-2</c:v>
                </c:pt>
                <c:pt idx="11">
                  <c:v>3.8399999999999997E-2</c:v>
                </c:pt>
                <c:pt idx="12">
                  <c:v>3.4299999999999997E-2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28B-4228-A7B9-310402508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27"/>
        <c:axId val="1307532127"/>
        <c:axId val="1307536287"/>
      </c:barChart>
      <c:lineChart>
        <c:grouping val="standard"/>
        <c:varyColors val="0"/>
        <c:ser>
          <c:idx val="1"/>
          <c:order val="1"/>
          <c:tx>
            <c:strRef>
              <c:f>'Slide9 (2)'!$AM$18</c:f>
              <c:strCache>
                <c:ptCount val="1"/>
                <c:pt idx="0">
                  <c:v>acumulado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'Slide9 (2)'!$F$19:$F$31</c:f>
              <c:strCache>
                <c:ptCount val="13"/>
                <c:pt idx="0">
                  <c:v>Idade</c:v>
                </c:pt>
                <c:pt idx="1">
                  <c:v>Suporte Vent Invasivo</c:v>
                </c:pt>
                <c:pt idx="2">
                  <c:v>Sexo Masculino</c:v>
                </c:pt>
                <c:pt idx="3">
                  <c:v>Raça Parda</c:v>
                </c:pt>
                <c:pt idx="4">
                  <c:v>Sim para UTI</c:v>
                </c:pt>
                <c:pt idx="5">
                  <c:v>Sim para Dispneia</c:v>
                </c:pt>
                <c:pt idx="6">
                  <c:v>Sim para Saturação</c:v>
                </c:pt>
                <c:pt idx="7">
                  <c:v>Sim para Desconforto Respiratório</c:v>
                </c:pt>
                <c:pt idx="8">
                  <c:v>Sim para Febre</c:v>
                </c:pt>
                <c:pt idx="9">
                  <c:v>Não para Fator de Risco</c:v>
                </c:pt>
                <c:pt idx="10">
                  <c:v>PCR Não Detectável</c:v>
                </c:pt>
                <c:pt idx="11">
                  <c:v>Suporte Vent Não Invasivo</c:v>
                </c:pt>
                <c:pt idx="12">
                  <c:v>Sim para Tosse</c:v>
                </c:pt>
              </c:strCache>
            </c:strRef>
          </c:cat>
          <c:val>
            <c:numRef>
              <c:f>'Slide9 (2)'!$AM$19:$AM$31</c:f>
              <c:numCache>
                <c:formatCode>0%</c:formatCode>
                <c:ptCount val="13"/>
                <c:pt idx="0">
                  <c:v>0.44390000000000002</c:v>
                </c:pt>
                <c:pt idx="1">
                  <c:v>0.50890000000000002</c:v>
                </c:pt>
                <c:pt idx="2">
                  <c:v>0.56090000000000007</c:v>
                </c:pt>
                <c:pt idx="3">
                  <c:v>0.61210000000000009</c:v>
                </c:pt>
                <c:pt idx="4">
                  <c:v>0.66299000000000008</c:v>
                </c:pt>
                <c:pt idx="5">
                  <c:v>0.71159000000000006</c:v>
                </c:pt>
                <c:pt idx="6">
                  <c:v>0.75739000000000001</c:v>
                </c:pt>
                <c:pt idx="7">
                  <c:v>0.80139000000000005</c:v>
                </c:pt>
                <c:pt idx="8">
                  <c:v>0.8452900000000001</c:v>
                </c:pt>
                <c:pt idx="9">
                  <c:v>0.88799000000000006</c:v>
                </c:pt>
                <c:pt idx="10">
                  <c:v>0.9268900000000001</c:v>
                </c:pt>
                <c:pt idx="11">
                  <c:v>0.96529000000000009</c:v>
                </c:pt>
                <c:pt idx="12">
                  <c:v>0.99959000000000009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28B-4228-A7B9-310402508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188223"/>
        <c:axId val="1679191551"/>
      </c:lineChart>
      <c:catAx>
        <c:axId val="130753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7536287"/>
        <c:crosses val="autoZero"/>
        <c:auto val="1"/>
        <c:lblAlgn val="ctr"/>
        <c:lblOffset val="100"/>
        <c:noMultiLvlLbl val="0"/>
      </c:catAx>
      <c:valAx>
        <c:axId val="1307536287"/>
        <c:scaling>
          <c:orientation val="minMax"/>
          <c:max val="0.60000000000000009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7532127"/>
        <c:crosses val="autoZero"/>
        <c:crossBetween val="between"/>
        <c:majorUnit val="0.30000000000000004"/>
      </c:valAx>
      <c:valAx>
        <c:axId val="1679191551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9188223"/>
        <c:crosses val="max"/>
        <c:crossBetween val="between"/>
        <c:majorUnit val="0.5"/>
      </c:valAx>
      <c:catAx>
        <c:axId val="16791882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91915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'Slide9 (2)'!$X$18</c:f>
              <c:strCache>
                <c:ptCount val="1"/>
                <c:pt idx="0">
                  <c:v>Antes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976-4E04-B0E0-E5A01B03F6E1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76-4E04-B0E0-E5A01B03F6E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976-4E04-B0E0-E5A01B03F6E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976-4E04-B0E0-E5A01B03F6E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976-4E04-B0E0-E5A01B03F6E1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976-4E04-B0E0-E5A01B03F6E1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976-4E04-B0E0-E5A01B03F6E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976-4E04-B0E0-E5A01B03F6E1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976-4E04-B0E0-E5A01B03F6E1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976-4E04-B0E0-E5A01B03F6E1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976-4E04-B0E0-E5A01B03F6E1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976-4E04-B0E0-E5A01B03F6E1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976-4E04-B0E0-E5A01B03F6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'Slide9 (2)'!$W$34:$W$46</c:f>
              <c:strCache>
                <c:ptCount val="13"/>
                <c:pt idx="0">
                  <c:v>Suporte Vent Invasivo</c:v>
                </c:pt>
                <c:pt idx="1">
                  <c:v>Idade</c:v>
                </c:pt>
                <c:pt idx="2">
                  <c:v>Sexo Masculino</c:v>
                </c:pt>
                <c:pt idx="3">
                  <c:v>Sim para Febre</c:v>
                </c:pt>
                <c:pt idx="4">
                  <c:v>Raça Parda</c:v>
                </c:pt>
                <c:pt idx="5">
                  <c:v>Sim para Dispneia</c:v>
                </c:pt>
                <c:pt idx="6">
                  <c:v>Sim para Saturação</c:v>
                </c:pt>
                <c:pt idx="7">
                  <c:v>Não para Fator de Risco</c:v>
                </c:pt>
                <c:pt idx="8">
                  <c:v>Sim para Tosse</c:v>
                </c:pt>
                <c:pt idx="9">
                  <c:v>Sim para UTI</c:v>
                </c:pt>
                <c:pt idx="10">
                  <c:v>Suporte Vent Não Invasivo</c:v>
                </c:pt>
                <c:pt idx="11">
                  <c:v>Sim para Desconforto Respiratório</c:v>
                </c:pt>
                <c:pt idx="12">
                  <c:v>PCR Não Detectável</c:v>
                </c:pt>
              </c:strCache>
            </c:strRef>
          </c:cat>
          <c:val>
            <c:numRef>
              <c:f>'Slide9 (2)'!$AL$34:$AL$46</c:f>
              <c:numCache>
                <c:formatCode>0.0%</c:formatCode>
                <c:ptCount val="13"/>
                <c:pt idx="0">
                  <c:v>0.433</c:v>
                </c:pt>
                <c:pt idx="1">
                  <c:v>0.11269999999999999</c:v>
                </c:pt>
                <c:pt idx="2">
                  <c:v>5.8700000000000002E-2</c:v>
                </c:pt>
                <c:pt idx="3">
                  <c:v>5.1999999999999998E-2</c:v>
                </c:pt>
                <c:pt idx="4">
                  <c:v>4.8770000000000001E-2</c:v>
                </c:pt>
                <c:pt idx="5">
                  <c:v>4.6699999999999998E-2</c:v>
                </c:pt>
                <c:pt idx="6">
                  <c:v>4.2599999999999999E-2</c:v>
                </c:pt>
                <c:pt idx="7">
                  <c:v>3.8399999999999997E-2</c:v>
                </c:pt>
                <c:pt idx="8">
                  <c:v>3.746E-2</c:v>
                </c:pt>
                <c:pt idx="9">
                  <c:v>3.7199999999999997E-2</c:v>
                </c:pt>
                <c:pt idx="10">
                  <c:v>3.5900000000000001E-2</c:v>
                </c:pt>
                <c:pt idx="11">
                  <c:v>3.1150000000000001E-2</c:v>
                </c:pt>
                <c:pt idx="12">
                  <c:v>2.63E-2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976-4E04-B0E0-E5A01B03F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27"/>
        <c:axId val="1307532127"/>
        <c:axId val="1307536287"/>
      </c:barChart>
      <c:lineChart>
        <c:grouping val="standard"/>
        <c:varyColors val="0"/>
        <c:ser>
          <c:idx val="1"/>
          <c:order val="1"/>
          <c:tx>
            <c:strRef>
              <c:f>'Slide9 (2)'!$Y$18</c:f>
              <c:strCache>
                <c:ptCount val="1"/>
                <c:pt idx="0">
                  <c:v>acumulado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-4.7091082498807994E-2"/>
                  <c:y val="-1.53412788635303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976-4E04-B0E0-E5A01B03F6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'Slide9 (2)'!$F$34:$F$46</c:f>
              <c:strCache>
                <c:ptCount val="13"/>
                <c:pt idx="0">
                  <c:v>Suporte Vent Invasivo</c:v>
                </c:pt>
                <c:pt idx="1">
                  <c:v>Idade</c:v>
                </c:pt>
                <c:pt idx="2">
                  <c:v>Sexo Masculino</c:v>
                </c:pt>
                <c:pt idx="3">
                  <c:v>Sim para Febre</c:v>
                </c:pt>
                <c:pt idx="4">
                  <c:v>Raça Parda</c:v>
                </c:pt>
                <c:pt idx="5">
                  <c:v>Sim para Dispneia</c:v>
                </c:pt>
                <c:pt idx="6">
                  <c:v>Sim para Saturação</c:v>
                </c:pt>
                <c:pt idx="7">
                  <c:v>Não para Fator de Risco</c:v>
                </c:pt>
                <c:pt idx="8">
                  <c:v>Sim para Tosse</c:v>
                </c:pt>
                <c:pt idx="9">
                  <c:v>Sim para UTI</c:v>
                </c:pt>
                <c:pt idx="10">
                  <c:v>Suporte Vent Não Invasivo</c:v>
                </c:pt>
                <c:pt idx="11">
                  <c:v>Sim para Desconforto Respiratório</c:v>
                </c:pt>
                <c:pt idx="12">
                  <c:v>PCR Não Detectável</c:v>
                </c:pt>
              </c:strCache>
            </c:strRef>
          </c:cat>
          <c:val>
            <c:numRef>
              <c:f>'Slide9 (2)'!$AM$34:$AM$46</c:f>
              <c:numCache>
                <c:formatCode>0%</c:formatCode>
                <c:ptCount val="13"/>
                <c:pt idx="0">
                  <c:v>0.433</c:v>
                </c:pt>
                <c:pt idx="1">
                  <c:v>0.54569999999999996</c:v>
                </c:pt>
                <c:pt idx="2">
                  <c:v>0.60439999999999994</c:v>
                </c:pt>
                <c:pt idx="3">
                  <c:v>0.65639999999999998</c:v>
                </c:pt>
                <c:pt idx="4">
                  <c:v>0.70516999999999996</c:v>
                </c:pt>
                <c:pt idx="5">
                  <c:v>0.75186999999999993</c:v>
                </c:pt>
                <c:pt idx="6">
                  <c:v>0.7944699999999999</c:v>
                </c:pt>
                <c:pt idx="7">
                  <c:v>0.83286999999999989</c:v>
                </c:pt>
                <c:pt idx="8">
                  <c:v>0.87032999999999994</c:v>
                </c:pt>
                <c:pt idx="9">
                  <c:v>0.90752999999999995</c:v>
                </c:pt>
                <c:pt idx="10">
                  <c:v>0.94342999999999999</c:v>
                </c:pt>
                <c:pt idx="11">
                  <c:v>0.97458</c:v>
                </c:pt>
                <c:pt idx="12">
                  <c:v>1.00088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976-4E04-B0E0-E5A01B03F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188223"/>
        <c:axId val="1679191551"/>
      </c:lineChart>
      <c:catAx>
        <c:axId val="130753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7536287"/>
        <c:crosses val="autoZero"/>
        <c:auto val="1"/>
        <c:lblAlgn val="ctr"/>
        <c:lblOffset val="100"/>
        <c:noMultiLvlLbl val="0"/>
      </c:catAx>
      <c:valAx>
        <c:axId val="1307536287"/>
        <c:scaling>
          <c:orientation val="minMax"/>
          <c:max val="0.60000000000000009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7532127"/>
        <c:crosses val="autoZero"/>
        <c:crossBetween val="between"/>
        <c:majorUnit val="0.30000000000000004"/>
      </c:valAx>
      <c:valAx>
        <c:axId val="1679191551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9188223"/>
        <c:crosses val="max"/>
        <c:crossBetween val="between"/>
        <c:majorUnit val="0.5"/>
      </c:valAx>
      <c:catAx>
        <c:axId val="16791882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91915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490536</xdr:colOff>
      <xdr:row>16</xdr:row>
      <xdr:rowOff>138112</xdr:rowOff>
    </xdr:from>
    <xdr:to>
      <xdr:col>17</xdr:col>
      <xdr:colOff>480059</xdr:colOff>
      <xdr:row>32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37FB22-55B6-4059-A36D-97429DA6E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32</xdr:row>
      <xdr:rowOff>137160</xdr:rowOff>
    </xdr:from>
    <xdr:to>
      <xdr:col>17</xdr:col>
      <xdr:colOff>449580</xdr:colOff>
      <xdr:row>48</xdr:row>
      <xdr:rowOff>105728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8902D14-9665-4B37-90F6-FAD8024D26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490536</xdr:colOff>
      <xdr:row>16</xdr:row>
      <xdr:rowOff>138112</xdr:rowOff>
    </xdr:from>
    <xdr:to>
      <xdr:col>34</xdr:col>
      <xdr:colOff>480059</xdr:colOff>
      <xdr:row>32</xdr:row>
      <xdr:rowOff>60960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19C3316-6FFD-412D-970C-679A6D01E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32</xdr:row>
      <xdr:rowOff>137160</xdr:rowOff>
    </xdr:from>
    <xdr:to>
      <xdr:col>34</xdr:col>
      <xdr:colOff>449580</xdr:colOff>
      <xdr:row>48</xdr:row>
      <xdr:rowOff>105728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AF97FA7-EA02-4AD6-9357-408570620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490536</xdr:colOff>
      <xdr:row>16</xdr:row>
      <xdr:rowOff>138112</xdr:rowOff>
    </xdr:from>
    <xdr:to>
      <xdr:col>48</xdr:col>
      <xdr:colOff>480059</xdr:colOff>
      <xdr:row>32</xdr:row>
      <xdr:rowOff>60960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55D6BEC-4C61-4A5F-A3F0-4987BBB2A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47625</xdr:colOff>
      <xdr:row>33</xdr:row>
      <xdr:rowOff>156210</xdr:rowOff>
    </xdr:from>
    <xdr:to>
      <xdr:col>48</xdr:col>
      <xdr:colOff>497205</xdr:colOff>
      <xdr:row>49</xdr:row>
      <xdr:rowOff>124778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D213F27-8312-49B3-93BF-2570B4809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3E1AB-7356-43C4-ACA9-648DB418F30B}">
  <dimension ref="A1:AQ26"/>
  <sheetViews>
    <sheetView workbookViewId="0">
      <pane xSplit="3" ySplit="2" topLeftCell="T3" activePane="bottomRight" state="frozen"/>
      <selection pane="topRight" activeCell="D1" sqref="D1"/>
      <selection pane="bottomLeft" activeCell="A3" sqref="A3"/>
      <selection pane="bottomRight" activeCell="AA7" sqref="AA7"/>
    </sheetView>
  </sheetViews>
  <sheetFormatPr defaultRowHeight="14.4" x14ac:dyDescent="0.3"/>
  <cols>
    <col min="1" max="1" width="27.77734375" style="6" bestFit="1" customWidth="1"/>
    <col min="2" max="2" width="5.33203125" style="6" bestFit="1" customWidth="1"/>
    <col min="3" max="3" width="4.5546875" style="6" bestFit="1" customWidth="1"/>
    <col min="4" max="4" width="5.88671875" style="6" bestFit="1" customWidth="1"/>
    <col min="5" max="5" width="7.5546875" style="6" bestFit="1" customWidth="1"/>
    <col min="6" max="6" width="5.88671875" style="6" bestFit="1" customWidth="1"/>
    <col min="7" max="7" width="7.5546875" style="6" bestFit="1" customWidth="1"/>
    <col min="8" max="8" width="5.88671875" style="6" bestFit="1" customWidth="1"/>
    <col min="9" max="9" width="7.5546875" style="6" bestFit="1" customWidth="1"/>
    <col min="10" max="10" width="5.88671875" style="6" bestFit="1" customWidth="1"/>
    <col min="11" max="11" width="7.5546875" style="6" bestFit="1" customWidth="1"/>
    <col min="12" max="12" width="5.88671875" style="6" bestFit="1" customWidth="1"/>
    <col min="13" max="13" width="7.5546875" style="6" bestFit="1" customWidth="1"/>
    <col min="14" max="14" width="5.88671875" style="6" bestFit="1" customWidth="1"/>
    <col min="15" max="15" width="7.5546875" style="6" bestFit="1" customWidth="1"/>
    <col min="16" max="16" width="5.88671875" style="6" bestFit="1" customWidth="1"/>
    <col min="17" max="17" width="7.5546875" style="6" bestFit="1" customWidth="1"/>
    <col min="18" max="18" width="5.88671875" style="6" bestFit="1" customWidth="1"/>
    <col min="19" max="19" width="7.5546875" style="6" bestFit="1" customWidth="1"/>
    <col min="20" max="20" width="5.88671875" style="6" bestFit="1" customWidth="1"/>
    <col min="21" max="21" width="7.5546875" style="6" bestFit="1" customWidth="1"/>
    <col min="22" max="22" width="5.88671875" style="6" bestFit="1" customWidth="1"/>
    <col min="23" max="23" width="7.5546875" style="6" bestFit="1" customWidth="1"/>
    <col min="24" max="24" width="5.88671875" style="6" bestFit="1" customWidth="1"/>
    <col min="25" max="25" width="7.5546875" style="6" bestFit="1" customWidth="1"/>
    <col min="26" max="26" width="5.88671875" style="6" bestFit="1" customWidth="1"/>
    <col min="27" max="27" width="7.5546875" style="6" bestFit="1" customWidth="1"/>
    <col min="28" max="28" width="5.88671875" style="6" bestFit="1" customWidth="1"/>
    <col min="29" max="29" width="7.5546875" style="6" bestFit="1" customWidth="1"/>
    <col min="30" max="30" width="5.88671875" style="6" bestFit="1" customWidth="1"/>
    <col min="31" max="31" width="7.5546875" style="6" bestFit="1" customWidth="1"/>
    <col min="32" max="32" width="5.88671875" style="6" bestFit="1" customWidth="1"/>
    <col min="33" max="33" width="7.5546875" style="6" bestFit="1" customWidth="1"/>
    <col min="34" max="34" width="5.88671875" style="6" bestFit="1" customWidth="1"/>
    <col min="35" max="35" width="7.5546875" style="6" bestFit="1" customWidth="1"/>
    <col min="36" max="36" width="5.88671875" style="6" bestFit="1" customWidth="1"/>
    <col min="37" max="37" width="7.5546875" style="6" bestFit="1" customWidth="1"/>
    <col min="38" max="38" width="5.88671875" style="6" bestFit="1" customWidth="1"/>
    <col min="39" max="39" width="7.5546875" style="6" bestFit="1" customWidth="1"/>
    <col min="40" max="40" width="5.88671875" style="6" bestFit="1" customWidth="1"/>
    <col min="41" max="41" width="7.5546875" style="6" bestFit="1" customWidth="1"/>
    <col min="42" max="42" width="7.88671875" style="6" bestFit="1" customWidth="1"/>
    <col min="43" max="43" width="7.5546875" style="6" bestFit="1" customWidth="1"/>
    <col min="44" max="16384" width="8.88671875" style="6"/>
  </cols>
  <sheetData>
    <row r="1" spans="1:43" x14ac:dyDescent="0.3">
      <c r="A1" s="71" t="s">
        <v>76</v>
      </c>
      <c r="B1" s="32"/>
      <c r="C1" s="32"/>
      <c r="D1" s="73" t="s">
        <v>48</v>
      </c>
      <c r="E1" s="69"/>
      <c r="F1" s="69" t="s">
        <v>49</v>
      </c>
      <c r="G1" s="69"/>
      <c r="H1" s="69" t="s">
        <v>50</v>
      </c>
      <c r="I1" s="69"/>
      <c r="J1" s="69" t="s">
        <v>51</v>
      </c>
      <c r="K1" s="69"/>
      <c r="L1" s="69" t="s">
        <v>52</v>
      </c>
      <c r="M1" s="69"/>
      <c r="N1" s="69" t="s">
        <v>53</v>
      </c>
      <c r="O1" s="69"/>
      <c r="P1" s="69" t="s">
        <v>54</v>
      </c>
      <c r="Q1" s="69"/>
      <c r="R1" s="69" t="s">
        <v>55</v>
      </c>
      <c r="S1" s="69"/>
      <c r="T1" s="69" t="s">
        <v>56</v>
      </c>
      <c r="U1" s="69"/>
      <c r="V1" s="69" t="s">
        <v>57</v>
      </c>
      <c r="W1" s="69"/>
      <c r="X1" s="69" t="s">
        <v>58</v>
      </c>
      <c r="Y1" s="69"/>
      <c r="Z1" s="69" t="s">
        <v>59</v>
      </c>
      <c r="AA1" s="69"/>
      <c r="AB1" s="69" t="s">
        <v>60</v>
      </c>
      <c r="AC1" s="69"/>
      <c r="AD1" s="69" t="s">
        <v>61</v>
      </c>
      <c r="AE1" s="69"/>
      <c r="AF1" s="69" t="s">
        <v>62</v>
      </c>
      <c r="AG1" s="69"/>
      <c r="AH1" s="69" t="s">
        <v>63</v>
      </c>
      <c r="AI1" s="69"/>
      <c r="AJ1" s="69" t="s">
        <v>64</v>
      </c>
      <c r="AK1" s="69"/>
      <c r="AL1" s="69" t="s">
        <v>65</v>
      </c>
      <c r="AM1" s="69"/>
      <c r="AN1" s="69" t="s">
        <v>66</v>
      </c>
      <c r="AO1" s="69"/>
      <c r="AP1" s="69" t="s">
        <v>67</v>
      </c>
      <c r="AQ1" s="70"/>
    </row>
    <row r="2" spans="1:43" ht="15" thickBot="1" x14ac:dyDescent="0.35">
      <c r="A2" s="72"/>
      <c r="B2" s="33"/>
      <c r="C2" s="33" t="s">
        <v>144</v>
      </c>
      <c r="D2" s="18" t="s">
        <v>72</v>
      </c>
      <c r="E2" s="14" t="s">
        <v>75</v>
      </c>
      <c r="F2" s="14" t="s">
        <v>72</v>
      </c>
      <c r="G2" s="14" t="s">
        <v>75</v>
      </c>
      <c r="H2" s="14" t="s">
        <v>72</v>
      </c>
      <c r="I2" s="14" t="s">
        <v>75</v>
      </c>
      <c r="J2" s="14" t="s">
        <v>72</v>
      </c>
      <c r="K2" s="14" t="s">
        <v>75</v>
      </c>
      <c r="L2" s="14" t="s">
        <v>72</v>
      </c>
      <c r="M2" s="14" t="s">
        <v>75</v>
      </c>
      <c r="N2" s="14" t="s">
        <v>72</v>
      </c>
      <c r="O2" s="14" t="s">
        <v>75</v>
      </c>
      <c r="P2" s="14" t="s">
        <v>72</v>
      </c>
      <c r="Q2" s="14" t="s">
        <v>75</v>
      </c>
      <c r="R2" s="14" t="s">
        <v>72</v>
      </c>
      <c r="S2" s="14" t="s">
        <v>75</v>
      </c>
      <c r="T2" s="14" t="s">
        <v>72</v>
      </c>
      <c r="U2" s="14" t="s">
        <v>75</v>
      </c>
      <c r="V2" s="14" t="s">
        <v>72</v>
      </c>
      <c r="W2" s="14" t="s">
        <v>75</v>
      </c>
      <c r="X2" s="14" t="s">
        <v>72</v>
      </c>
      <c r="Y2" s="14" t="s">
        <v>75</v>
      </c>
      <c r="Z2" s="14" t="s">
        <v>72</v>
      </c>
      <c r="AA2" s="14" t="s">
        <v>75</v>
      </c>
      <c r="AB2" s="14" t="s">
        <v>72</v>
      </c>
      <c r="AC2" s="14" t="s">
        <v>75</v>
      </c>
      <c r="AD2" s="14" t="s">
        <v>72</v>
      </c>
      <c r="AE2" s="14" t="s">
        <v>75</v>
      </c>
      <c r="AF2" s="14" t="s">
        <v>72</v>
      </c>
      <c r="AG2" s="14" t="s">
        <v>75</v>
      </c>
      <c r="AH2" s="14" t="s">
        <v>72</v>
      </c>
      <c r="AI2" s="14" t="s">
        <v>75</v>
      </c>
      <c r="AJ2" s="14" t="s">
        <v>72</v>
      </c>
      <c r="AK2" s="14" t="s">
        <v>75</v>
      </c>
      <c r="AL2" s="14" t="s">
        <v>72</v>
      </c>
      <c r="AM2" s="14" t="s">
        <v>75</v>
      </c>
      <c r="AN2" s="14" t="s">
        <v>72</v>
      </c>
      <c r="AO2" s="14" t="s">
        <v>75</v>
      </c>
      <c r="AP2" s="14" t="s">
        <v>72</v>
      </c>
      <c r="AQ2" s="16" t="s">
        <v>75</v>
      </c>
    </row>
    <row r="3" spans="1:43" x14ac:dyDescent="0.3">
      <c r="A3" s="21" t="s">
        <v>27</v>
      </c>
      <c r="B3" s="4" t="s">
        <v>120</v>
      </c>
      <c r="C3" s="24">
        <f t="shared" ref="C3:C26" si="0">COUNT(D3:AQ3)</f>
        <v>16</v>
      </c>
      <c r="D3" s="44">
        <v>0.81130000000000002</v>
      </c>
      <c r="E3" s="25"/>
      <c r="F3" s="25"/>
      <c r="G3" s="25"/>
      <c r="H3" s="40">
        <v>0.85099999999999998</v>
      </c>
      <c r="I3" s="40">
        <v>0.86970000000000003</v>
      </c>
      <c r="J3" s="40"/>
      <c r="K3" s="47">
        <v>0.85329999999999995</v>
      </c>
      <c r="L3" s="47">
        <v>0.78949999999999998</v>
      </c>
      <c r="M3" s="45"/>
      <c r="N3" s="47">
        <v>0.82220000000000004</v>
      </c>
      <c r="O3" s="47">
        <v>0.8115</v>
      </c>
      <c r="P3" s="45"/>
      <c r="Q3" s="45"/>
      <c r="R3" s="47">
        <v>0.83360000000000001</v>
      </c>
      <c r="S3" s="47">
        <v>0.81699999999999995</v>
      </c>
      <c r="T3" s="47">
        <v>0.75180000000000002</v>
      </c>
      <c r="U3" s="45"/>
      <c r="V3" s="45"/>
      <c r="W3" s="45"/>
      <c r="X3" s="47">
        <v>0.81140000000000001</v>
      </c>
      <c r="Y3" s="45"/>
      <c r="Z3" s="45"/>
      <c r="AA3" s="45"/>
      <c r="AB3" s="47">
        <v>0.82920000000000005</v>
      </c>
      <c r="AC3" s="47">
        <v>0.81030000000000002</v>
      </c>
      <c r="AD3" s="47">
        <v>0.8276</v>
      </c>
      <c r="AE3" s="45"/>
      <c r="AF3" s="45"/>
      <c r="AG3" s="45"/>
      <c r="AH3" s="45"/>
      <c r="AI3" s="45"/>
      <c r="AJ3" s="45"/>
      <c r="AK3" s="47">
        <v>0.83560000000000001</v>
      </c>
      <c r="AL3" s="45"/>
      <c r="AM3" s="45"/>
      <c r="AN3" s="47">
        <v>0.83599999999999997</v>
      </c>
      <c r="AO3" s="45"/>
      <c r="AP3" s="45"/>
      <c r="AQ3" s="46"/>
    </row>
    <row r="4" spans="1:43" x14ac:dyDescent="0.3">
      <c r="A4" s="22" t="s">
        <v>28</v>
      </c>
      <c r="B4" s="4" t="s">
        <v>121</v>
      </c>
      <c r="C4" s="24">
        <f t="shared" si="0"/>
        <v>9</v>
      </c>
      <c r="D4" s="13"/>
      <c r="E4" s="4"/>
      <c r="F4" s="4"/>
      <c r="G4" s="4"/>
      <c r="H4" s="49"/>
      <c r="I4" s="49"/>
      <c r="J4" s="52">
        <v>0.82020000000000004</v>
      </c>
      <c r="K4" s="50"/>
      <c r="L4" s="50"/>
      <c r="M4" s="50"/>
      <c r="N4" s="50"/>
      <c r="O4" s="50"/>
      <c r="P4" s="52">
        <v>0.78710000000000002</v>
      </c>
      <c r="Q4" s="52">
        <v>0.79269999999999996</v>
      </c>
      <c r="R4" s="50"/>
      <c r="S4" s="50"/>
      <c r="T4" s="50"/>
      <c r="U4" s="52">
        <v>0.78690000000000004</v>
      </c>
      <c r="V4" s="52">
        <v>0.82199999999999995</v>
      </c>
      <c r="W4" s="50"/>
      <c r="X4" s="50"/>
      <c r="Y4" s="52">
        <v>0.79610000000000003</v>
      </c>
      <c r="Z4" s="50"/>
      <c r="AA4" s="50"/>
      <c r="AB4" s="50"/>
      <c r="AC4" s="50"/>
      <c r="AD4" s="50"/>
      <c r="AE4" s="52">
        <v>0.8448</v>
      </c>
      <c r="AF4" s="50"/>
      <c r="AG4" s="50"/>
      <c r="AH4" s="50"/>
      <c r="AI4" s="50"/>
      <c r="AJ4" s="52">
        <v>0.81859999999999999</v>
      </c>
      <c r="AK4" s="50"/>
      <c r="AL4" s="50"/>
      <c r="AM4" s="50"/>
      <c r="AN4" s="50"/>
      <c r="AO4" s="52">
        <v>0.83330000000000004</v>
      </c>
      <c r="AP4" s="50"/>
      <c r="AQ4" s="51"/>
    </row>
    <row r="5" spans="1:43" x14ac:dyDescent="0.3">
      <c r="A5" s="22" t="s">
        <v>34</v>
      </c>
      <c r="B5" s="4" t="s">
        <v>133</v>
      </c>
      <c r="C5" s="24">
        <f t="shared" si="0"/>
        <v>7</v>
      </c>
      <c r="D5" s="13"/>
      <c r="E5" s="8">
        <v>0.72440000000000004</v>
      </c>
      <c r="F5" s="8">
        <v>0.72489999999999999</v>
      </c>
      <c r="G5" s="8">
        <v>0.72840000000000005</v>
      </c>
      <c r="H5" s="49"/>
      <c r="I5" s="49"/>
      <c r="J5" s="50"/>
      <c r="K5" s="50"/>
      <c r="L5" s="50"/>
      <c r="M5" s="52">
        <v>0.83979999999999999</v>
      </c>
      <c r="N5" s="50"/>
      <c r="O5" s="50"/>
      <c r="P5" s="50"/>
      <c r="Q5" s="50"/>
      <c r="R5" s="50"/>
      <c r="S5" s="50"/>
      <c r="T5" s="50"/>
      <c r="U5" s="50"/>
      <c r="V5" s="50"/>
      <c r="W5" s="52">
        <v>0.79620000000000002</v>
      </c>
      <c r="X5" s="50"/>
      <c r="Y5" s="50"/>
      <c r="Z5" s="52">
        <v>0.78700000000000003</v>
      </c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3">
        <v>0.84499999999999997</v>
      </c>
    </row>
    <row r="6" spans="1:43" x14ac:dyDescent="0.3">
      <c r="A6" s="22" t="s">
        <v>36</v>
      </c>
      <c r="B6" s="4" t="s">
        <v>136</v>
      </c>
      <c r="C6" s="24">
        <f t="shared" si="0"/>
        <v>5</v>
      </c>
      <c r="D6" s="13"/>
      <c r="E6" s="4"/>
      <c r="F6" s="4"/>
      <c r="G6" s="4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2">
        <v>0.77549999999999997</v>
      </c>
      <c r="AG6" s="52">
        <v>0.84260000000000002</v>
      </c>
      <c r="AH6" s="50"/>
      <c r="AI6" s="50"/>
      <c r="AJ6" s="50"/>
      <c r="AK6" s="50"/>
      <c r="AL6" s="52">
        <v>0.78949999999999998</v>
      </c>
      <c r="AM6" s="52">
        <v>0.88400000000000001</v>
      </c>
      <c r="AN6" s="50"/>
      <c r="AO6" s="50"/>
      <c r="AP6" s="52">
        <v>0.85819999999999996</v>
      </c>
      <c r="AQ6" s="51"/>
    </row>
    <row r="7" spans="1:43" x14ac:dyDescent="0.3">
      <c r="A7" s="22" t="s">
        <v>33</v>
      </c>
      <c r="B7" s="4" t="s">
        <v>132</v>
      </c>
      <c r="C7" s="24">
        <f t="shared" si="0"/>
        <v>2</v>
      </c>
      <c r="D7" s="13"/>
      <c r="E7" s="4"/>
      <c r="F7" s="4"/>
      <c r="G7" s="4"/>
      <c r="H7" s="49"/>
      <c r="I7" s="49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2">
        <v>0.85440000000000005</v>
      </c>
      <c r="AB7" s="50"/>
      <c r="AC7" s="50"/>
      <c r="AD7" s="50"/>
      <c r="AE7" s="50"/>
      <c r="AF7" s="50"/>
      <c r="AG7" s="50"/>
      <c r="AH7" s="52">
        <v>0.73970000000000002</v>
      </c>
      <c r="AI7" s="50"/>
      <c r="AJ7" s="50"/>
      <c r="AK7" s="50"/>
      <c r="AL7" s="50"/>
      <c r="AM7" s="50"/>
      <c r="AN7" s="50"/>
      <c r="AO7" s="50"/>
      <c r="AP7" s="50"/>
      <c r="AQ7" s="51"/>
    </row>
    <row r="8" spans="1:43" x14ac:dyDescent="0.3">
      <c r="A8" s="22" t="s">
        <v>35</v>
      </c>
      <c r="B8" s="4" t="s">
        <v>134</v>
      </c>
      <c r="C8" s="24">
        <f t="shared" si="0"/>
        <v>1</v>
      </c>
      <c r="D8" s="13"/>
      <c r="E8" s="8"/>
      <c r="F8" s="4"/>
      <c r="G8" s="4"/>
      <c r="H8" s="49"/>
      <c r="I8" s="49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49"/>
      <c r="AI8" s="50">
        <v>0.83330000000000004</v>
      </c>
      <c r="AJ8" s="50"/>
      <c r="AK8" s="50"/>
      <c r="AL8" s="50"/>
      <c r="AM8" s="50"/>
      <c r="AN8" s="50"/>
      <c r="AO8" s="50"/>
      <c r="AP8" s="50"/>
      <c r="AQ8" s="51"/>
    </row>
    <row r="9" spans="1:43" x14ac:dyDescent="0.3">
      <c r="A9" s="22" t="s">
        <v>23</v>
      </c>
      <c r="B9" s="4" t="s">
        <v>123</v>
      </c>
      <c r="C9" s="24">
        <f t="shared" si="0"/>
        <v>0</v>
      </c>
      <c r="D9" s="1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11"/>
    </row>
    <row r="10" spans="1:43" x14ac:dyDescent="0.3">
      <c r="A10" s="22" t="s">
        <v>24</v>
      </c>
      <c r="B10" s="4" t="s">
        <v>128</v>
      </c>
      <c r="C10" s="24">
        <f t="shared" si="0"/>
        <v>0</v>
      </c>
      <c r="D10" s="1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11"/>
    </row>
    <row r="11" spans="1:43" x14ac:dyDescent="0.3">
      <c r="A11" s="22" t="s">
        <v>25</v>
      </c>
      <c r="B11" s="4" t="s">
        <v>129</v>
      </c>
      <c r="C11" s="24">
        <f t="shared" si="0"/>
        <v>0</v>
      </c>
      <c r="D11" s="1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11"/>
    </row>
    <row r="12" spans="1:43" x14ac:dyDescent="0.3">
      <c r="A12" s="22" t="s">
        <v>26</v>
      </c>
      <c r="B12" s="4" t="s">
        <v>124</v>
      </c>
      <c r="C12" s="24">
        <f t="shared" si="0"/>
        <v>0</v>
      </c>
      <c r="D12" s="1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11"/>
    </row>
    <row r="13" spans="1:43" x14ac:dyDescent="0.3">
      <c r="A13" s="22" t="s">
        <v>29</v>
      </c>
      <c r="B13" s="4" t="s">
        <v>125</v>
      </c>
      <c r="C13" s="24">
        <f t="shared" si="0"/>
        <v>0</v>
      </c>
      <c r="D13" s="13"/>
      <c r="E13" s="4"/>
      <c r="F13" s="4"/>
      <c r="G13" s="4"/>
      <c r="H13" s="4"/>
      <c r="I13" s="4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11"/>
    </row>
    <row r="14" spans="1:43" x14ac:dyDescent="0.3">
      <c r="A14" s="22" t="s">
        <v>30</v>
      </c>
      <c r="B14" s="4" t="s">
        <v>126</v>
      </c>
      <c r="C14" s="24">
        <f t="shared" si="0"/>
        <v>0</v>
      </c>
      <c r="D14" s="13"/>
      <c r="E14" s="4"/>
      <c r="F14" s="4"/>
      <c r="G14" s="4"/>
      <c r="H14" s="4"/>
      <c r="I14" s="4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11"/>
    </row>
    <row r="15" spans="1:43" x14ac:dyDescent="0.3">
      <c r="A15" s="22" t="s">
        <v>31</v>
      </c>
      <c r="B15" s="4" t="s">
        <v>130</v>
      </c>
      <c r="C15" s="24">
        <f t="shared" si="0"/>
        <v>0</v>
      </c>
      <c r="D15" s="13"/>
      <c r="E15" s="4"/>
      <c r="F15" s="4"/>
      <c r="G15" s="4"/>
      <c r="H15" s="4"/>
      <c r="I15" s="4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36"/>
      <c r="AI15" s="8"/>
      <c r="AJ15" s="8"/>
      <c r="AK15" s="8"/>
      <c r="AL15" s="8"/>
      <c r="AM15" s="8"/>
      <c r="AN15" s="8"/>
      <c r="AO15" s="8"/>
      <c r="AP15" s="8"/>
      <c r="AQ15" s="11"/>
    </row>
    <row r="16" spans="1:43" x14ac:dyDescent="0.3">
      <c r="A16" s="22" t="s">
        <v>32</v>
      </c>
      <c r="B16" s="4" t="s">
        <v>131</v>
      </c>
      <c r="C16" s="24">
        <f t="shared" si="0"/>
        <v>0</v>
      </c>
      <c r="D16" s="13"/>
      <c r="E16" s="4"/>
      <c r="F16" s="4"/>
      <c r="G16" s="4"/>
      <c r="H16" s="4"/>
      <c r="I16" s="4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11"/>
    </row>
    <row r="17" spans="1:43" x14ac:dyDescent="0.3">
      <c r="A17" s="22" t="s">
        <v>37</v>
      </c>
      <c r="B17" s="4" t="s">
        <v>137</v>
      </c>
      <c r="C17" s="24">
        <f t="shared" si="0"/>
        <v>0</v>
      </c>
      <c r="D17" s="1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11"/>
    </row>
    <row r="18" spans="1:43" x14ac:dyDescent="0.3">
      <c r="A18" s="22" t="s">
        <v>38</v>
      </c>
      <c r="B18" s="4" t="s">
        <v>138</v>
      </c>
      <c r="C18" s="24">
        <f t="shared" si="0"/>
        <v>0</v>
      </c>
      <c r="D18" s="1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11"/>
    </row>
    <row r="19" spans="1:43" x14ac:dyDescent="0.3">
      <c r="A19" s="22" t="s">
        <v>39</v>
      </c>
      <c r="B19" s="4" t="s">
        <v>135</v>
      </c>
      <c r="C19" s="24">
        <f t="shared" si="0"/>
        <v>0</v>
      </c>
      <c r="D19" s="1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11"/>
    </row>
    <row r="20" spans="1:43" x14ac:dyDescent="0.3">
      <c r="A20" s="22" t="s">
        <v>40</v>
      </c>
      <c r="B20" s="4" t="s">
        <v>127</v>
      </c>
      <c r="C20" s="24">
        <f t="shared" si="0"/>
        <v>0</v>
      </c>
      <c r="D20" s="1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11"/>
    </row>
    <row r="21" spans="1:43" x14ac:dyDescent="0.3">
      <c r="A21" s="22" t="s">
        <v>41</v>
      </c>
      <c r="B21" s="4" t="s">
        <v>139</v>
      </c>
      <c r="C21" s="24">
        <f t="shared" si="0"/>
        <v>0</v>
      </c>
      <c r="D21" s="1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11"/>
    </row>
    <row r="22" spans="1:43" x14ac:dyDescent="0.3">
      <c r="A22" s="22" t="s">
        <v>42</v>
      </c>
      <c r="B22" s="4" t="s">
        <v>140</v>
      </c>
      <c r="C22" s="24">
        <f t="shared" si="0"/>
        <v>0</v>
      </c>
      <c r="D22" s="1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11"/>
    </row>
    <row r="23" spans="1:43" x14ac:dyDescent="0.3">
      <c r="A23" s="22" t="s">
        <v>43</v>
      </c>
      <c r="B23" s="4" t="s">
        <v>141</v>
      </c>
      <c r="C23" s="24">
        <f t="shared" si="0"/>
        <v>0</v>
      </c>
      <c r="D23" s="1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11"/>
    </row>
    <row r="24" spans="1:43" x14ac:dyDescent="0.3">
      <c r="A24" s="22" t="s">
        <v>44</v>
      </c>
      <c r="B24" s="4" t="s">
        <v>122</v>
      </c>
      <c r="C24" s="24">
        <f t="shared" si="0"/>
        <v>0</v>
      </c>
      <c r="D24" s="1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11"/>
    </row>
    <row r="25" spans="1:43" x14ac:dyDescent="0.3">
      <c r="A25" s="22" t="s">
        <v>45</v>
      </c>
      <c r="B25" s="4" t="s">
        <v>142</v>
      </c>
      <c r="C25" s="24">
        <f t="shared" si="0"/>
        <v>0</v>
      </c>
      <c r="D25" s="1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11"/>
    </row>
    <row r="26" spans="1:43" ht="15" thickBot="1" x14ac:dyDescent="0.35">
      <c r="A26" s="23" t="s">
        <v>46</v>
      </c>
      <c r="B26" s="4" t="s">
        <v>143</v>
      </c>
      <c r="C26" s="24">
        <f t="shared" si="0"/>
        <v>0</v>
      </c>
      <c r="D26" s="20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3"/>
    </row>
  </sheetData>
  <sortState xmlns:xlrd2="http://schemas.microsoft.com/office/spreadsheetml/2017/richdata2" ref="A3:AQ26">
    <sortCondition descending="1" ref="C3:C26"/>
  </sortState>
  <mergeCells count="21">
    <mergeCell ref="AN1:AO1"/>
    <mergeCell ref="AP1:AQ1"/>
    <mergeCell ref="A1:A2"/>
    <mergeCell ref="AB1:AC1"/>
    <mergeCell ref="AD1:AE1"/>
    <mergeCell ref="AF1:AG1"/>
    <mergeCell ref="AH1:AI1"/>
    <mergeCell ref="AJ1:AK1"/>
    <mergeCell ref="AL1:AM1"/>
    <mergeCell ref="P1:Q1"/>
    <mergeCell ref="R1:S1"/>
    <mergeCell ref="T1:U1"/>
    <mergeCell ref="V1:W1"/>
    <mergeCell ref="X1:Y1"/>
    <mergeCell ref="Z1:AA1"/>
    <mergeCell ref="D1:E1"/>
    <mergeCell ref="F1:G1"/>
    <mergeCell ref="H1:I1"/>
    <mergeCell ref="J1:K1"/>
    <mergeCell ref="L1:M1"/>
    <mergeCell ref="N1:O1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A1C66-856F-4603-B3F1-2FC0CD4F07D9}">
  <sheetPr>
    <tabColor rgb="FFFFFF00"/>
  </sheetPr>
  <dimension ref="A1:BH27"/>
  <sheetViews>
    <sheetView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D16" sqref="D16"/>
    </sheetView>
  </sheetViews>
  <sheetFormatPr defaultRowHeight="14.4" x14ac:dyDescent="0.3"/>
  <cols>
    <col min="1" max="1" width="29.6640625" style="34" bestFit="1" customWidth="1"/>
    <col min="2" max="2" width="21.109375" style="34" customWidth="1"/>
    <col min="3" max="3" width="7.77734375" style="34" bestFit="1" customWidth="1"/>
    <col min="4" max="4" width="7.5546875" style="34" bestFit="1" customWidth="1"/>
    <col min="5" max="5" width="7" style="34" bestFit="1" customWidth="1"/>
    <col min="6" max="6" width="7.5546875" style="34" bestFit="1" customWidth="1"/>
    <col min="7" max="7" width="7.77734375" style="34" bestFit="1" customWidth="1"/>
    <col min="8" max="8" width="7.5546875" style="34" bestFit="1" customWidth="1"/>
    <col min="9" max="9" width="8.5546875" style="34" bestFit="1" customWidth="1"/>
    <col min="10" max="10" width="7.5546875" style="34" bestFit="1" customWidth="1"/>
    <col min="11" max="11" width="7" style="34" bestFit="1" customWidth="1"/>
    <col min="12" max="12" width="7.5546875" style="34" bestFit="1" customWidth="1"/>
    <col min="13" max="13" width="7" style="34" bestFit="1" customWidth="1"/>
    <col min="14" max="14" width="7.5546875" style="34" bestFit="1" customWidth="1"/>
    <col min="15" max="15" width="7.21875" style="34" bestFit="1" customWidth="1"/>
    <col min="16" max="16" width="7.5546875" style="34" bestFit="1" customWidth="1"/>
    <col min="17" max="17" width="8.33203125" style="34" bestFit="1" customWidth="1"/>
    <col min="18" max="18" width="7.5546875" style="34" bestFit="1" customWidth="1"/>
    <col min="19" max="19" width="13.33203125" style="34" bestFit="1" customWidth="1"/>
    <col min="20" max="20" width="7.5546875" style="34" bestFit="1" customWidth="1"/>
    <col min="21" max="21" width="14.88671875" style="34" bestFit="1" customWidth="1"/>
    <col min="22" max="22" width="7.5546875" style="34" bestFit="1" customWidth="1"/>
    <col min="23" max="23" width="12.6640625" style="34" bestFit="1" customWidth="1"/>
    <col min="24" max="24" width="7.5546875" style="34" bestFit="1" customWidth="1"/>
    <col min="25" max="25" width="11.44140625" style="34" bestFit="1" customWidth="1"/>
    <col min="26" max="26" width="7.5546875" style="34" bestFit="1" customWidth="1"/>
    <col min="27" max="27" width="9.21875" style="34" bestFit="1" customWidth="1"/>
    <col min="28" max="28" width="7.5546875" style="34" bestFit="1" customWidth="1"/>
    <col min="29" max="29" width="9.5546875" style="34" bestFit="1" customWidth="1"/>
    <col min="30" max="30" width="7.5546875" style="34" bestFit="1" customWidth="1"/>
    <col min="31" max="31" width="9.33203125" style="34" bestFit="1" customWidth="1"/>
    <col min="32" max="34" width="7.5546875" style="34" bestFit="1" customWidth="1"/>
    <col min="35" max="35" width="11.44140625" style="34" bestFit="1" customWidth="1"/>
    <col min="36" max="36" width="7.5546875" style="34" bestFit="1" customWidth="1"/>
    <col min="37" max="37" width="13.6640625" style="34" bestFit="1" customWidth="1"/>
    <col min="38" max="38" width="7.5546875" style="34" bestFit="1" customWidth="1"/>
    <col min="39" max="39" width="7.33203125" style="34" bestFit="1" customWidth="1"/>
    <col min="40" max="40" width="7.5546875" style="34" bestFit="1" customWidth="1"/>
    <col min="41" max="41" width="7" style="34" bestFit="1" customWidth="1"/>
    <col min="42" max="42" width="7.5546875" style="34" bestFit="1" customWidth="1"/>
    <col min="43" max="16384" width="8.88671875" style="34"/>
  </cols>
  <sheetData>
    <row r="1" spans="1:60" x14ac:dyDescent="0.3">
      <c r="A1" s="80" t="s">
        <v>15</v>
      </c>
      <c r="B1" s="81" t="s">
        <v>70</v>
      </c>
      <c r="C1" s="3" t="s">
        <v>54</v>
      </c>
      <c r="D1" s="3"/>
      <c r="E1" s="3" t="s">
        <v>59</v>
      </c>
      <c r="F1" s="3"/>
      <c r="G1" s="3" t="s">
        <v>62</v>
      </c>
      <c r="H1" s="3"/>
      <c r="I1" s="3" t="s">
        <v>52</v>
      </c>
      <c r="J1" s="3"/>
      <c r="K1" s="3" t="s">
        <v>66</v>
      </c>
      <c r="L1" s="3"/>
      <c r="M1" s="3" t="s">
        <v>56</v>
      </c>
      <c r="N1" s="3"/>
      <c r="O1" s="3" t="s">
        <v>64</v>
      </c>
      <c r="P1" s="3"/>
      <c r="Q1" s="3" t="s">
        <v>51</v>
      </c>
      <c r="R1" s="3"/>
      <c r="S1" s="3" t="s">
        <v>53</v>
      </c>
      <c r="T1" s="3"/>
      <c r="U1" s="3" t="s">
        <v>65</v>
      </c>
      <c r="V1" s="3"/>
      <c r="W1" s="3" t="s">
        <v>49</v>
      </c>
      <c r="X1" s="3"/>
      <c r="Y1" s="3" t="s">
        <v>63</v>
      </c>
      <c r="Z1" s="3"/>
      <c r="AA1" s="3" t="s">
        <v>61</v>
      </c>
      <c r="AB1" s="3"/>
      <c r="AC1" s="3" t="s">
        <v>60</v>
      </c>
      <c r="AD1" s="3"/>
      <c r="AE1" s="3" t="s">
        <v>48</v>
      </c>
      <c r="AF1" s="3"/>
      <c r="AG1" s="3" t="s">
        <v>55</v>
      </c>
      <c r="AH1" s="3"/>
      <c r="AI1" s="3" t="s">
        <v>57</v>
      </c>
      <c r="AJ1" s="3"/>
      <c r="AK1" s="3" t="s">
        <v>67</v>
      </c>
      <c r="AL1" s="3"/>
      <c r="AM1" s="3" t="s">
        <v>58</v>
      </c>
      <c r="AN1" s="3"/>
      <c r="AO1" s="3" t="s">
        <v>50</v>
      </c>
      <c r="AP1" s="3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</row>
    <row r="2" spans="1:60" x14ac:dyDescent="0.3">
      <c r="A2" s="80"/>
      <c r="B2" s="81"/>
      <c r="C2" s="4">
        <v>130260</v>
      </c>
      <c r="D2" s="4"/>
      <c r="E2" s="4">
        <v>150140</v>
      </c>
      <c r="F2" s="4"/>
      <c r="G2" s="4">
        <v>211130</v>
      </c>
      <c r="H2" s="4"/>
      <c r="I2" s="4">
        <v>230440</v>
      </c>
      <c r="J2" s="4"/>
      <c r="K2" s="4">
        <v>240810</v>
      </c>
      <c r="L2" s="4"/>
      <c r="M2" s="4">
        <v>261160</v>
      </c>
      <c r="N2" s="4"/>
      <c r="O2" s="4">
        <v>270430</v>
      </c>
      <c r="P2" s="4"/>
      <c r="Q2" s="4">
        <v>292740</v>
      </c>
      <c r="R2" s="4"/>
      <c r="S2" s="4">
        <v>310620</v>
      </c>
      <c r="T2" s="4"/>
      <c r="U2" s="4">
        <v>330170</v>
      </c>
      <c r="V2" s="4"/>
      <c r="W2" s="4">
        <v>330455</v>
      </c>
      <c r="X2" s="4"/>
      <c r="Y2" s="4">
        <v>330490</v>
      </c>
      <c r="Z2" s="4"/>
      <c r="AA2" s="4">
        <v>350950</v>
      </c>
      <c r="AB2" s="4"/>
      <c r="AC2" s="4">
        <v>351880</v>
      </c>
      <c r="AD2" s="4"/>
      <c r="AE2" s="4">
        <v>355030</v>
      </c>
      <c r="AF2" s="4"/>
      <c r="AG2" s="4">
        <v>410690</v>
      </c>
      <c r="AH2" s="4"/>
      <c r="AI2" s="4">
        <v>431490</v>
      </c>
      <c r="AJ2" s="4"/>
      <c r="AK2" s="4">
        <v>500270</v>
      </c>
      <c r="AL2" s="4"/>
      <c r="AM2" s="4">
        <v>520870</v>
      </c>
      <c r="AN2" s="4"/>
      <c r="AO2" s="4">
        <v>530010</v>
      </c>
      <c r="AP2" s="4"/>
    </row>
    <row r="3" spans="1:60" x14ac:dyDescent="0.3">
      <c r="A3" s="4"/>
      <c r="B3" s="4"/>
      <c r="C3" s="4" t="s">
        <v>72</v>
      </c>
      <c r="D3" s="4" t="s">
        <v>75</v>
      </c>
      <c r="E3" s="4" t="s">
        <v>72</v>
      </c>
      <c r="F3" s="4" t="s">
        <v>75</v>
      </c>
      <c r="G3" s="4" t="s">
        <v>72</v>
      </c>
      <c r="H3" s="4" t="s">
        <v>75</v>
      </c>
      <c r="I3" s="4" t="s">
        <v>72</v>
      </c>
      <c r="J3" s="4" t="s">
        <v>75</v>
      </c>
      <c r="K3" s="4" t="s">
        <v>72</v>
      </c>
      <c r="L3" s="4" t="s">
        <v>75</v>
      </c>
      <c r="M3" s="4" t="s">
        <v>72</v>
      </c>
      <c r="N3" s="4" t="s">
        <v>75</v>
      </c>
      <c r="O3" s="4" t="s">
        <v>72</v>
      </c>
      <c r="P3" s="4" t="s">
        <v>75</v>
      </c>
      <c r="Q3" s="4" t="s">
        <v>72</v>
      </c>
      <c r="R3" s="4" t="s">
        <v>75</v>
      </c>
      <c r="S3" s="4" t="s">
        <v>72</v>
      </c>
      <c r="T3" s="4" t="s">
        <v>75</v>
      </c>
      <c r="U3" s="4" t="s">
        <v>72</v>
      </c>
      <c r="V3" s="4" t="s">
        <v>75</v>
      </c>
      <c r="W3" s="4" t="s">
        <v>72</v>
      </c>
      <c r="X3" s="4" t="s">
        <v>75</v>
      </c>
      <c r="Y3" s="4" t="s">
        <v>72</v>
      </c>
      <c r="Z3" s="4" t="s">
        <v>75</v>
      </c>
      <c r="AA3" s="4" t="s">
        <v>72</v>
      </c>
      <c r="AB3" s="4" t="s">
        <v>75</v>
      </c>
      <c r="AC3" s="4" t="s">
        <v>72</v>
      </c>
      <c r="AD3" s="4" t="s">
        <v>75</v>
      </c>
      <c r="AE3" s="4" t="s">
        <v>72</v>
      </c>
      <c r="AF3" s="4" t="s">
        <v>75</v>
      </c>
      <c r="AG3" s="4" t="s">
        <v>72</v>
      </c>
      <c r="AH3" s="4" t="s">
        <v>75</v>
      </c>
      <c r="AI3" s="4" t="s">
        <v>72</v>
      </c>
      <c r="AJ3" s="4" t="s">
        <v>75</v>
      </c>
      <c r="AK3" s="4" t="s">
        <v>72</v>
      </c>
      <c r="AL3" s="4" t="s">
        <v>75</v>
      </c>
      <c r="AM3" s="4" t="s">
        <v>72</v>
      </c>
      <c r="AN3" s="4" t="s">
        <v>75</v>
      </c>
      <c r="AO3" s="4" t="s">
        <v>72</v>
      </c>
      <c r="AP3" s="4" t="s">
        <v>75</v>
      </c>
    </row>
    <row r="4" spans="1:60" x14ac:dyDescent="0.3">
      <c r="A4" s="34" t="s">
        <v>7</v>
      </c>
      <c r="B4" s="36">
        <v>0.31069999999999998</v>
      </c>
      <c r="Q4" s="36">
        <v>0.42899999999999999</v>
      </c>
      <c r="R4" s="36">
        <v>0.28399999999999997</v>
      </c>
      <c r="S4" s="36">
        <v>0.44390000000000002</v>
      </c>
      <c r="T4" s="36">
        <v>0.433</v>
      </c>
      <c r="AO4" s="36"/>
      <c r="AP4" s="36"/>
    </row>
    <row r="5" spans="1:60" x14ac:dyDescent="0.3">
      <c r="A5" s="34" t="s">
        <v>92</v>
      </c>
      <c r="B5" s="36">
        <v>2.9270000000000001E-2</v>
      </c>
      <c r="Q5" s="36">
        <v>2.93E-2</v>
      </c>
      <c r="R5" s="36">
        <v>0.04</v>
      </c>
      <c r="S5" s="36">
        <v>5.1200000000000002E-2</v>
      </c>
      <c r="T5" s="36">
        <v>5.8700000000000002E-2</v>
      </c>
      <c r="AO5" s="36"/>
      <c r="AP5" s="36"/>
    </row>
    <row r="6" spans="1:60" x14ac:dyDescent="0.3">
      <c r="A6" s="34" t="s">
        <v>16</v>
      </c>
      <c r="B6" s="36">
        <v>2.588E-2</v>
      </c>
      <c r="Q6" s="36">
        <v>2.8000000000000001E-2</v>
      </c>
      <c r="R6" s="36">
        <v>3.5999999999999997E-2</v>
      </c>
      <c r="S6" s="36">
        <v>3.4299999999999997E-2</v>
      </c>
      <c r="T6" s="36">
        <v>3.5900000000000001E-2</v>
      </c>
      <c r="AO6" s="36"/>
      <c r="AP6" s="36"/>
    </row>
    <row r="7" spans="1:60" x14ac:dyDescent="0.3">
      <c r="A7" s="34" t="s">
        <v>101</v>
      </c>
      <c r="B7" s="36">
        <v>2.6870000000000002E-2</v>
      </c>
      <c r="Q7" s="36">
        <v>2.6800000000000001E-2</v>
      </c>
      <c r="R7" s="36">
        <v>3.3000000000000002E-2</v>
      </c>
      <c r="S7" s="36">
        <v>4.3900000000000002E-2</v>
      </c>
      <c r="T7" s="36">
        <v>5.1999999999999998E-2</v>
      </c>
      <c r="AO7" s="36"/>
      <c r="AP7" s="36"/>
    </row>
    <row r="8" spans="1:60" x14ac:dyDescent="0.3">
      <c r="A8" s="34" t="s">
        <v>100</v>
      </c>
      <c r="B8" s="36">
        <v>1.9E-2</v>
      </c>
      <c r="M8" s="35"/>
      <c r="N8" s="35"/>
      <c r="Q8" s="36">
        <v>2.5499999999999998E-2</v>
      </c>
      <c r="R8" s="36">
        <v>3.5999999999999997E-2</v>
      </c>
      <c r="S8" s="36">
        <v>4.58E-2</v>
      </c>
      <c r="T8" s="36">
        <v>4.2599999999999999E-2</v>
      </c>
      <c r="AO8" s="36"/>
      <c r="AP8" s="36"/>
    </row>
    <row r="9" spans="1:60" x14ac:dyDescent="0.3">
      <c r="A9" s="34" t="s">
        <v>99</v>
      </c>
      <c r="B9" s="36">
        <v>2.12E-2</v>
      </c>
      <c r="M9" s="35"/>
      <c r="N9" s="35"/>
      <c r="Q9" s="36">
        <v>2.9000000000000001E-2</v>
      </c>
      <c r="R9" s="36">
        <v>3.4799999999999998E-2</v>
      </c>
      <c r="S9" s="36">
        <v>4.3999999999999997E-2</v>
      </c>
      <c r="T9" s="36">
        <v>3.8399999999999997E-2</v>
      </c>
      <c r="AO9" s="36"/>
      <c r="AP9" s="36"/>
    </row>
    <row r="10" spans="1:60" x14ac:dyDescent="0.3">
      <c r="A10" s="34" t="s">
        <v>98</v>
      </c>
      <c r="B10" s="36">
        <v>4.8399999999999999E-2</v>
      </c>
      <c r="M10" s="35"/>
      <c r="N10" s="35"/>
      <c r="Q10" s="36">
        <v>7.5800000000000006E-2</v>
      </c>
      <c r="R10" s="36">
        <v>3.5999999999999997E-2</v>
      </c>
      <c r="S10" s="36">
        <v>4.8599999999999997E-2</v>
      </c>
      <c r="T10" s="36">
        <v>0.11269999999999999</v>
      </c>
      <c r="AO10" s="36"/>
      <c r="AP10" s="36"/>
    </row>
    <row r="11" spans="1:60" x14ac:dyDescent="0.3">
      <c r="A11" s="34" t="s">
        <v>93</v>
      </c>
      <c r="B11" s="36">
        <v>0.11559999999999999</v>
      </c>
      <c r="M11" s="35"/>
      <c r="N11" s="35"/>
      <c r="Q11" s="36">
        <v>0.2016</v>
      </c>
      <c r="R11" s="36">
        <v>0.378</v>
      </c>
      <c r="S11" s="36">
        <v>6.5000000000000002E-2</v>
      </c>
      <c r="T11" s="36">
        <v>3.1150000000000001E-2</v>
      </c>
      <c r="AO11" s="36"/>
      <c r="AP11" s="36"/>
    </row>
    <row r="12" spans="1:60" x14ac:dyDescent="0.3">
      <c r="A12" s="34" t="s">
        <v>94</v>
      </c>
      <c r="B12" s="36">
        <v>3.2099999999999997E-2</v>
      </c>
      <c r="M12" s="35"/>
      <c r="N12" s="35"/>
      <c r="Q12" s="36">
        <v>4.02E-2</v>
      </c>
      <c r="R12" s="36">
        <v>2.3800000000000002E-2</v>
      </c>
      <c r="S12" s="36">
        <v>5.1999999999999998E-2</v>
      </c>
      <c r="T12" s="36">
        <v>4.8770000000000001E-2</v>
      </c>
      <c r="AO12" s="36"/>
      <c r="AP12" s="36"/>
    </row>
    <row r="13" spans="1:60" x14ac:dyDescent="0.3">
      <c r="A13" s="34" t="s">
        <v>17</v>
      </c>
      <c r="B13" s="36">
        <v>2.1999999999999999E-2</v>
      </c>
      <c r="M13" s="35"/>
      <c r="N13" s="35"/>
      <c r="Q13" s="36">
        <v>2.7099999999999999E-2</v>
      </c>
      <c r="R13" s="36">
        <v>1.84E-2</v>
      </c>
      <c r="S13" s="36">
        <v>3.8899999999999997E-2</v>
      </c>
      <c r="T13" s="36">
        <v>2.63E-2</v>
      </c>
      <c r="AO13" s="36"/>
      <c r="AP13" s="36"/>
    </row>
    <row r="14" spans="1:60" x14ac:dyDescent="0.3">
      <c r="A14" s="34" t="s">
        <v>96</v>
      </c>
      <c r="B14" s="36">
        <v>2.009E-2</v>
      </c>
      <c r="M14" s="35"/>
      <c r="N14" s="35"/>
      <c r="Q14" s="36">
        <v>2.8000000000000001E-2</v>
      </c>
      <c r="R14" s="36">
        <v>3.09E-2</v>
      </c>
      <c r="S14" s="36">
        <v>4.2700000000000002E-2</v>
      </c>
      <c r="T14" s="36">
        <v>4.6699999999999998E-2</v>
      </c>
      <c r="AO14" s="36"/>
      <c r="AP14" s="36"/>
    </row>
    <row r="15" spans="1:60" x14ac:dyDescent="0.3">
      <c r="A15" s="34" t="s">
        <v>95</v>
      </c>
      <c r="B15" s="36">
        <v>1.9299999999999998E-2</v>
      </c>
      <c r="M15" s="35"/>
      <c r="N15" s="35"/>
      <c r="Q15" s="36">
        <v>2.5600000000000001E-2</v>
      </c>
      <c r="R15" s="36">
        <v>2.5899999999999999E-2</v>
      </c>
      <c r="S15" s="36">
        <v>5.0889999999999998E-2</v>
      </c>
      <c r="T15" s="36">
        <v>3.746E-2</v>
      </c>
      <c r="AO15" s="36"/>
      <c r="AP15" s="36"/>
    </row>
    <row r="16" spans="1:60" x14ac:dyDescent="0.3">
      <c r="A16" s="34" t="s">
        <v>97</v>
      </c>
      <c r="B16" s="36">
        <v>2.0899999999999998E-2</v>
      </c>
      <c r="M16" s="35"/>
      <c r="N16" s="35"/>
      <c r="Q16" s="36">
        <v>3.3799999999999997E-2</v>
      </c>
      <c r="R16" s="36">
        <v>2.3E-2</v>
      </c>
      <c r="S16" s="36">
        <v>3.8399999999999997E-2</v>
      </c>
      <c r="T16" s="36">
        <v>3.7199999999999997E-2</v>
      </c>
      <c r="AO16" s="36"/>
      <c r="AP16" s="36"/>
    </row>
    <row r="17" spans="1:14" x14ac:dyDescent="0.3">
      <c r="A17" s="35" t="s">
        <v>119</v>
      </c>
      <c r="B17" s="19">
        <f>SUM(B4:B16)</f>
        <v>0.71131000000000011</v>
      </c>
      <c r="M17" s="35"/>
      <c r="N17" s="35"/>
    </row>
    <row r="18" spans="1:14" x14ac:dyDescent="0.3">
      <c r="M18" s="35"/>
      <c r="N18" s="35"/>
    </row>
    <row r="19" spans="1:14" x14ac:dyDescent="0.3">
      <c r="M19" s="35"/>
      <c r="N19" s="35"/>
    </row>
    <row r="20" spans="1:14" x14ac:dyDescent="0.3">
      <c r="M20" s="35"/>
      <c r="N20" s="35"/>
    </row>
    <row r="21" spans="1:14" x14ac:dyDescent="0.3">
      <c r="M21" s="35"/>
      <c r="N21" s="35"/>
    </row>
    <row r="22" spans="1:14" x14ac:dyDescent="0.3">
      <c r="M22" s="35"/>
      <c r="N22" s="35"/>
    </row>
    <row r="23" spans="1:14" x14ac:dyDescent="0.3">
      <c r="M23" s="35"/>
      <c r="N23" s="35"/>
    </row>
    <row r="24" spans="1:14" x14ac:dyDescent="0.3">
      <c r="M24" s="35"/>
      <c r="N24" s="35"/>
    </row>
    <row r="25" spans="1:14" x14ac:dyDescent="0.3">
      <c r="M25" s="35"/>
      <c r="N25" s="35"/>
    </row>
    <row r="26" spans="1:14" x14ac:dyDescent="0.3">
      <c r="M26" s="35"/>
      <c r="N26" s="35"/>
    </row>
    <row r="27" spans="1:14" x14ac:dyDescent="0.3">
      <c r="M27" s="35"/>
      <c r="N27" s="35"/>
    </row>
  </sheetData>
  <sortState xmlns:xlrd2="http://schemas.microsoft.com/office/spreadsheetml/2017/richdata2" ref="M8:O27">
    <sortCondition ref="O8:O27"/>
  </sortState>
  <mergeCells count="2">
    <mergeCell ref="A1:A2"/>
    <mergeCell ref="B1:B2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5A665-E33F-4B9F-B84E-2A406D3CCD5C}">
  <sheetPr>
    <tabColor rgb="FFFFFF00"/>
  </sheetPr>
  <dimension ref="A1:E15"/>
  <sheetViews>
    <sheetView workbookViewId="0">
      <selection activeCell="D2" sqref="D2"/>
    </sheetView>
  </sheetViews>
  <sheetFormatPr defaultRowHeight="14.4" x14ac:dyDescent="0.3"/>
  <cols>
    <col min="1" max="1" width="29.6640625" bestFit="1" customWidth="1"/>
    <col min="2" max="2" width="17.6640625" hidden="1" customWidth="1"/>
    <col min="3" max="3" width="16.5546875" hidden="1" customWidth="1"/>
    <col min="4" max="4" width="16.33203125" customWidth="1"/>
    <col min="5" max="5" width="14.77734375" customWidth="1"/>
  </cols>
  <sheetData>
    <row r="1" spans="1:5" x14ac:dyDescent="0.3">
      <c r="B1" s="82" t="s">
        <v>71</v>
      </c>
      <c r="C1" s="82"/>
      <c r="D1" s="82" t="s">
        <v>74</v>
      </c>
      <c r="E1" s="82"/>
    </row>
    <row r="2" spans="1:5" x14ac:dyDescent="0.3">
      <c r="A2" s="1" t="s">
        <v>5</v>
      </c>
      <c r="B2" s="12" t="s">
        <v>72</v>
      </c>
      <c r="C2" s="12" t="s">
        <v>73</v>
      </c>
      <c r="D2" s="12" t="s">
        <v>72</v>
      </c>
      <c r="E2" s="12" t="s">
        <v>75</v>
      </c>
    </row>
    <row r="3" spans="1:5" x14ac:dyDescent="0.3">
      <c r="A3" s="4" t="s">
        <v>7</v>
      </c>
      <c r="B3" s="8">
        <v>0.41789999999999999</v>
      </c>
      <c r="C3" s="8"/>
      <c r="D3" s="8">
        <v>0.35</v>
      </c>
      <c r="E3" s="8">
        <v>0.28439999999999999</v>
      </c>
    </row>
    <row r="4" spans="1:5" x14ac:dyDescent="0.3">
      <c r="A4" s="4" t="s">
        <v>92</v>
      </c>
      <c r="B4" s="8">
        <v>5.7200000000000001E-2</v>
      </c>
      <c r="C4" s="8"/>
      <c r="D4" s="8">
        <v>4.3999999999999997E-2</v>
      </c>
      <c r="E4" s="8">
        <v>3.9E-2</v>
      </c>
    </row>
    <row r="5" spans="1:5" x14ac:dyDescent="0.3">
      <c r="A5" s="4" t="s">
        <v>16</v>
      </c>
      <c r="B5" s="8">
        <v>5.4199999999999998E-2</v>
      </c>
      <c r="C5" s="8"/>
      <c r="D5" s="8">
        <v>3.6999999999999998E-2</v>
      </c>
      <c r="E5" s="8">
        <v>3.2800000000000003E-2</v>
      </c>
    </row>
    <row r="6" spans="1:5" x14ac:dyDescent="0.3">
      <c r="A6" s="4" t="s">
        <v>101</v>
      </c>
      <c r="B6" s="8">
        <v>3.9300000000000002E-2</v>
      </c>
      <c r="C6" s="8"/>
      <c r="D6" s="8">
        <v>3.4000000000000002E-2</v>
      </c>
      <c r="E6" s="8">
        <v>3.5900000000000001E-2</v>
      </c>
    </row>
    <row r="7" spans="1:5" x14ac:dyDescent="0.3">
      <c r="A7" s="4" t="s">
        <v>100</v>
      </c>
      <c r="B7" s="8">
        <v>4.7500000000000001E-2</v>
      </c>
      <c r="C7" s="8"/>
      <c r="D7" s="8">
        <v>3.5999999999999997E-2</v>
      </c>
      <c r="E7" s="8">
        <v>3.0300000000000001E-2</v>
      </c>
    </row>
    <row r="8" spans="1:5" x14ac:dyDescent="0.3">
      <c r="A8" s="4" t="s">
        <v>99</v>
      </c>
      <c r="B8" s="8">
        <v>4.3299999999999998E-2</v>
      </c>
      <c r="C8" s="8"/>
      <c r="D8" s="8">
        <v>3.5999999999999997E-2</v>
      </c>
      <c r="E8" s="8">
        <v>3.0300000000000001E-2</v>
      </c>
    </row>
    <row r="9" spans="1:5" x14ac:dyDescent="0.3">
      <c r="A9" s="4" t="s">
        <v>98</v>
      </c>
      <c r="B9" s="8">
        <v>5.04E-2</v>
      </c>
      <c r="C9" s="8"/>
      <c r="D9" s="8">
        <v>3.1699999999999999E-2</v>
      </c>
      <c r="E9" s="8">
        <v>2.1000000000000001E-2</v>
      </c>
    </row>
    <row r="10" spans="1:5" x14ac:dyDescent="0.3">
      <c r="A10" s="4" t="s">
        <v>93</v>
      </c>
      <c r="B10" s="8">
        <v>0.10440000000000001</v>
      </c>
      <c r="C10" s="8"/>
      <c r="D10" s="8">
        <v>0.29499999999999998</v>
      </c>
      <c r="E10" s="8">
        <v>0.41699999999999998</v>
      </c>
    </row>
    <row r="11" spans="1:5" x14ac:dyDescent="0.3">
      <c r="A11" s="4" t="s">
        <v>94</v>
      </c>
      <c r="B11" s="8">
        <v>3.6299999999999999E-2</v>
      </c>
      <c r="C11" s="8"/>
      <c r="D11" s="8">
        <v>2.86E-2</v>
      </c>
      <c r="E11" s="8">
        <v>2.1000000000000001E-2</v>
      </c>
    </row>
    <row r="12" spans="1:5" x14ac:dyDescent="0.3">
      <c r="A12" s="4" t="s">
        <v>17</v>
      </c>
      <c r="B12" s="8">
        <v>3.7400000000000003E-2</v>
      </c>
      <c r="C12" s="8"/>
      <c r="D12" s="8">
        <v>2.1000000000000001E-2</v>
      </c>
      <c r="E12" s="8">
        <v>1.7000000000000001E-2</v>
      </c>
    </row>
    <row r="13" spans="1:5" x14ac:dyDescent="0.3">
      <c r="A13" s="4" t="s">
        <v>96</v>
      </c>
      <c r="B13" s="8">
        <v>3.27E-2</v>
      </c>
      <c r="C13" s="8"/>
      <c r="D13" s="8">
        <v>3.1E-2</v>
      </c>
      <c r="E13" s="8">
        <v>2.1999999999999999E-2</v>
      </c>
    </row>
    <row r="14" spans="1:5" x14ac:dyDescent="0.3">
      <c r="A14" s="4" t="s">
        <v>95</v>
      </c>
      <c r="B14" s="8">
        <v>4.1099999999999998E-2</v>
      </c>
      <c r="C14" s="8"/>
      <c r="D14" s="8">
        <v>3.1E-2</v>
      </c>
      <c r="E14" s="8">
        <v>1.7100000000000001E-2</v>
      </c>
    </row>
    <row r="15" spans="1:5" x14ac:dyDescent="0.3">
      <c r="A15" s="4" t="s">
        <v>97</v>
      </c>
      <c r="B15" s="8">
        <v>3.7699999999999997E-2</v>
      </c>
      <c r="C15" s="8"/>
      <c r="D15" s="8">
        <v>2.1999999999999999E-2</v>
      </c>
      <c r="E15" s="8">
        <v>2.9000000000000001E-2</v>
      </c>
    </row>
  </sheetData>
  <mergeCells count="2">
    <mergeCell ref="D1:E1"/>
    <mergeCell ref="B1:C1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4131-85C6-4C92-82BC-DA58D2C3669B}">
  <dimension ref="A1:AP16"/>
  <sheetViews>
    <sheetView topLeftCell="B1" workbookViewId="0">
      <pane xSplit="1" ySplit="3" topLeftCell="C4" activePane="bottomRight" state="frozen"/>
      <selection activeCell="B1" sqref="B1"/>
      <selection pane="topRight" activeCell="C1" sqref="C1"/>
      <selection pane="bottomLeft" activeCell="B4" sqref="B4"/>
      <selection pane="bottomRight" activeCell="B4" sqref="B4"/>
    </sheetView>
  </sheetViews>
  <sheetFormatPr defaultRowHeight="14.4" x14ac:dyDescent="0.3"/>
  <cols>
    <col min="1" max="1" width="8.88671875" style="6"/>
    <col min="2" max="2" width="38" style="6" bestFit="1" customWidth="1"/>
    <col min="3" max="16384" width="8.88671875" style="6"/>
  </cols>
  <sheetData>
    <row r="1" spans="1:42" x14ac:dyDescent="0.3">
      <c r="C1" s="83" t="s">
        <v>158</v>
      </c>
      <c r="D1" s="84"/>
      <c r="E1" s="84"/>
      <c r="F1" s="84"/>
      <c r="G1" s="84"/>
      <c r="H1" s="84"/>
      <c r="I1" s="84"/>
      <c r="J1" s="84"/>
      <c r="K1" s="84"/>
      <c r="L1" s="84"/>
    </row>
    <row r="2" spans="1:42" x14ac:dyDescent="0.3">
      <c r="C2" s="82" t="s">
        <v>48</v>
      </c>
      <c r="D2" s="82"/>
      <c r="E2" s="82" t="s">
        <v>49</v>
      </c>
      <c r="F2" s="82"/>
      <c r="G2" s="82" t="s">
        <v>50</v>
      </c>
      <c r="H2" s="82"/>
      <c r="I2" s="82" t="s">
        <v>51</v>
      </c>
      <c r="J2" s="82"/>
      <c r="K2" s="82" t="s">
        <v>52</v>
      </c>
      <c r="L2" s="82"/>
      <c r="M2" s="82" t="s">
        <v>53</v>
      </c>
      <c r="N2" s="82"/>
      <c r="O2" s="82" t="s">
        <v>54</v>
      </c>
      <c r="P2" s="82"/>
      <c r="Q2" s="82" t="s">
        <v>55</v>
      </c>
      <c r="R2" s="82"/>
      <c r="S2" s="82" t="s">
        <v>56</v>
      </c>
      <c r="T2" s="82"/>
      <c r="U2" s="82" t="s">
        <v>57</v>
      </c>
      <c r="V2" s="82"/>
      <c r="W2" s="82" t="s">
        <v>58</v>
      </c>
      <c r="X2" s="82"/>
      <c r="Y2" s="82" t="s">
        <v>59</v>
      </c>
      <c r="Z2" s="82"/>
      <c r="AA2" s="82" t="s">
        <v>60</v>
      </c>
      <c r="AB2" s="82"/>
      <c r="AC2" s="82" t="s">
        <v>61</v>
      </c>
      <c r="AD2" s="82"/>
      <c r="AE2" s="82" t="s">
        <v>62</v>
      </c>
      <c r="AF2" s="82"/>
      <c r="AG2" s="82" t="s">
        <v>63</v>
      </c>
      <c r="AH2" s="82"/>
      <c r="AI2" s="82" t="s">
        <v>64</v>
      </c>
      <c r="AJ2" s="82"/>
      <c r="AK2" s="82" t="s">
        <v>65</v>
      </c>
      <c r="AL2" s="82"/>
      <c r="AM2" s="82" t="s">
        <v>66</v>
      </c>
      <c r="AN2" s="82"/>
      <c r="AO2" s="82" t="s">
        <v>67</v>
      </c>
      <c r="AP2" s="82"/>
    </row>
    <row r="3" spans="1:42" x14ac:dyDescent="0.3">
      <c r="C3" s="4" t="s">
        <v>72</v>
      </c>
      <c r="D3" s="4" t="s">
        <v>75</v>
      </c>
      <c r="E3" s="4" t="s">
        <v>72</v>
      </c>
      <c r="F3" s="4" t="s">
        <v>75</v>
      </c>
      <c r="G3" s="4" t="s">
        <v>72</v>
      </c>
      <c r="H3" s="4" t="s">
        <v>75</v>
      </c>
      <c r="I3" s="4" t="s">
        <v>72</v>
      </c>
      <c r="J3" s="4" t="s">
        <v>75</v>
      </c>
      <c r="K3" s="4" t="s">
        <v>72</v>
      </c>
      <c r="L3" s="4" t="s">
        <v>75</v>
      </c>
      <c r="M3" s="4" t="s">
        <v>72</v>
      </c>
      <c r="N3" s="4" t="s">
        <v>75</v>
      </c>
      <c r="O3" s="4" t="s">
        <v>72</v>
      </c>
      <c r="P3" s="4" t="s">
        <v>75</v>
      </c>
      <c r="Q3" s="4" t="s">
        <v>72</v>
      </c>
      <c r="R3" s="4" t="s">
        <v>75</v>
      </c>
      <c r="S3" s="4" t="s">
        <v>72</v>
      </c>
      <c r="T3" s="4" t="s">
        <v>75</v>
      </c>
      <c r="U3" s="4" t="s">
        <v>72</v>
      </c>
      <c r="V3" s="4" t="s">
        <v>75</v>
      </c>
      <c r="W3" s="4" t="s">
        <v>72</v>
      </c>
      <c r="X3" s="4" t="s">
        <v>75</v>
      </c>
      <c r="Y3" s="4" t="s">
        <v>72</v>
      </c>
      <c r="Z3" s="4" t="s">
        <v>75</v>
      </c>
      <c r="AA3" s="4" t="s">
        <v>72</v>
      </c>
      <c r="AB3" s="4" t="s">
        <v>75</v>
      </c>
      <c r="AC3" s="4" t="s">
        <v>72</v>
      </c>
      <c r="AD3" s="4" t="s">
        <v>75</v>
      </c>
      <c r="AE3" s="4" t="s">
        <v>72</v>
      </c>
      <c r="AF3" s="4" t="s">
        <v>75</v>
      </c>
      <c r="AG3" s="4" t="s">
        <v>72</v>
      </c>
      <c r="AH3" s="4" t="s">
        <v>75</v>
      </c>
      <c r="AI3" s="4" t="s">
        <v>72</v>
      </c>
      <c r="AJ3" s="4" t="s">
        <v>75</v>
      </c>
      <c r="AK3" s="4" t="s">
        <v>72</v>
      </c>
      <c r="AL3" s="4" t="s">
        <v>75</v>
      </c>
      <c r="AM3" s="4" t="s">
        <v>72</v>
      </c>
      <c r="AN3" s="4" t="s">
        <v>75</v>
      </c>
      <c r="AO3" s="4" t="s">
        <v>72</v>
      </c>
      <c r="AP3" s="4" t="s">
        <v>75</v>
      </c>
    </row>
    <row r="4" spans="1:42" x14ac:dyDescent="0.3">
      <c r="B4" s="3" t="s">
        <v>145</v>
      </c>
      <c r="C4" s="54" t="s">
        <v>159</v>
      </c>
      <c r="D4" s="54" t="s">
        <v>157</v>
      </c>
      <c r="E4" s="54" t="s">
        <v>157</v>
      </c>
      <c r="F4" s="54" t="s">
        <v>159</v>
      </c>
      <c r="G4" s="54" t="s">
        <v>159</v>
      </c>
      <c r="H4" s="54" t="s">
        <v>157</v>
      </c>
      <c r="I4" s="54" t="s">
        <v>159</v>
      </c>
      <c r="J4" s="54" t="s">
        <v>159</v>
      </c>
      <c r="K4" s="54" t="s">
        <v>159</v>
      </c>
      <c r="L4" s="54" t="s">
        <v>159</v>
      </c>
      <c r="M4" s="54" t="s">
        <v>157</v>
      </c>
      <c r="N4" s="54" t="s">
        <v>157</v>
      </c>
      <c r="O4" s="54" t="s">
        <v>159</v>
      </c>
      <c r="P4" s="54" t="s">
        <v>159</v>
      </c>
      <c r="Q4" s="54" t="s">
        <v>159</v>
      </c>
      <c r="R4" s="54" t="s">
        <v>159</v>
      </c>
      <c r="S4" s="4" t="s">
        <v>157</v>
      </c>
      <c r="T4" s="54" t="s">
        <v>159</v>
      </c>
      <c r="U4" s="4" t="s">
        <v>157</v>
      </c>
      <c r="V4" s="4" t="s">
        <v>159</v>
      </c>
      <c r="W4" s="4" t="s">
        <v>157</v>
      </c>
      <c r="X4" s="4" t="s">
        <v>159</v>
      </c>
      <c r="Y4" s="4" t="s">
        <v>159</v>
      </c>
      <c r="Z4" s="4" t="s">
        <v>159</v>
      </c>
      <c r="AA4" s="4" t="s">
        <v>157</v>
      </c>
      <c r="AB4" s="4" t="s">
        <v>157</v>
      </c>
      <c r="AC4" s="4" t="s">
        <v>157</v>
      </c>
      <c r="AD4" s="4" t="s">
        <v>157</v>
      </c>
      <c r="AE4" s="4" t="s">
        <v>159</v>
      </c>
      <c r="AF4" s="4" t="s">
        <v>159</v>
      </c>
      <c r="AG4" s="4" t="s">
        <v>159</v>
      </c>
      <c r="AH4" s="4" t="s">
        <v>159</v>
      </c>
      <c r="AI4" s="4" t="s">
        <v>159</v>
      </c>
      <c r="AJ4" s="4" t="s">
        <v>159</v>
      </c>
      <c r="AK4" s="4" t="s">
        <v>157</v>
      </c>
      <c r="AL4" s="4" t="s">
        <v>157</v>
      </c>
      <c r="AM4" s="4" t="s">
        <v>159</v>
      </c>
      <c r="AN4" s="4" t="s">
        <v>159</v>
      </c>
      <c r="AO4" s="4" t="s">
        <v>157</v>
      </c>
      <c r="AP4" s="4" t="s">
        <v>159</v>
      </c>
    </row>
    <row r="5" spans="1:42" x14ac:dyDescent="0.3">
      <c r="B5" s="3" t="s">
        <v>146</v>
      </c>
    </row>
    <row r="6" spans="1:42" x14ac:dyDescent="0.3">
      <c r="B6" s="3" t="s">
        <v>147</v>
      </c>
    </row>
    <row r="7" spans="1:42" x14ac:dyDescent="0.3">
      <c r="B7" s="3" t="s">
        <v>151</v>
      </c>
    </row>
    <row r="8" spans="1:42" x14ac:dyDescent="0.3">
      <c r="B8" s="3" t="s">
        <v>149</v>
      </c>
    </row>
    <row r="9" spans="1:42" x14ac:dyDescent="0.3">
      <c r="B9" s="3" t="s">
        <v>153</v>
      </c>
    </row>
    <row r="10" spans="1:42" x14ac:dyDescent="0.3">
      <c r="B10" s="3" t="s">
        <v>152</v>
      </c>
    </row>
    <row r="11" spans="1:42" x14ac:dyDescent="0.3">
      <c r="B11" s="3" t="s">
        <v>154</v>
      </c>
    </row>
    <row r="12" spans="1:42" x14ac:dyDescent="0.3">
      <c r="B12" s="3" t="s">
        <v>148</v>
      </c>
    </row>
    <row r="13" spans="1:42" x14ac:dyDescent="0.3">
      <c r="B13" s="3" t="s">
        <v>156</v>
      </c>
    </row>
    <row r="14" spans="1:42" x14ac:dyDescent="0.3">
      <c r="B14" s="3" t="s">
        <v>150</v>
      </c>
    </row>
    <row r="15" spans="1:42" x14ac:dyDescent="0.3">
      <c r="B15" s="3" t="s">
        <v>155</v>
      </c>
    </row>
    <row r="16" spans="1:42" x14ac:dyDescent="0.3">
      <c r="A16" s="34"/>
      <c r="B16" s="34"/>
      <c r="C16" s="34"/>
      <c r="D16" s="35"/>
      <c r="E16" s="34"/>
      <c r="F16" s="35"/>
      <c r="G16" s="34"/>
      <c r="H16" s="35"/>
      <c r="I16" s="34"/>
      <c r="J16" s="35"/>
      <c r="K16" s="34"/>
      <c r="L16" s="35"/>
      <c r="M16" s="34"/>
      <c r="N16" s="35"/>
      <c r="O16" s="34"/>
      <c r="P16" s="35"/>
      <c r="Q16" s="34"/>
      <c r="R16" s="35"/>
      <c r="S16" s="34"/>
      <c r="T16" s="35"/>
      <c r="U16" s="34"/>
      <c r="V16" s="35"/>
      <c r="W16" s="34"/>
      <c r="X16" s="35"/>
      <c r="Y16" s="34"/>
      <c r="Z16" s="35"/>
      <c r="AA16" s="34"/>
      <c r="AB16" s="35"/>
      <c r="AC16" s="34"/>
      <c r="AD16" s="35"/>
      <c r="AE16" s="34"/>
      <c r="AF16" s="35"/>
      <c r="AG16" s="34"/>
      <c r="AH16" s="35"/>
      <c r="AI16" s="34"/>
      <c r="AJ16" s="35"/>
      <c r="AK16" s="34"/>
      <c r="AL16" s="35"/>
      <c r="AM16" s="34"/>
      <c r="AN16" s="35"/>
      <c r="AO16" s="34"/>
      <c r="AP16" s="35"/>
    </row>
  </sheetData>
  <mergeCells count="21">
    <mergeCell ref="C1:L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56B2-7F8E-4A1D-A89C-AC6A83114420}">
  <sheetPr>
    <tabColor rgb="FFFFFF00"/>
  </sheetPr>
  <dimension ref="A1:AN46"/>
  <sheetViews>
    <sheetView topLeftCell="AJ13" zoomScale="80" zoomScaleNormal="80" workbookViewId="0">
      <selection activeCell="AY27" sqref="AY27"/>
    </sheetView>
  </sheetViews>
  <sheetFormatPr defaultRowHeight="14.4" x14ac:dyDescent="0.3"/>
  <cols>
    <col min="1" max="1" width="29.6640625" bestFit="1" customWidth="1"/>
    <col min="2" max="2" width="17.6640625" hidden="1" customWidth="1"/>
    <col min="3" max="3" width="16.5546875" hidden="1" customWidth="1"/>
    <col min="4" max="4" width="16.33203125" customWidth="1"/>
    <col min="5" max="5" width="14.6640625" customWidth="1"/>
    <col min="6" max="6" width="31.88671875" bestFit="1" customWidth="1"/>
    <col min="7" max="7" width="7.5546875" bestFit="1" customWidth="1"/>
    <col min="8" max="8" width="10" bestFit="1" customWidth="1"/>
    <col min="23" max="23" width="29.6640625" bestFit="1" customWidth="1"/>
    <col min="37" max="37" width="31" bestFit="1" customWidth="1"/>
  </cols>
  <sheetData>
    <row r="1" spans="1:5" x14ac:dyDescent="0.3">
      <c r="B1" s="82" t="s">
        <v>71</v>
      </c>
      <c r="C1" s="82"/>
      <c r="D1" s="82" t="s">
        <v>74</v>
      </c>
      <c r="E1" s="82"/>
    </row>
    <row r="2" spans="1:5" x14ac:dyDescent="0.3">
      <c r="A2" s="1" t="s">
        <v>5</v>
      </c>
      <c r="B2" s="12" t="s">
        <v>72</v>
      </c>
      <c r="C2" s="12" t="s">
        <v>73</v>
      </c>
      <c r="D2" s="12" t="s">
        <v>72</v>
      </c>
      <c r="E2" s="12" t="s">
        <v>75</v>
      </c>
    </row>
    <row r="3" spans="1:5" x14ac:dyDescent="0.3">
      <c r="A3" s="4" t="s">
        <v>7</v>
      </c>
      <c r="B3" s="8">
        <v>0.41789999999999999</v>
      </c>
      <c r="C3" s="8"/>
      <c r="D3" s="8">
        <v>0.35</v>
      </c>
      <c r="E3" s="8">
        <v>0.28439999999999999</v>
      </c>
    </row>
    <row r="4" spans="1:5" x14ac:dyDescent="0.3">
      <c r="A4" s="4" t="s">
        <v>92</v>
      </c>
      <c r="B4" s="8">
        <v>5.7200000000000001E-2</v>
      </c>
      <c r="C4" s="8"/>
      <c r="D4" s="8">
        <v>4.3999999999999997E-2</v>
      </c>
      <c r="E4" s="8">
        <v>3.9E-2</v>
      </c>
    </row>
    <row r="5" spans="1:5" x14ac:dyDescent="0.3">
      <c r="A5" s="4" t="s">
        <v>16</v>
      </c>
      <c r="B5" s="8">
        <v>5.4199999999999998E-2</v>
      </c>
      <c r="C5" s="8"/>
      <c r="D5" s="8">
        <v>3.6999999999999998E-2</v>
      </c>
      <c r="E5" s="8">
        <v>3.2800000000000003E-2</v>
      </c>
    </row>
    <row r="6" spans="1:5" x14ac:dyDescent="0.3">
      <c r="A6" s="4" t="s">
        <v>101</v>
      </c>
      <c r="B6" s="8">
        <v>3.9300000000000002E-2</v>
      </c>
      <c r="C6" s="8"/>
      <c r="D6" s="8">
        <v>3.4000000000000002E-2</v>
      </c>
      <c r="E6" s="8">
        <v>3.5900000000000001E-2</v>
      </c>
    </row>
    <row r="7" spans="1:5" x14ac:dyDescent="0.3">
      <c r="A7" s="4" t="s">
        <v>100</v>
      </c>
      <c r="B7" s="8">
        <v>4.7500000000000001E-2</v>
      </c>
      <c r="C7" s="8"/>
      <c r="D7" s="8">
        <v>3.5999999999999997E-2</v>
      </c>
      <c r="E7" s="8">
        <v>3.0300000000000001E-2</v>
      </c>
    </row>
    <row r="8" spans="1:5" x14ac:dyDescent="0.3">
      <c r="A8" s="4" t="s">
        <v>99</v>
      </c>
      <c r="B8" s="8">
        <v>4.3299999999999998E-2</v>
      </c>
      <c r="C8" s="8"/>
      <c r="D8" s="8">
        <v>3.5999999999999997E-2</v>
      </c>
      <c r="E8" s="8">
        <v>3.0300000000000001E-2</v>
      </c>
    </row>
    <row r="9" spans="1:5" x14ac:dyDescent="0.3">
      <c r="A9" s="4" t="s">
        <v>98</v>
      </c>
      <c r="B9" s="8">
        <v>5.04E-2</v>
      </c>
      <c r="C9" s="8"/>
      <c r="D9" s="8">
        <v>3.1699999999999999E-2</v>
      </c>
      <c r="E9" s="8">
        <v>2.1000000000000001E-2</v>
      </c>
    </row>
    <row r="10" spans="1:5" x14ac:dyDescent="0.3">
      <c r="A10" s="4" t="s">
        <v>93</v>
      </c>
      <c r="B10" s="8">
        <v>0.10440000000000001</v>
      </c>
      <c r="C10" s="8"/>
      <c r="D10" s="8">
        <v>0.29499999999999998</v>
      </c>
      <c r="E10" s="8">
        <v>0.41699999999999998</v>
      </c>
    </row>
    <row r="11" spans="1:5" x14ac:dyDescent="0.3">
      <c r="A11" s="4" t="s">
        <v>94</v>
      </c>
      <c r="B11" s="8">
        <v>3.6299999999999999E-2</v>
      </c>
      <c r="C11" s="8"/>
      <c r="D11" s="8">
        <v>2.86E-2</v>
      </c>
      <c r="E11" s="8">
        <v>2.1000000000000001E-2</v>
      </c>
    </row>
    <row r="12" spans="1:5" x14ac:dyDescent="0.3">
      <c r="A12" s="4" t="s">
        <v>17</v>
      </c>
      <c r="B12" s="8">
        <v>3.7400000000000003E-2</v>
      </c>
      <c r="C12" s="8"/>
      <c r="D12" s="8">
        <v>2.1000000000000001E-2</v>
      </c>
      <c r="E12" s="8">
        <v>1.7000000000000001E-2</v>
      </c>
    </row>
    <row r="13" spans="1:5" x14ac:dyDescent="0.3">
      <c r="A13" s="4" t="s">
        <v>96</v>
      </c>
      <c r="B13" s="8">
        <v>3.27E-2</v>
      </c>
      <c r="C13" s="8"/>
      <c r="D13" s="8">
        <v>3.1E-2</v>
      </c>
      <c r="E13" s="8">
        <v>2.1999999999999999E-2</v>
      </c>
    </row>
    <row r="14" spans="1:5" x14ac:dyDescent="0.3">
      <c r="A14" s="4" t="s">
        <v>95</v>
      </c>
      <c r="B14" s="8">
        <v>4.1099999999999998E-2</v>
      </c>
      <c r="C14" s="8"/>
      <c r="D14" s="8">
        <v>3.1E-2</v>
      </c>
      <c r="E14" s="8">
        <v>1.7100000000000001E-2</v>
      </c>
    </row>
    <row r="15" spans="1:5" x14ac:dyDescent="0.3">
      <c r="A15" s="4" t="s">
        <v>97</v>
      </c>
      <c r="B15" s="8">
        <v>3.7699999999999997E-2</v>
      </c>
      <c r="C15" s="8"/>
      <c r="D15" s="8">
        <v>2.1999999999999999E-2</v>
      </c>
      <c r="E15" s="8">
        <v>2.9000000000000001E-2</v>
      </c>
    </row>
    <row r="17" spans="1:40" x14ac:dyDescent="0.3">
      <c r="G17" s="1" t="s">
        <v>50</v>
      </c>
      <c r="H17" s="1" t="s">
        <v>72</v>
      </c>
      <c r="X17" s="1" t="s">
        <v>51</v>
      </c>
      <c r="Y17" s="1" t="s">
        <v>72</v>
      </c>
      <c r="AL17" s="1" t="s">
        <v>53</v>
      </c>
      <c r="AM17" s="1" t="s">
        <v>72</v>
      </c>
    </row>
    <row r="18" spans="1:40" x14ac:dyDescent="0.3">
      <c r="A18" s="1" t="s">
        <v>5</v>
      </c>
      <c r="B18" s="12" t="s">
        <v>72</v>
      </c>
      <c r="C18" s="12" t="s">
        <v>73</v>
      </c>
      <c r="D18" s="12" t="s">
        <v>72</v>
      </c>
      <c r="F18" s="1"/>
      <c r="G18" s="12" t="s">
        <v>72</v>
      </c>
      <c r="H18" s="12" t="s">
        <v>160</v>
      </c>
      <c r="I18" s="12"/>
      <c r="W18" s="1"/>
      <c r="X18" s="12" t="s">
        <v>72</v>
      </c>
      <c r="Y18" s="12" t="s">
        <v>160</v>
      </c>
      <c r="Z18" s="12"/>
      <c r="AK18" s="1"/>
      <c r="AL18" s="12" t="s">
        <v>72</v>
      </c>
      <c r="AM18" s="12" t="s">
        <v>160</v>
      </c>
      <c r="AN18" s="12"/>
    </row>
    <row r="19" spans="1:40" x14ac:dyDescent="0.3">
      <c r="A19" s="4" t="s">
        <v>7</v>
      </c>
      <c r="B19" s="8">
        <v>0.41789999999999999</v>
      </c>
      <c r="C19" s="8"/>
      <c r="D19" s="8">
        <v>0.35</v>
      </c>
      <c r="F19" s="4" t="s">
        <v>7</v>
      </c>
      <c r="G19" s="55">
        <v>0.35</v>
      </c>
      <c r="H19" s="55">
        <f>G19</f>
        <v>0.35</v>
      </c>
      <c r="I19" s="8"/>
      <c r="W19" s="4" t="s">
        <v>7</v>
      </c>
      <c r="X19" s="36">
        <v>0.42899999999999999</v>
      </c>
      <c r="Y19" s="55">
        <f>X19</f>
        <v>0.42899999999999999</v>
      </c>
      <c r="Z19" s="8"/>
      <c r="AK19" s="4" t="s">
        <v>7</v>
      </c>
      <c r="AL19" s="36">
        <v>0.44390000000000002</v>
      </c>
      <c r="AM19" s="55">
        <f>AL19</f>
        <v>0.44390000000000002</v>
      </c>
      <c r="AN19" s="8"/>
    </row>
    <row r="20" spans="1:40" x14ac:dyDescent="0.3">
      <c r="A20" s="4" t="s">
        <v>93</v>
      </c>
      <c r="B20" s="8">
        <v>0.10440000000000001</v>
      </c>
      <c r="C20" s="8"/>
      <c r="D20" s="8">
        <v>0.29499999999999998</v>
      </c>
      <c r="F20" s="4" t="s">
        <v>93</v>
      </c>
      <c r="G20" s="55">
        <v>0.29499999999999998</v>
      </c>
      <c r="H20" s="55">
        <f>H19+G20</f>
        <v>0.64500000000000002</v>
      </c>
      <c r="I20" s="8"/>
      <c r="W20" s="4" t="s">
        <v>93</v>
      </c>
      <c r="X20" s="36">
        <v>0.2016</v>
      </c>
      <c r="Y20" s="55">
        <f>Y19+X20</f>
        <v>0.63060000000000005</v>
      </c>
      <c r="Z20" s="8"/>
      <c r="AK20" s="4" t="s">
        <v>93</v>
      </c>
      <c r="AL20" s="36">
        <v>6.5000000000000002E-2</v>
      </c>
      <c r="AM20" s="55">
        <f>AM19+AL20</f>
        <v>0.50890000000000002</v>
      </c>
      <c r="AN20" s="8"/>
    </row>
    <row r="21" spans="1:40" x14ac:dyDescent="0.3">
      <c r="A21" s="4" t="s">
        <v>92</v>
      </c>
      <c r="B21" s="8">
        <v>5.7200000000000001E-2</v>
      </c>
      <c r="C21" s="8"/>
      <c r="D21" s="8">
        <v>4.3999999999999997E-2</v>
      </c>
      <c r="F21" s="4" t="s">
        <v>92</v>
      </c>
      <c r="G21" s="55">
        <v>4.3999999999999997E-2</v>
      </c>
      <c r="H21" s="55">
        <f t="shared" ref="H21:H31" si="0">H20+G21</f>
        <v>0.68900000000000006</v>
      </c>
      <c r="I21" s="8"/>
      <c r="W21" s="4" t="s">
        <v>98</v>
      </c>
      <c r="X21" s="36">
        <v>7.5800000000000006E-2</v>
      </c>
      <c r="Y21" s="55">
        <f t="shared" ref="Y21:Y31" si="1">Y20+X21</f>
        <v>0.70640000000000003</v>
      </c>
      <c r="Z21" s="8"/>
      <c r="AK21" s="4" t="s">
        <v>94</v>
      </c>
      <c r="AL21" s="36">
        <v>5.1999999999999998E-2</v>
      </c>
      <c r="AM21" s="55">
        <f t="shared" ref="AM21:AM31" si="2">AM20+AL21</f>
        <v>0.56090000000000007</v>
      </c>
      <c r="AN21" s="8"/>
    </row>
    <row r="22" spans="1:40" x14ac:dyDescent="0.3">
      <c r="A22" s="4" t="s">
        <v>16</v>
      </c>
      <c r="B22" s="8">
        <v>5.4199999999999998E-2</v>
      </c>
      <c r="C22" s="8"/>
      <c r="D22" s="8">
        <v>3.6999999999999998E-2</v>
      </c>
      <c r="F22" s="4" t="s">
        <v>16</v>
      </c>
      <c r="G22" s="55">
        <v>3.6999999999999998E-2</v>
      </c>
      <c r="H22" s="55">
        <f t="shared" si="0"/>
        <v>0.72600000000000009</v>
      </c>
      <c r="I22" s="8"/>
      <c r="W22" s="4" t="s">
        <v>94</v>
      </c>
      <c r="X22" s="36">
        <v>4.02E-2</v>
      </c>
      <c r="Y22" s="55">
        <f t="shared" si="1"/>
        <v>0.74660000000000004</v>
      </c>
      <c r="Z22" s="8"/>
      <c r="AK22" s="4" t="s">
        <v>92</v>
      </c>
      <c r="AL22" s="36">
        <v>5.1200000000000002E-2</v>
      </c>
      <c r="AM22" s="55">
        <f t="shared" si="2"/>
        <v>0.61210000000000009</v>
      </c>
      <c r="AN22" s="8"/>
    </row>
    <row r="23" spans="1:40" x14ac:dyDescent="0.3">
      <c r="A23" s="4" t="s">
        <v>98</v>
      </c>
      <c r="B23" s="8">
        <v>5.04E-2</v>
      </c>
      <c r="C23" s="8"/>
      <c r="D23" s="8">
        <v>3.1699999999999999E-2</v>
      </c>
      <c r="F23" s="4" t="s">
        <v>98</v>
      </c>
      <c r="G23" s="55">
        <v>3.1699999999999999E-2</v>
      </c>
      <c r="H23" s="55">
        <f t="shared" si="0"/>
        <v>0.75770000000000004</v>
      </c>
      <c r="I23" s="8"/>
      <c r="W23" s="4" t="s">
        <v>97</v>
      </c>
      <c r="X23" s="36">
        <v>3.3799999999999997E-2</v>
      </c>
      <c r="Y23" s="55">
        <f t="shared" si="1"/>
        <v>0.78039999999999998</v>
      </c>
      <c r="Z23" s="8"/>
      <c r="AK23" s="4" t="s">
        <v>95</v>
      </c>
      <c r="AL23" s="36">
        <v>5.0889999999999998E-2</v>
      </c>
      <c r="AM23" s="55">
        <f t="shared" si="2"/>
        <v>0.66299000000000008</v>
      </c>
      <c r="AN23" s="8"/>
    </row>
    <row r="24" spans="1:40" x14ac:dyDescent="0.3">
      <c r="A24" s="4" t="s">
        <v>100</v>
      </c>
      <c r="B24" s="8">
        <v>4.7500000000000001E-2</v>
      </c>
      <c r="C24" s="8"/>
      <c r="D24" s="8">
        <v>3.5999999999999997E-2</v>
      </c>
      <c r="F24" s="4" t="s">
        <v>100</v>
      </c>
      <c r="G24" s="55">
        <v>3.5999999999999997E-2</v>
      </c>
      <c r="H24" s="55">
        <f t="shared" si="0"/>
        <v>0.79370000000000007</v>
      </c>
      <c r="I24" s="8"/>
      <c r="W24" s="4" t="s">
        <v>92</v>
      </c>
      <c r="X24" s="36">
        <v>2.93E-2</v>
      </c>
      <c r="Y24" s="55">
        <f t="shared" si="1"/>
        <v>0.80969999999999998</v>
      </c>
      <c r="Z24" s="8"/>
      <c r="AK24" s="4" t="s">
        <v>98</v>
      </c>
      <c r="AL24" s="36">
        <v>4.8599999999999997E-2</v>
      </c>
      <c r="AM24" s="55">
        <f t="shared" si="2"/>
        <v>0.71159000000000006</v>
      </c>
      <c r="AN24" s="8"/>
    </row>
    <row r="25" spans="1:40" x14ac:dyDescent="0.3">
      <c r="A25" s="4" t="s">
        <v>99</v>
      </c>
      <c r="B25" s="8">
        <v>4.3299999999999998E-2</v>
      </c>
      <c r="C25" s="8"/>
      <c r="D25" s="8">
        <v>3.5999999999999997E-2</v>
      </c>
      <c r="F25" s="4" t="s">
        <v>99</v>
      </c>
      <c r="G25" s="55">
        <v>3.5999999999999997E-2</v>
      </c>
      <c r="H25" s="55">
        <f t="shared" si="0"/>
        <v>0.8297000000000001</v>
      </c>
      <c r="I25" s="8"/>
      <c r="W25" s="4" t="s">
        <v>99</v>
      </c>
      <c r="X25" s="36">
        <v>2.9000000000000001E-2</v>
      </c>
      <c r="Y25" s="55">
        <f t="shared" si="1"/>
        <v>0.8387</v>
      </c>
      <c r="Z25" s="8"/>
      <c r="AK25" s="4" t="s">
        <v>100</v>
      </c>
      <c r="AL25" s="36">
        <v>4.58E-2</v>
      </c>
      <c r="AM25" s="55">
        <f t="shared" si="2"/>
        <v>0.75739000000000001</v>
      </c>
      <c r="AN25" s="8"/>
    </row>
    <row r="26" spans="1:40" x14ac:dyDescent="0.3">
      <c r="A26" s="4" t="s">
        <v>95</v>
      </c>
      <c r="B26" s="8">
        <v>4.1099999999999998E-2</v>
      </c>
      <c r="C26" s="8"/>
      <c r="D26" s="8">
        <v>3.1E-2</v>
      </c>
      <c r="F26" s="4" t="s">
        <v>95</v>
      </c>
      <c r="G26" s="55">
        <v>3.1E-2</v>
      </c>
      <c r="H26" s="55">
        <f t="shared" si="0"/>
        <v>0.86070000000000013</v>
      </c>
      <c r="I26" s="8"/>
      <c r="W26" s="4" t="s">
        <v>16</v>
      </c>
      <c r="X26" s="36">
        <v>2.8000000000000001E-2</v>
      </c>
      <c r="Y26" s="55">
        <f t="shared" si="1"/>
        <v>0.86670000000000003</v>
      </c>
      <c r="Z26" s="8"/>
      <c r="AK26" s="4" t="s">
        <v>99</v>
      </c>
      <c r="AL26" s="36">
        <v>4.3999999999999997E-2</v>
      </c>
      <c r="AM26" s="55">
        <f t="shared" si="2"/>
        <v>0.80139000000000005</v>
      </c>
      <c r="AN26" s="8"/>
    </row>
    <row r="27" spans="1:40" x14ac:dyDescent="0.3">
      <c r="A27" s="4" t="s">
        <v>101</v>
      </c>
      <c r="B27" s="8">
        <v>3.9300000000000002E-2</v>
      </c>
      <c r="C27" s="8"/>
      <c r="D27" s="8">
        <v>3.4000000000000002E-2</v>
      </c>
      <c r="F27" s="4" t="s">
        <v>101</v>
      </c>
      <c r="G27" s="55">
        <v>3.4000000000000002E-2</v>
      </c>
      <c r="H27" s="55">
        <f t="shared" si="0"/>
        <v>0.89470000000000016</v>
      </c>
      <c r="I27" s="8"/>
      <c r="W27" s="4" t="s">
        <v>96</v>
      </c>
      <c r="X27" s="36">
        <v>2.8000000000000001E-2</v>
      </c>
      <c r="Y27" s="55">
        <f t="shared" si="1"/>
        <v>0.89470000000000005</v>
      </c>
      <c r="Z27" s="8"/>
      <c r="AK27" s="4" t="s">
        <v>101</v>
      </c>
      <c r="AL27" s="36">
        <v>4.3900000000000002E-2</v>
      </c>
      <c r="AM27" s="55">
        <f t="shared" si="2"/>
        <v>0.8452900000000001</v>
      </c>
      <c r="AN27" s="8"/>
    </row>
    <row r="28" spans="1:40" x14ac:dyDescent="0.3">
      <c r="A28" s="4" t="s">
        <v>97</v>
      </c>
      <c r="B28" s="8">
        <v>3.7699999999999997E-2</v>
      </c>
      <c r="C28" s="8"/>
      <c r="D28" s="8">
        <v>2.1999999999999999E-2</v>
      </c>
      <c r="F28" s="4" t="s">
        <v>97</v>
      </c>
      <c r="G28" s="55">
        <v>2.1999999999999999E-2</v>
      </c>
      <c r="H28" s="55">
        <f t="shared" si="0"/>
        <v>0.91670000000000018</v>
      </c>
      <c r="I28" s="8"/>
      <c r="W28" s="4" t="s">
        <v>17</v>
      </c>
      <c r="X28" s="36">
        <v>2.7099999999999999E-2</v>
      </c>
      <c r="Y28" s="55">
        <f t="shared" si="1"/>
        <v>0.92180000000000006</v>
      </c>
      <c r="Z28" s="8"/>
      <c r="AK28" s="4" t="s">
        <v>96</v>
      </c>
      <c r="AL28" s="36">
        <v>4.2700000000000002E-2</v>
      </c>
      <c r="AM28" s="55">
        <f t="shared" si="2"/>
        <v>0.88799000000000006</v>
      </c>
      <c r="AN28" s="8"/>
    </row>
    <row r="29" spans="1:40" x14ac:dyDescent="0.3">
      <c r="A29" s="4" t="s">
        <v>17</v>
      </c>
      <c r="B29" s="8">
        <v>3.7400000000000003E-2</v>
      </c>
      <c r="C29" s="8"/>
      <c r="D29" s="8">
        <v>2.1000000000000001E-2</v>
      </c>
      <c r="F29" s="4" t="s">
        <v>17</v>
      </c>
      <c r="G29" s="55">
        <v>2.1000000000000001E-2</v>
      </c>
      <c r="H29" s="55">
        <f t="shared" si="0"/>
        <v>0.9377000000000002</v>
      </c>
      <c r="I29" s="8"/>
      <c r="W29" s="4" t="s">
        <v>101</v>
      </c>
      <c r="X29" s="36">
        <v>2.6800000000000001E-2</v>
      </c>
      <c r="Y29" s="55">
        <f t="shared" si="1"/>
        <v>0.94860000000000011</v>
      </c>
      <c r="Z29" s="8"/>
      <c r="AK29" s="4" t="s">
        <v>17</v>
      </c>
      <c r="AL29" s="36">
        <v>3.8899999999999997E-2</v>
      </c>
      <c r="AM29" s="55">
        <f t="shared" si="2"/>
        <v>0.9268900000000001</v>
      </c>
      <c r="AN29" s="8"/>
    </row>
    <row r="30" spans="1:40" x14ac:dyDescent="0.3">
      <c r="A30" s="4" t="s">
        <v>94</v>
      </c>
      <c r="B30" s="8">
        <v>3.6299999999999999E-2</v>
      </c>
      <c r="C30" s="8"/>
      <c r="D30" s="8">
        <v>2.86E-2</v>
      </c>
      <c r="F30" s="4" t="s">
        <v>94</v>
      </c>
      <c r="G30" s="55">
        <v>2.86E-2</v>
      </c>
      <c r="H30" s="55">
        <f t="shared" si="0"/>
        <v>0.96630000000000016</v>
      </c>
      <c r="I30" s="8"/>
      <c r="W30" s="4" t="s">
        <v>95</v>
      </c>
      <c r="X30" s="36">
        <v>2.5600000000000001E-2</v>
      </c>
      <c r="Y30" s="55">
        <f t="shared" si="1"/>
        <v>0.97420000000000007</v>
      </c>
      <c r="Z30" s="8"/>
      <c r="AK30" s="4" t="s">
        <v>97</v>
      </c>
      <c r="AL30" s="36">
        <v>3.8399999999999997E-2</v>
      </c>
      <c r="AM30" s="55">
        <f t="shared" si="2"/>
        <v>0.96529000000000009</v>
      </c>
      <c r="AN30" s="8"/>
    </row>
    <row r="31" spans="1:40" x14ac:dyDescent="0.3">
      <c r="A31" s="4" t="s">
        <v>96</v>
      </c>
      <c r="B31" s="8">
        <v>3.27E-2</v>
      </c>
      <c r="C31" s="8"/>
      <c r="D31" s="8">
        <v>3.1E-2</v>
      </c>
      <c r="F31" s="4" t="s">
        <v>96</v>
      </c>
      <c r="G31" s="55">
        <v>3.1E-2</v>
      </c>
      <c r="H31" s="55">
        <f t="shared" si="0"/>
        <v>0.99730000000000019</v>
      </c>
      <c r="I31" s="8"/>
      <c r="W31" s="4" t="s">
        <v>100</v>
      </c>
      <c r="X31" s="36">
        <v>2.5499999999999998E-2</v>
      </c>
      <c r="Y31" s="55">
        <f t="shared" si="1"/>
        <v>0.99970000000000003</v>
      </c>
      <c r="Z31" s="8"/>
      <c r="AK31" s="4" t="s">
        <v>16</v>
      </c>
      <c r="AL31" s="36">
        <v>3.4299999999999997E-2</v>
      </c>
      <c r="AM31" s="55">
        <f t="shared" si="2"/>
        <v>0.99959000000000009</v>
      </c>
      <c r="AN31" s="8"/>
    </row>
    <row r="32" spans="1:40" x14ac:dyDescent="0.3">
      <c r="G32" s="1" t="s">
        <v>50</v>
      </c>
      <c r="H32" s="1" t="s">
        <v>75</v>
      </c>
      <c r="X32" s="1" t="s">
        <v>51</v>
      </c>
      <c r="Y32" s="1" t="s">
        <v>75</v>
      </c>
      <c r="AL32" s="1" t="s">
        <v>53</v>
      </c>
      <c r="AM32" s="1" t="s">
        <v>75</v>
      </c>
    </row>
    <row r="33" spans="6:39" x14ac:dyDescent="0.3">
      <c r="G33" s="12" t="s">
        <v>75</v>
      </c>
      <c r="H33" s="12" t="s">
        <v>160</v>
      </c>
      <c r="X33" s="12" t="s">
        <v>75</v>
      </c>
      <c r="Y33" s="12" t="s">
        <v>160</v>
      </c>
      <c r="AL33" s="12" t="s">
        <v>75</v>
      </c>
      <c r="AM33" s="12" t="s">
        <v>160</v>
      </c>
    </row>
    <row r="34" spans="6:39" x14ac:dyDescent="0.3">
      <c r="F34" s="4" t="s">
        <v>93</v>
      </c>
      <c r="G34" s="55">
        <v>0.41699999999999998</v>
      </c>
      <c r="H34" s="55">
        <f>G34</f>
        <v>0.41699999999999998</v>
      </c>
      <c r="W34" s="4" t="s">
        <v>93</v>
      </c>
      <c r="X34" s="36">
        <v>0.378</v>
      </c>
      <c r="Y34" s="55">
        <f>X34</f>
        <v>0.378</v>
      </c>
      <c r="AK34" s="4" t="s">
        <v>7</v>
      </c>
      <c r="AL34" s="36">
        <v>0.433</v>
      </c>
      <c r="AM34" s="55">
        <f>AL34</f>
        <v>0.433</v>
      </c>
    </row>
    <row r="35" spans="6:39" x14ac:dyDescent="0.3">
      <c r="F35" s="4" t="s">
        <v>7</v>
      </c>
      <c r="G35" s="55">
        <v>0.28439999999999999</v>
      </c>
      <c r="H35" s="55">
        <f>H34+G35</f>
        <v>0.70140000000000002</v>
      </c>
      <c r="W35" s="4" t="s">
        <v>7</v>
      </c>
      <c r="X35" s="36">
        <v>0.28399999999999997</v>
      </c>
      <c r="Y35" s="55">
        <f>Y34+X35</f>
        <v>0.66199999999999992</v>
      </c>
      <c r="AK35" s="4" t="s">
        <v>98</v>
      </c>
      <c r="AL35" s="36">
        <v>0.11269999999999999</v>
      </c>
      <c r="AM35" s="55">
        <f>AM34+AL35</f>
        <v>0.54569999999999996</v>
      </c>
    </row>
    <row r="36" spans="6:39" x14ac:dyDescent="0.3">
      <c r="F36" s="4" t="s">
        <v>92</v>
      </c>
      <c r="G36" s="55">
        <v>3.9E-2</v>
      </c>
      <c r="H36" s="55">
        <f t="shared" ref="H36:H46" si="3">H35+G36</f>
        <v>0.74040000000000006</v>
      </c>
      <c r="W36" s="4" t="s">
        <v>92</v>
      </c>
      <c r="X36" s="36">
        <v>0.04</v>
      </c>
      <c r="Y36" s="55">
        <f t="shared" ref="Y36:Y46" si="4">Y35+X36</f>
        <v>0.70199999999999996</v>
      </c>
      <c r="AK36" s="4" t="s">
        <v>92</v>
      </c>
      <c r="AL36" s="36">
        <v>5.8700000000000002E-2</v>
      </c>
      <c r="AM36" s="55">
        <f t="shared" ref="AM36:AM46" si="5">AM35+AL36</f>
        <v>0.60439999999999994</v>
      </c>
    </row>
    <row r="37" spans="6:39" x14ac:dyDescent="0.3">
      <c r="F37" s="4" t="s">
        <v>101</v>
      </c>
      <c r="G37" s="55">
        <v>3.5900000000000001E-2</v>
      </c>
      <c r="H37" s="55">
        <f t="shared" si="3"/>
        <v>0.7763000000000001</v>
      </c>
      <c r="W37" s="4" t="s">
        <v>101</v>
      </c>
      <c r="X37" s="36">
        <v>3.3000000000000002E-2</v>
      </c>
      <c r="Y37" s="55">
        <f t="shared" si="4"/>
        <v>0.73499999999999999</v>
      </c>
      <c r="AK37" s="4" t="s">
        <v>101</v>
      </c>
      <c r="AL37" s="36">
        <v>5.1999999999999998E-2</v>
      </c>
      <c r="AM37" s="55">
        <f t="shared" si="5"/>
        <v>0.65639999999999998</v>
      </c>
    </row>
    <row r="38" spans="6:39" x14ac:dyDescent="0.3">
      <c r="F38" s="4" t="s">
        <v>16</v>
      </c>
      <c r="G38" s="55">
        <v>3.2800000000000003E-2</v>
      </c>
      <c r="H38" s="55">
        <f t="shared" si="3"/>
        <v>0.80910000000000015</v>
      </c>
      <c r="W38" s="4" t="s">
        <v>16</v>
      </c>
      <c r="X38" s="36">
        <v>3.5999999999999997E-2</v>
      </c>
      <c r="Y38" s="55">
        <f t="shared" si="4"/>
        <v>0.77100000000000002</v>
      </c>
      <c r="AK38" s="4" t="s">
        <v>94</v>
      </c>
      <c r="AL38" s="36">
        <v>4.8770000000000001E-2</v>
      </c>
      <c r="AM38" s="55">
        <f t="shared" si="5"/>
        <v>0.70516999999999996</v>
      </c>
    </row>
    <row r="39" spans="6:39" x14ac:dyDescent="0.3">
      <c r="F39" s="4" t="s">
        <v>100</v>
      </c>
      <c r="G39" s="55">
        <v>3.0300000000000001E-2</v>
      </c>
      <c r="H39" s="55">
        <f t="shared" si="3"/>
        <v>0.83940000000000015</v>
      </c>
      <c r="W39" s="4" t="s">
        <v>100</v>
      </c>
      <c r="X39" s="36">
        <v>3.5999999999999997E-2</v>
      </c>
      <c r="Y39" s="55">
        <f t="shared" si="4"/>
        <v>0.80700000000000005</v>
      </c>
      <c r="AK39" s="4" t="s">
        <v>96</v>
      </c>
      <c r="AL39" s="36">
        <v>4.6699999999999998E-2</v>
      </c>
      <c r="AM39" s="55">
        <f t="shared" si="5"/>
        <v>0.75186999999999993</v>
      </c>
    </row>
    <row r="40" spans="6:39" x14ac:dyDescent="0.3">
      <c r="F40" s="4" t="s">
        <v>99</v>
      </c>
      <c r="G40" s="55">
        <v>3.0300000000000001E-2</v>
      </c>
      <c r="H40" s="55">
        <f t="shared" si="3"/>
        <v>0.86970000000000014</v>
      </c>
      <c r="W40" s="4" t="s">
        <v>99</v>
      </c>
      <c r="X40" s="36">
        <v>3.4799999999999998E-2</v>
      </c>
      <c r="Y40" s="55">
        <f t="shared" si="4"/>
        <v>0.8418000000000001</v>
      </c>
      <c r="AK40" s="4" t="s">
        <v>100</v>
      </c>
      <c r="AL40" s="36">
        <v>4.2599999999999999E-2</v>
      </c>
      <c r="AM40" s="55">
        <f t="shared" si="5"/>
        <v>0.7944699999999999</v>
      </c>
    </row>
    <row r="41" spans="6:39" x14ac:dyDescent="0.3">
      <c r="F41" s="4" t="s">
        <v>97</v>
      </c>
      <c r="G41" s="55">
        <v>2.9000000000000001E-2</v>
      </c>
      <c r="H41" s="55">
        <f t="shared" si="3"/>
        <v>0.89870000000000017</v>
      </c>
      <c r="W41" s="4" t="s">
        <v>97</v>
      </c>
      <c r="X41" s="36">
        <v>2.3E-2</v>
      </c>
      <c r="Y41" s="55">
        <f t="shared" si="4"/>
        <v>0.86480000000000012</v>
      </c>
      <c r="AK41" s="4" t="s">
        <v>99</v>
      </c>
      <c r="AL41" s="36">
        <v>3.8399999999999997E-2</v>
      </c>
      <c r="AM41" s="55">
        <f t="shared" si="5"/>
        <v>0.83286999999999989</v>
      </c>
    </row>
    <row r="42" spans="6:39" x14ac:dyDescent="0.3">
      <c r="F42" s="4" t="s">
        <v>96</v>
      </c>
      <c r="G42" s="55">
        <v>2.1999999999999999E-2</v>
      </c>
      <c r="H42" s="55">
        <f t="shared" si="3"/>
        <v>0.92070000000000018</v>
      </c>
      <c r="W42" s="4" t="s">
        <v>96</v>
      </c>
      <c r="X42" s="36">
        <v>3.09E-2</v>
      </c>
      <c r="Y42" s="55">
        <f t="shared" si="4"/>
        <v>0.89570000000000016</v>
      </c>
      <c r="AK42" s="4" t="s">
        <v>95</v>
      </c>
      <c r="AL42" s="36">
        <v>3.746E-2</v>
      </c>
      <c r="AM42" s="55">
        <f t="shared" si="5"/>
        <v>0.87032999999999994</v>
      </c>
    </row>
    <row r="43" spans="6:39" x14ac:dyDescent="0.3">
      <c r="F43" s="4" t="s">
        <v>98</v>
      </c>
      <c r="G43" s="55">
        <v>2.1000000000000001E-2</v>
      </c>
      <c r="H43" s="55">
        <f t="shared" si="3"/>
        <v>0.9417000000000002</v>
      </c>
      <c r="W43" s="4" t="s">
        <v>98</v>
      </c>
      <c r="X43" s="36">
        <v>3.5999999999999997E-2</v>
      </c>
      <c r="Y43" s="55">
        <f t="shared" si="4"/>
        <v>0.93170000000000019</v>
      </c>
      <c r="AK43" s="4" t="s">
        <v>97</v>
      </c>
      <c r="AL43" s="36">
        <v>3.7199999999999997E-2</v>
      </c>
      <c r="AM43" s="55">
        <f t="shared" si="5"/>
        <v>0.90752999999999995</v>
      </c>
    </row>
    <row r="44" spans="6:39" x14ac:dyDescent="0.3">
      <c r="F44" s="4" t="s">
        <v>94</v>
      </c>
      <c r="G44" s="55">
        <v>2.1000000000000001E-2</v>
      </c>
      <c r="H44" s="55">
        <f t="shared" si="3"/>
        <v>0.96270000000000022</v>
      </c>
      <c r="W44" s="4" t="s">
        <v>94</v>
      </c>
      <c r="X44" s="36">
        <v>2.3800000000000002E-2</v>
      </c>
      <c r="Y44" s="55">
        <f t="shared" si="4"/>
        <v>0.95550000000000024</v>
      </c>
      <c r="AK44" s="4" t="s">
        <v>16</v>
      </c>
      <c r="AL44" s="36">
        <v>3.5900000000000001E-2</v>
      </c>
      <c r="AM44" s="55">
        <f t="shared" si="5"/>
        <v>0.94342999999999999</v>
      </c>
    </row>
    <row r="45" spans="6:39" x14ac:dyDescent="0.3">
      <c r="F45" s="4" t="s">
        <v>95</v>
      </c>
      <c r="G45" s="55">
        <v>1.7100000000000001E-2</v>
      </c>
      <c r="H45" s="55">
        <f t="shared" si="3"/>
        <v>0.97980000000000023</v>
      </c>
      <c r="W45" s="4" t="s">
        <v>95</v>
      </c>
      <c r="X45" s="36">
        <v>2.5899999999999999E-2</v>
      </c>
      <c r="Y45" s="55">
        <f t="shared" si="4"/>
        <v>0.98140000000000027</v>
      </c>
      <c r="AK45" s="4" t="s">
        <v>93</v>
      </c>
      <c r="AL45" s="36">
        <v>3.1150000000000001E-2</v>
      </c>
      <c r="AM45" s="55">
        <f t="shared" si="5"/>
        <v>0.97458</v>
      </c>
    </row>
    <row r="46" spans="6:39" x14ac:dyDescent="0.3">
      <c r="F46" s="4" t="s">
        <v>17</v>
      </c>
      <c r="G46" s="55">
        <v>1.7000000000000001E-2</v>
      </c>
      <c r="H46" s="55">
        <f t="shared" si="3"/>
        <v>0.99680000000000024</v>
      </c>
      <c r="W46" s="4" t="s">
        <v>17</v>
      </c>
      <c r="X46" s="36">
        <v>1.84E-2</v>
      </c>
      <c r="Y46" s="55">
        <f t="shared" si="4"/>
        <v>0.99980000000000024</v>
      </c>
      <c r="AK46" s="4" t="s">
        <v>17</v>
      </c>
      <c r="AL46" s="36">
        <v>2.63E-2</v>
      </c>
      <c r="AM46" s="55">
        <f t="shared" si="5"/>
        <v>1.00088</v>
      </c>
    </row>
  </sheetData>
  <mergeCells count="2">
    <mergeCell ref="B1:C1"/>
    <mergeCell ref="D1:E1"/>
  </mergeCells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12F36-3BF1-4677-AFB9-6D91B4336769}">
  <dimension ref="A1:G16"/>
  <sheetViews>
    <sheetView workbookViewId="0">
      <selection sqref="A1:G16"/>
    </sheetView>
  </sheetViews>
  <sheetFormatPr defaultRowHeight="14.4" x14ac:dyDescent="0.3"/>
  <cols>
    <col min="1" max="1" width="17.5546875" style="6" bestFit="1" customWidth="1"/>
    <col min="2" max="2" width="3" style="6" bestFit="1" customWidth="1"/>
    <col min="3" max="3" width="43" style="6" bestFit="1" customWidth="1"/>
    <col min="4" max="4" width="3" style="6" bestFit="1" customWidth="1"/>
    <col min="5" max="5" width="43" style="6" bestFit="1" customWidth="1"/>
    <col min="6" max="6" width="3" style="6" bestFit="1" customWidth="1"/>
    <col min="7" max="7" width="43" style="6" bestFit="1" customWidth="1"/>
    <col min="8" max="16384" width="8.88671875" style="6"/>
  </cols>
  <sheetData>
    <row r="1" spans="1:7" ht="15" thickBot="1" x14ac:dyDescent="0.35">
      <c r="A1" s="68" t="s">
        <v>177</v>
      </c>
      <c r="B1" s="85" t="s">
        <v>173</v>
      </c>
      <c r="C1" s="86"/>
      <c r="D1" s="85" t="s">
        <v>174</v>
      </c>
      <c r="E1" s="86"/>
      <c r="F1" s="85" t="s">
        <v>175</v>
      </c>
      <c r="G1" s="86"/>
    </row>
    <row r="2" spans="1:7" x14ac:dyDescent="0.3">
      <c r="A2" s="60" t="s">
        <v>7</v>
      </c>
      <c r="B2" s="64">
        <v>43</v>
      </c>
      <c r="C2" s="65" t="s">
        <v>161</v>
      </c>
      <c r="D2" s="66">
        <v>56</v>
      </c>
      <c r="E2" s="67" t="s">
        <v>161</v>
      </c>
      <c r="F2" s="64">
        <v>56</v>
      </c>
      <c r="G2" s="65" t="s">
        <v>161</v>
      </c>
    </row>
    <row r="3" spans="1:7" x14ac:dyDescent="0.3">
      <c r="A3" s="60" t="s">
        <v>92</v>
      </c>
      <c r="B3" s="17">
        <v>1</v>
      </c>
      <c r="C3" s="15" t="s">
        <v>145</v>
      </c>
      <c r="D3" s="17">
        <v>1</v>
      </c>
      <c r="E3" s="15" t="s">
        <v>145</v>
      </c>
      <c r="F3" s="17">
        <v>1</v>
      </c>
      <c r="G3" s="15" t="s">
        <v>145</v>
      </c>
    </row>
    <row r="4" spans="1:7" x14ac:dyDescent="0.3">
      <c r="A4" s="60" t="s">
        <v>8</v>
      </c>
      <c r="B4" s="17">
        <v>0</v>
      </c>
      <c r="C4" s="15" t="s">
        <v>162</v>
      </c>
      <c r="D4" s="17">
        <v>0</v>
      </c>
      <c r="E4" s="15" t="s">
        <v>162</v>
      </c>
      <c r="F4" s="17">
        <v>0</v>
      </c>
      <c r="G4" s="15" t="s">
        <v>162</v>
      </c>
    </row>
    <row r="5" spans="1:7" x14ac:dyDescent="0.3">
      <c r="A5" s="60" t="s">
        <v>9</v>
      </c>
      <c r="B5" s="17">
        <v>1</v>
      </c>
      <c r="C5" s="15" t="s">
        <v>163</v>
      </c>
      <c r="D5" s="17">
        <v>1</v>
      </c>
      <c r="E5" s="15" t="s">
        <v>163</v>
      </c>
      <c r="F5" s="17">
        <v>1</v>
      </c>
      <c r="G5" s="15" t="s">
        <v>163</v>
      </c>
    </row>
    <row r="6" spans="1:7" x14ac:dyDescent="0.3">
      <c r="A6" s="60" t="s">
        <v>10</v>
      </c>
      <c r="B6" s="17">
        <v>0</v>
      </c>
      <c r="C6" s="15" t="s">
        <v>164</v>
      </c>
      <c r="D6" s="17">
        <v>0</v>
      </c>
      <c r="E6" s="15" t="s">
        <v>164</v>
      </c>
      <c r="F6" s="17">
        <v>0</v>
      </c>
      <c r="G6" s="15" t="s">
        <v>164</v>
      </c>
    </row>
    <row r="7" spans="1:7" x14ac:dyDescent="0.3">
      <c r="A7" s="60" t="s">
        <v>11</v>
      </c>
      <c r="B7" s="17">
        <v>0</v>
      </c>
      <c r="C7" s="15" t="s">
        <v>165</v>
      </c>
      <c r="D7" s="17">
        <v>0</v>
      </c>
      <c r="E7" s="15" t="s">
        <v>165</v>
      </c>
      <c r="F7" s="17">
        <v>0</v>
      </c>
      <c r="G7" s="15" t="s">
        <v>165</v>
      </c>
    </row>
    <row r="8" spans="1:7" x14ac:dyDescent="0.3">
      <c r="A8" s="60" t="s">
        <v>47</v>
      </c>
      <c r="B8" s="17">
        <v>1</v>
      </c>
      <c r="C8" s="15" t="s">
        <v>149</v>
      </c>
      <c r="D8" s="17">
        <v>1</v>
      </c>
      <c r="E8" s="15" t="s">
        <v>149</v>
      </c>
      <c r="F8" s="17">
        <v>1</v>
      </c>
      <c r="G8" s="15" t="s">
        <v>149</v>
      </c>
    </row>
    <row r="9" spans="1:7" x14ac:dyDescent="0.3">
      <c r="A9" s="60" t="s">
        <v>12</v>
      </c>
      <c r="B9" s="17">
        <v>1</v>
      </c>
      <c r="C9" s="15" t="s">
        <v>166</v>
      </c>
      <c r="D9" s="17">
        <v>1</v>
      </c>
      <c r="E9" s="15" t="s">
        <v>166</v>
      </c>
      <c r="F9" s="62">
        <v>0</v>
      </c>
      <c r="G9" s="63" t="s">
        <v>176</v>
      </c>
    </row>
    <row r="10" spans="1:7" x14ac:dyDescent="0.3">
      <c r="A10" s="60" t="s">
        <v>13</v>
      </c>
      <c r="B10" s="17">
        <v>0</v>
      </c>
      <c r="C10" s="15" t="s">
        <v>167</v>
      </c>
      <c r="D10" s="17">
        <v>0</v>
      </c>
      <c r="E10" s="15" t="s">
        <v>167</v>
      </c>
      <c r="F10" s="17">
        <v>0</v>
      </c>
      <c r="G10" s="15" t="s">
        <v>167</v>
      </c>
    </row>
    <row r="11" spans="1:7" x14ac:dyDescent="0.3">
      <c r="A11" s="60" t="s">
        <v>14</v>
      </c>
      <c r="B11" s="17">
        <v>1</v>
      </c>
      <c r="C11" s="15" t="s">
        <v>168</v>
      </c>
      <c r="D11" s="17">
        <v>1</v>
      </c>
      <c r="E11" s="15" t="s">
        <v>168</v>
      </c>
      <c r="F11" s="17">
        <v>1</v>
      </c>
      <c r="G11" s="15" t="s">
        <v>168</v>
      </c>
    </row>
    <row r="12" spans="1:7" x14ac:dyDescent="0.3">
      <c r="A12" s="60" t="s">
        <v>18</v>
      </c>
      <c r="B12" s="17">
        <v>1</v>
      </c>
      <c r="C12" s="15" t="s">
        <v>169</v>
      </c>
      <c r="D12" s="17">
        <v>1</v>
      </c>
      <c r="E12" s="15" t="s">
        <v>169</v>
      </c>
      <c r="F12" s="17">
        <v>1</v>
      </c>
      <c r="G12" s="15" t="s">
        <v>169</v>
      </c>
    </row>
    <row r="13" spans="1:7" x14ac:dyDescent="0.3">
      <c r="A13" s="60" t="s">
        <v>20</v>
      </c>
      <c r="B13" s="17">
        <v>0</v>
      </c>
      <c r="C13" s="15" t="s">
        <v>170</v>
      </c>
      <c r="D13" s="17">
        <v>0</v>
      </c>
      <c r="E13" s="15" t="s">
        <v>170</v>
      </c>
      <c r="F13" s="17">
        <v>0</v>
      </c>
      <c r="G13" s="15" t="s">
        <v>170</v>
      </c>
    </row>
    <row r="14" spans="1:7" ht="15" thickBot="1" x14ac:dyDescent="0.35">
      <c r="A14" s="60" t="s">
        <v>19</v>
      </c>
      <c r="B14" s="18">
        <v>0</v>
      </c>
      <c r="C14" s="16" t="s">
        <v>171</v>
      </c>
      <c r="D14" s="18">
        <v>0</v>
      </c>
      <c r="E14" s="16" t="s">
        <v>171</v>
      </c>
      <c r="F14" s="18">
        <v>0</v>
      </c>
      <c r="G14" s="16" t="s">
        <v>171</v>
      </c>
    </row>
    <row r="15" spans="1:7" ht="15" thickBot="1" x14ac:dyDescent="0.35">
      <c r="A15" s="48"/>
      <c r="B15" s="61"/>
      <c r="C15" s="61"/>
      <c r="D15" s="61"/>
      <c r="E15" s="61"/>
      <c r="F15" s="61"/>
      <c r="G15" s="61"/>
    </row>
    <row r="16" spans="1:7" ht="15" thickBot="1" x14ac:dyDescent="0.35">
      <c r="A16" s="56" t="s">
        <v>172</v>
      </c>
      <c r="B16" s="57"/>
      <c r="C16" s="58" t="s">
        <v>157</v>
      </c>
      <c r="D16" s="57"/>
      <c r="E16" s="58" t="s">
        <v>159</v>
      </c>
      <c r="F16" s="57"/>
      <c r="G16" s="59" t="s">
        <v>157</v>
      </c>
    </row>
  </sheetData>
  <mergeCells count="3">
    <mergeCell ref="B1:C1"/>
    <mergeCell ref="D1:E1"/>
    <mergeCell ref="F1:G1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3493D-486C-48D4-87E6-66DB26608CB1}">
  <dimension ref="A1:D32"/>
  <sheetViews>
    <sheetView tabSelected="1" workbookViewId="0">
      <selection sqref="A1:A2"/>
    </sheetView>
  </sheetViews>
  <sheetFormatPr defaultRowHeight="14.4" x14ac:dyDescent="0.3"/>
  <cols>
    <col min="1" max="1" width="27.77734375" style="6" bestFit="1" customWidth="1"/>
    <col min="2" max="2" width="13.88671875" style="6" bestFit="1" customWidth="1"/>
    <col min="3" max="3" width="8.88671875" style="6"/>
    <col min="4" max="4" width="11" style="6" bestFit="1" customWidth="1"/>
    <col min="5" max="16384" width="8.88671875" style="6"/>
  </cols>
  <sheetData>
    <row r="1" spans="1:4" x14ac:dyDescent="0.3">
      <c r="A1" s="80" t="s">
        <v>76</v>
      </c>
      <c r="B1" s="80" t="s">
        <v>178</v>
      </c>
      <c r="C1" s="80" t="s">
        <v>179</v>
      </c>
      <c r="D1" s="80" t="s">
        <v>182</v>
      </c>
    </row>
    <row r="2" spans="1:4" x14ac:dyDescent="0.3">
      <c r="A2" s="80"/>
      <c r="B2" s="80"/>
      <c r="C2" s="80"/>
      <c r="D2" s="80"/>
    </row>
    <row r="3" spans="1:4" x14ac:dyDescent="0.3">
      <c r="A3" s="3" t="s">
        <v>105</v>
      </c>
      <c r="B3" s="4">
        <v>24</v>
      </c>
      <c r="C3" s="4">
        <v>15</v>
      </c>
      <c r="D3" s="4">
        <v>27</v>
      </c>
    </row>
    <row r="4" spans="1:4" x14ac:dyDescent="0.3">
      <c r="A4" s="4" t="s">
        <v>32</v>
      </c>
      <c r="B4" s="12" t="s">
        <v>180</v>
      </c>
      <c r="C4" s="12" t="s">
        <v>180</v>
      </c>
      <c r="D4" s="12" t="s">
        <v>180</v>
      </c>
    </row>
    <row r="5" spans="1:4" x14ac:dyDescent="0.3">
      <c r="A5" s="4" t="s">
        <v>27</v>
      </c>
      <c r="B5" s="12" t="s">
        <v>180</v>
      </c>
      <c r="C5" s="12"/>
      <c r="D5" s="12" t="s">
        <v>180</v>
      </c>
    </row>
    <row r="6" spans="1:4" x14ac:dyDescent="0.3">
      <c r="A6" s="4" t="s">
        <v>44</v>
      </c>
      <c r="B6" s="12" t="s">
        <v>180</v>
      </c>
      <c r="C6" s="12"/>
      <c r="D6" s="12" t="s">
        <v>180</v>
      </c>
    </row>
    <row r="7" spans="1:4" x14ac:dyDescent="0.3">
      <c r="A7" s="4" t="s">
        <v>34</v>
      </c>
      <c r="B7" s="12" t="s">
        <v>180</v>
      </c>
      <c r="C7" s="12" t="s">
        <v>180</v>
      </c>
      <c r="D7" s="12"/>
    </row>
    <row r="8" spans="1:4" x14ac:dyDescent="0.3">
      <c r="A8" s="4" t="s">
        <v>25</v>
      </c>
      <c r="B8" s="12" t="s">
        <v>180</v>
      </c>
      <c r="C8" s="12" t="s">
        <v>180</v>
      </c>
      <c r="D8" s="12" t="s">
        <v>180</v>
      </c>
    </row>
    <row r="9" spans="1:4" x14ac:dyDescent="0.3">
      <c r="A9" s="4" t="s">
        <v>45</v>
      </c>
      <c r="B9" s="12" t="s">
        <v>180</v>
      </c>
      <c r="C9" s="12"/>
      <c r="D9" s="12" t="s">
        <v>180</v>
      </c>
    </row>
    <row r="10" spans="1:4" x14ac:dyDescent="0.3">
      <c r="A10" s="4" t="s">
        <v>46</v>
      </c>
      <c r="B10" s="12" t="s">
        <v>180</v>
      </c>
      <c r="C10" s="12"/>
      <c r="D10" s="12" t="s">
        <v>180</v>
      </c>
    </row>
    <row r="11" spans="1:4" x14ac:dyDescent="0.3">
      <c r="A11" s="4" t="s">
        <v>38</v>
      </c>
      <c r="B11" s="12" t="s">
        <v>180</v>
      </c>
      <c r="C11" s="12" t="s">
        <v>180</v>
      </c>
      <c r="D11" s="12" t="s">
        <v>180</v>
      </c>
    </row>
    <row r="12" spans="1:4" x14ac:dyDescent="0.3">
      <c r="A12" s="4" t="s">
        <v>33</v>
      </c>
      <c r="B12" s="12" t="s">
        <v>180</v>
      </c>
      <c r="C12" s="12" t="s">
        <v>180</v>
      </c>
      <c r="D12" s="12"/>
    </row>
    <row r="13" spans="1:4" x14ac:dyDescent="0.3">
      <c r="A13" s="4" t="s">
        <v>24</v>
      </c>
      <c r="B13" s="12" t="s">
        <v>180</v>
      </c>
      <c r="C13" s="12" t="s">
        <v>180</v>
      </c>
      <c r="D13" s="12" t="s">
        <v>180</v>
      </c>
    </row>
    <row r="14" spans="1:4" x14ac:dyDescent="0.3">
      <c r="A14" s="4" t="s">
        <v>184</v>
      </c>
      <c r="B14" s="87" t="s">
        <v>180</v>
      </c>
      <c r="C14" s="12"/>
      <c r="D14" s="12" t="s">
        <v>180</v>
      </c>
    </row>
    <row r="15" spans="1:4" x14ac:dyDescent="0.3">
      <c r="A15" s="4" t="s">
        <v>35</v>
      </c>
      <c r="B15" s="12" t="s">
        <v>180</v>
      </c>
      <c r="C15" s="12" t="s">
        <v>180</v>
      </c>
      <c r="D15" s="12" t="s">
        <v>180</v>
      </c>
    </row>
    <row r="16" spans="1:4" x14ac:dyDescent="0.3">
      <c r="A16" s="4" t="s">
        <v>29</v>
      </c>
      <c r="B16" s="12" t="s">
        <v>180</v>
      </c>
      <c r="C16" s="12" t="s">
        <v>180</v>
      </c>
      <c r="D16" s="12" t="s">
        <v>180</v>
      </c>
    </row>
    <row r="17" spans="1:4" x14ac:dyDescent="0.3">
      <c r="A17" s="4" t="s">
        <v>42</v>
      </c>
      <c r="B17" s="12" t="s">
        <v>180</v>
      </c>
      <c r="C17" s="12"/>
      <c r="D17" s="12" t="s">
        <v>180</v>
      </c>
    </row>
    <row r="18" spans="1:4" x14ac:dyDescent="0.3">
      <c r="A18" s="4" t="s">
        <v>23</v>
      </c>
      <c r="B18" s="12" t="s">
        <v>180</v>
      </c>
      <c r="C18" s="12" t="s">
        <v>180</v>
      </c>
      <c r="D18" s="12" t="s">
        <v>180</v>
      </c>
    </row>
    <row r="19" spans="1:4" x14ac:dyDescent="0.3">
      <c r="A19" s="4" t="s">
        <v>26</v>
      </c>
      <c r="B19" s="12" t="s">
        <v>180</v>
      </c>
      <c r="C19" s="12" t="s">
        <v>180</v>
      </c>
      <c r="D19" s="12" t="s">
        <v>180</v>
      </c>
    </row>
    <row r="20" spans="1:4" x14ac:dyDescent="0.3">
      <c r="A20" s="4" t="s">
        <v>37</v>
      </c>
      <c r="B20" s="12" t="s">
        <v>180</v>
      </c>
      <c r="C20" s="12"/>
      <c r="D20" s="12" t="s">
        <v>180</v>
      </c>
    </row>
    <row r="21" spans="1:4" x14ac:dyDescent="0.3">
      <c r="A21" s="4" t="s">
        <v>40</v>
      </c>
      <c r="B21" s="12" t="s">
        <v>180</v>
      </c>
      <c r="C21" s="12"/>
      <c r="D21" s="12" t="s">
        <v>180</v>
      </c>
    </row>
    <row r="22" spans="1:4" x14ac:dyDescent="0.3">
      <c r="A22" s="4" t="s">
        <v>43</v>
      </c>
      <c r="B22" s="12" t="s">
        <v>180</v>
      </c>
      <c r="C22" s="12"/>
      <c r="D22" s="12" t="s">
        <v>180</v>
      </c>
    </row>
    <row r="23" spans="1:4" x14ac:dyDescent="0.3">
      <c r="A23" s="4" t="s">
        <v>30</v>
      </c>
      <c r="B23" s="12" t="s">
        <v>180</v>
      </c>
      <c r="C23" s="12" t="s">
        <v>180</v>
      </c>
      <c r="D23" s="12" t="s">
        <v>180</v>
      </c>
    </row>
    <row r="24" spans="1:4" x14ac:dyDescent="0.3">
      <c r="A24" s="4" t="s">
        <v>28</v>
      </c>
      <c r="B24" s="12" t="s">
        <v>180</v>
      </c>
      <c r="C24" s="12" t="s">
        <v>180</v>
      </c>
      <c r="D24" s="12" t="s">
        <v>180</v>
      </c>
    </row>
    <row r="25" spans="1:4" x14ac:dyDescent="0.3">
      <c r="A25" s="4" t="s">
        <v>31</v>
      </c>
      <c r="B25" s="12" t="s">
        <v>180</v>
      </c>
      <c r="C25" s="12" t="s">
        <v>180</v>
      </c>
      <c r="D25" s="12" t="s">
        <v>180</v>
      </c>
    </row>
    <row r="26" spans="1:4" x14ac:dyDescent="0.3">
      <c r="A26" s="4" t="s">
        <v>41</v>
      </c>
      <c r="B26" s="12" t="s">
        <v>180</v>
      </c>
      <c r="C26" s="12"/>
      <c r="D26" s="12" t="s">
        <v>180</v>
      </c>
    </row>
    <row r="27" spans="1:4" x14ac:dyDescent="0.3">
      <c r="A27" s="4" t="s">
        <v>39</v>
      </c>
      <c r="B27" s="12" t="s">
        <v>180</v>
      </c>
      <c r="C27" s="12"/>
      <c r="D27" s="12" t="s">
        <v>180</v>
      </c>
    </row>
    <row r="28" spans="1:4" x14ac:dyDescent="0.3">
      <c r="A28" s="4" t="s">
        <v>36</v>
      </c>
      <c r="B28" s="12" t="s">
        <v>180</v>
      </c>
      <c r="C28" s="12" t="s">
        <v>180</v>
      </c>
      <c r="D28" s="12" t="s">
        <v>180</v>
      </c>
    </row>
    <row r="29" spans="1:4" x14ac:dyDescent="0.3">
      <c r="A29" s="4" t="s">
        <v>185</v>
      </c>
      <c r="B29" s="12"/>
      <c r="C29" s="12"/>
      <c r="D29" s="12" t="s">
        <v>180</v>
      </c>
    </row>
    <row r="30" spans="1:4" x14ac:dyDescent="0.3">
      <c r="A30" s="4" t="s">
        <v>186</v>
      </c>
      <c r="B30" s="12"/>
      <c r="C30" s="12"/>
      <c r="D30" s="12" t="s">
        <v>180</v>
      </c>
    </row>
    <row r="31" spans="1:4" x14ac:dyDescent="0.3">
      <c r="A31" s="4" t="s">
        <v>183</v>
      </c>
      <c r="B31" s="12"/>
      <c r="C31" s="12"/>
      <c r="D31" s="12" t="s">
        <v>180</v>
      </c>
    </row>
    <row r="32" spans="1:4" x14ac:dyDescent="0.3">
      <c r="A32" s="4" t="s">
        <v>181</v>
      </c>
      <c r="B32" s="12"/>
      <c r="C32" s="12" t="s">
        <v>180</v>
      </c>
      <c r="D32" s="12" t="s">
        <v>180</v>
      </c>
    </row>
  </sheetData>
  <sortState xmlns:xlrd2="http://schemas.microsoft.com/office/spreadsheetml/2017/richdata2" ref="A4:D32">
    <sortCondition ref="B4:B32"/>
  </sortState>
  <mergeCells count="4">
    <mergeCell ref="A1:A2"/>
    <mergeCell ref="B1:B2"/>
    <mergeCell ref="C1:C2"/>
    <mergeCell ref="D1:D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45DAA-DC73-4B78-AE00-1B0E1E30BF40}">
  <dimension ref="A1:D10"/>
  <sheetViews>
    <sheetView zoomScale="130" zoomScaleNormal="130" workbookViewId="0">
      <selection sqref="A1:D3"/>
    </sheetView>
  </sheetViews>
  <sheetFormatPr defaultRowHeight="14.4" x14ac:dyDescent="0.3"/>
  <cols>
    <col min="1" max="1" width="39.88671875" bestFit="1" customWidth="1"/>
    <col min="2" max="2" width="29.21875" customWidth="1"/>
  </cols>
  <sheetData>
    <row r="1" spans="1:4" x14ac:dyDescent="0.3">
      <c r="A1" s="1" t="s">
        <v>1</v>
      </c>
      <c r="B1" s="1" t="s">
        <v>2</v>
      </c>
      <c r="C1" s="1"/>
      <c r="D1" s="1" t="s">
        <v>0</v>
      </c>
    </row>
    <row r="2" spans="1:4" x14ac:dyDescent="0.3">
      <c r="A2" t="s">
        <v>21</v>
      </c>
      <c r="B2" t="s">
        <v>3</v>
      </c>
      <c r="C2" t="s">
        <v>4</v>
      </c>
      <c r="D2" s="2">
        <v>0.75</v>
      </c>
    </row>
    <row r="3" spans="1:4" x14ac:dyDescent="0.3">
      <c r="A3" t="s">
        <v>22</v>
      </c>
      <c r="B3" t="s">
        <v>3</v>
      </c>
      <c r="C3" t="s">
        <v>4</v>
      </c>
      <c r="D3" s="2">
        <v>0.73009999999999997</v>
      </c>
    </row>
    <row r="4" spans="1:4" x14ac:dyDescent="0.3">
      <c r="D4" s="2"/>
    </row>
    <row r="5" spans="1:4" x14ac:dyDescent="0.3">
      <c r="D5" s="2"/>
    </row>
    <row r="6" spans="1:4" x14ac:dyDescent="0.3">
      <c r="D6" s="2"/>
    </row>
    <row r="7" spans="1:4" x14ac:dyDescent="0.3">
      <c r="D7" s="2"/>
    </row>
    <row r="8" spans="1:4" x14ac:dyDescent="0.3">
      <c r="D8" s="2"/>
    </row>
    <row r="9" spans="1:4" x14ac:dyDescent="0.3">
      <c r="D9" s="2"/>
    </row>
    <row r="10" spans="1:4" x14ac:dyDescent="0.3">
      <c r="D10" s="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0B95C-1EA9-467D-BF5A-878163A45114}">
  <dimension ref="A1:F16"/>
  <sheetViews>
    <sheetView topLeftCell="B1" zoomScale="130" zoomScaleNormal="130" workbookViewId="0">
      <selection activeCell="B3" sqref="B3:B15"/>
    </sheetView>
  </sheetViews>
  <sheetFormatPr defaultRowHeight="14.4" x14ac:dyDescent="0.3"/>
  <cols>
    <col min="1" max="1" width="7.44140625" style="6" hidden="1" customWidth="1"/>
    <col min="2" max="2" width="17.5546875" style="6" bestFit="1" customWidth="1"/>
    <col min="3" max="3" width="23.44140625" style="6" bestFit="1" customWidth="1"/>
    <col min="4" max="4" width="35.5546875" style="6" bestFit="1" customWidth="1"/>
    <col min="5" max="5" width="15.109375" style="6" customWidth="1"/>
    <col min="6" max="6" width="16.88671875" style="6" customWidth="1"/>
    <col min="7" max="7" width="14.88671875" style="6" customWidth="1"/>
    <col min="8" max="8" width="21.77734375" style="6" customWidth="1"/>
    <col min="9" max="16384" width="8.88671875" style="6"/>
  </cols>
  <sheetData>
    <row r="1" spans="1:6" x14ac:dyDescent="0.3">
      <c r="A1" s="74" t="s">
        <v>6</v>
      </c>
      <c r="B1" s="76" t="s">
        <v>5</v>
      </c>
      <c r="C1" s="76" t="s">
        <v>15</v>
      </c>
      <c r="D1" s="77" t="s">
        <v>70</v>
      </c>
    </row>
    <row r="2" spans="1:6" x14ac:dyDescent="0.3">
      <c r="A2" s="75"/>
      <c r="B2" s="75"/>
      <c r="C2" s="75"/>
      <c r="D2" s="78"/>
    </row>
    <row r="3" spans="1:6" x14ac:dyDescent="0.3">
      <c r="A3" s="4">
        <v>1</v>
      </c>
      <c r="B3" s="7" t="s">
        <v>7</v>
      </c>
      <c r="C3" s="4" t="s">
        <v>7</v>
      </c>
      <c r="D3" s="8">
        <v>0.31069999999999998</v>
      </c>
    </row>
    <row r="4" spans="1:6" x14ac:dyDescent="0.3">
      <c r="A4" s="4">
        <v>2</v>
      </c>
      <c r="B4" s="7" t="s">
        <v>92</v>
      </c>
      <c r="C4" s="4" t="s">
        <v>92</v>
      </c>
      <c r="D4" s="8">
        <v>2.9270000000000001E-2</v>
      </c>
    </row>
    <row r="5" spans="1:6" x14ac:dyDescent="0.3">
      <c r="A5" s="4">
        <v>6</v>
      </c>
      <c r="B5" s="7" t="s">
        <v>8</v>
      </c>
      <c r="C5" s="4" t="s">
        <v>16</v>
      </c>
      <c r="D5" s="8">
        <v>2.588E-2</v>
      </c>
    </row>
    <row r="6" spans="1:6" x14ac:dyDescent="0.3">
      <c r="A6" s="4">
        <v>15</v>
      </c>
      <c r="B6" s="7" t="s">
        <v>9</v>
      </c>
      <c r="C6" s="4" t="s">
        <v>101</v>
      </c>
      <c r="D6" s="8">
        <v>2.6870000000000002E-2</v>
      </c>
    </row>
    <row r="7" spans="1:6" x14ac:dyDescent="0.3">
      <c r="A7" s="4">
        <v>18</v>
      </c>
      <c r="B7" s="7" t="s">
        <v>10</v>
      </c>
      <c r="C7" s="4" t="s">
        <v>100</v>
      </c>
      <c r="D7" s="8">
        <v>1.9E-2</v>
      </c>
    </row>
    <row r="8" spans="1:6" x14ac:dyDescent="0.3">
      <c r="A8" s="4">
        <v>20</v>
      </c>
      <c r="B8" s="7" t="s">
        <v>11</v>
      </c>
      <c r="C8" s="4" t="s">
        <v>99</v>
      </c>
      <c r="D8" s="8">
        <v>2.12E-2</v>
      </c>
    </row>
    <row r="9" spans="1:6" x14ac:dyDescent="0.3">
      <c r="A9" s="4">
        <v>39</v>
      </c>
      <c r="B9" s="7" t="s">
        <v>47</v>
      </c>
      <c r="C9" s="4" t="s">
        <v>98</v>
      </c>
      <c r="D9" s="8">
        <v>4.8399999999999999E-2</v>
      </c>
    </row>
    <row r="10" spans="1:6" x14ac:dyDescent="0.3">
      <c r="A10" s="4">
        <v>40</v>
      </c>
      <c r="B10" s="7" t="s">
        <v>12</v>
      </c>
      <c r="C10" s="4" t="s">
        <v>93</v>
      </c>
      <c r="D10" s="8">
        <v>0.11559999999999999</v>
      </c>
    </row>
    <row r="11" spans="1:6" x14ac:dyDescent="0.3">
      <c r="A11" s="4">
        <v>41</v>
      </c>
      <c r="B11" s="7" t="s">
        <v>13</v>
      </c>
      <c r="C11" s="4" t="s">
        <v>94</v>
      </c>
      <c r="D11" s="8">
        <v>3.2099999999999997E-2</v>
      </c>
    </row>
    <row r="12" spans="1:6" x14ac:dyDescent="0.3">
      <c r="A12" s="4">
        <v>42</v>
      </c>
      <c r="B12" s="7" t="s">
        <v>14</v>
      </c>
      <c r="C12" s="4" t="s">
        <v>17</v>
      </c>
      <c r="D12" s="8">
        <v>2.1999999999999999E-2</v>
      </c>
    </row>
    <row r="13" spans="1:6" x14ac:dyDescent="0.3">
      <c r="A13" s="4">
        <v>16</v>
      </c>
      <c r="B13" s="7" t="s">
        <v>18</v>
      </c>
      <c r="C13" s="4" t="s">
        <v>96</v>
      </c>
      <c r="D13" s="8">
        <v>2.009E-2</v>
      </c>
    </row>
    <row r="14" spans="1:6" x14ac:dyDescent="0.3">
      <c r="A14" s="4">
        <v>19</v>
      </c>
      <c r="B14" s="7" t="s">
        <v>20</v>
      </c>
      <c r="C14" s="4" t="s">
        <v>95</v>
      </c>
      <c r="D14" s="8">
        <v>1.9299999999999998E-2</v>
      </c>
    </row>
    <row r="15" spans="1:6" x14ac:dyDescent="0.3">
      <c r="A15" s="4">
        <v>24</v>
      </c>
      <c r="B15" s="7" t="s">
        <v>19</v>
      </c>
      <c r="C15" s="4" t="s">
        <v>97</v>
      </c>
      <c r="D15" s="8">
        <v>2.0899999999999998E-2</v>
      </c>
    </row>
    <row r="16" spans="1:6" x14ac:dyDescent="0.3">
      <c r="D16" s="9">
        <f>SUM(D3:D15)</f>
        <v>0.71131000000000011</v>
      </c>
      <c r="E16" s="19"/>
      <c r="F16" s="19"/>
    </row>
  </sheetData>
  <sortState xmlns:xlrd2="http://schemas.microsoft.com/office/spreadsheetml/2017/richdata2" ref="A3:D15">
    <sortCondition descending="1" ref="D3:D15"/>
  </sortState>
  <mergeCells count="4">
    <mergeCell ref="A1:A2"/>
    <mergeCell ref="B1:B2"/>
    <mergeCell ref="C1:C2"/>
    <mergeCell ref="D1:D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93550-731E-45DB-BEDA-82FC6F39BC12}">
  <dimension ref="A1:U3"/>
  <sheetViews>
    <sheetView topLeftCell="B1" workbookViewId="0">
      <selection activeCell="G2" sqref="G2"/>
    </sheetView>
  </sheetViews>
  <sheetFormatPr defaultRowHeight="14.4" x14ac:dyDescent="0.3"/>
  <cols>
    <col min="1" max="1" width="19" bestFit="1" customWidth="1"/>
    <col min="2" max="2" width="9.33203125" bestFit="1" customWidth="1"/>
    <col min="3" max="3" width="12.6640625" bestFit="1" customWidth="1"/>
    <col min="4" max="4" width="7" bestFit="1" customWidth="1"/>
    <col min="5" max="5" width="8.33203125" bestFit="1" customWidth="1"/>
    <col min="6" max="6" width="8.5546875" bestFit="1" customWidth="1"/>
    <col min="7" max="7" width="13.33203125" bestFit="1" customWidth="1"/>
    <col min="8" max="8" width="7.77734375" bestFit="1" customWidth="1"/>
    <col min="9" max="9" width="7.5546875" bestFit="1" customWidth="1"/>
    <col min="10" max="10" width="7" bestFit="1" customWidth="1"/>
    <col min="11" max="11" width="11.44140625" bestFit="1" customWidth="1"/>
    <col min="12" max="12" width="7.33203125" bestFit="1" customWidth="1"/>
    <col min="13" max="13" width="7" bestFit="1" customWidth="1"/>
    <col min="14" max="14" width="9.5546875" bestFit="1" customWidth="1"/>
    <col min="15" max="15" width="9.21875" bestFit="1" customWidth="1"/>
    <col min="16" max="16" width="7.77734375" bestFit="1" customWidth="1"/>
    <col min="17" max="17" width="11.44140625" bestFit="1" customWidth="1"/>
    <col min="18" max="18" width="7.21875" bestFit="1" customWidth="1"/>
    <col min="19" max="19" width="14.88671875" bestFit="1" customWidth="1"/>
    <col min="20" max="20" width="7" bestFit="1" customWidth="1"/>
    <col min="21" max="21" width="13.6640625" bestFit="1" customWidth="1"/>
  </cols>
  <sheetData>
    <row r="1" spans="1:21" x14ac:dyDescent="0.3">
      <c r="A1" t="s">
        <v>68</v>
      </c>
      <c r="B1" s="3" t="s">
        <v>48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53</v>
      </c>
      <c r="H1" s="3" t="s">
        <v>54</v>
      </c>
      <c r="I1" s="3" t="s">
        <v>55</v>
      </c>
      <c r="J1" s="3" t="s">
        <v>56</v>
      </c>
      <c r="K1" s="3" t="s">
        <v>57</v>
      </c>
      <c r="L1" s="3" t="s">
        <v>58</v>
      </c>
      <c r="M1" s="3" t="s">
        <v>59</v>
      </c>
      <c r="N1" s="3" t="s">
        <v>60</v>
      </c>
      <c r="O1" s="3" t="s">
        <v>61</v>
      </c>
      <c r="P1" s="3" t="s">
        <v>62</v>
      </c>
      <c r="Q1" s="3" t="s">
        <v>63</v>
      </c>
      <c r="R1" s="3" t="s">
        <v>64</v>
      </c>
      <c r="S1" s="3" t="s">
        <v>65</v>
      </c>
      <c r="T1" s="3" t="s">
        <v>66</v>
      </c>
      <c r="U1" s="3" t="s">
        <v>67</v>
      </c>
    </row>
    <row r="2" spans="1:21" x14ac:dyDescent="0.3">
      <c r="B2" s="4">
        <v>355030</v>
      </c>
      <c r="C2" s="5">
        <v>330455</v>
      </c>
      <c r="D2" s="4">
        <v>530010</v>
      </c>
      <c r="E2" s="4">
        <v>292740</v>
      </c>
      <c r="F2" s="4">
        <v>230440</v>
      </c>
      <c r="G2" s="4">
        <v>310620</v>
      </c>
      <c r="H2" s="4">
        <v>130260</v>
      </c>
      <c r="I2" s="4">
        <v>410690</v>
      </c>
      <c r="J2" s="4">
        <v>261160</v>
      </c>
      <c r="K2" s="4">
        <v>431490</v>
      </c>
      <c r="L2" s="4">
        <v>520870</v>
      </c>
      <c r="M2" s="4">
        <v>150140</v>
      </c>
      <c r="N2" s="5">
        <v>351880</v>
      </c>
      <c r="O2" s="5">
        <v>350950</v>
      </c>
      <c r="P2" s="4">
        <v>211130</v>
      </c>
      <c r="Q2" s="5">
        <v>330490</v>
      </c>
      <c r="R2" s="4">
        <v>270430</v>
      </c>
      <c r="S2" s="5">
        <v>330170</v>
      </c>
      <c r="T2" s="4">
        <v>240810</v>
      </c>
      <c r="U2" s="4">
        <v>500270</v>
      </c>
    </row>
    <row r="3" spans="1:21" x14ac:dyDescent="0.3">
      <c r="B3" t="s">
        <v>69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36B58-6B96-424C-8F18-050E085A77D4}">
  <sheetPr>
    <tabColor theme="9"/>
  </sheetPr>
  <dimension ref="A2:H9"/>
  <sheetViews>
    <sheetView workbookViewId="0">
      <selection activeCell="B7" sqref="B7"/>
    </sheetView>
  </sheetViews>
  <sheetFormatPr defaultRowHeight="14.4" x14ac:dyDescent="0.3"/>
  <cols>
    <col min="1" max="1" width="12.88671875" bestFit="1" customWidth="1"/>
    <col min="2" max="2" width="19.88671875" bestFit="1" customWidth="1"/>
    <col min="3" max="3" width="11.33203125" bestFit="1" customWidth="1"/>
    <col min="4" max="4" width="19.88671875" bestFit="1" customWidth="1"/>
    <col min="5" max="5" width="14.33203125" bestFit="1" customWidth="1"/>
    <col min="6" max="6" width="23.88671875" bestFit="1" customWidth="1"/>
    <col min="7" max="7" width="19" bestFit="1" customWidth="1"/>
    <col min="8" max="8" width="15.5546875" customWidth="1"/>
    <col min="9" max="9" width="17" bestFit="1" customWidth="1"/>
  </cols>
  <sheetData>
    <row r="2" spans="1:8" x14ac:dyDescent="0.3">
      <c r="C2" s="1" t="s">
        <v>105</v>
      </c>
      <c r="D2" s="1" t="s">
        <v>110</v>
      </c>
      <c r="E2" s="1" t="s">
        <v>106</v>
      </c>
      <c r="F2" s="1" t="s">
        <v>107</v>
      </c>
      <c r="G2" s="1" t="s">
        <v>108</v>
      </c>
      <c r="H2" s="1" t="s">
        <v>109</v>
      </c>
    </row>
    <row r="3" spans="1:8" x14ac:dyDescent="0.3">
      <c r="A3" s="79" t="s">
        <v>102</v>
      </c>
      <c r="B3" s="1" t="s">
        <v>103</v>
      </c>
      <c r="C3" s="30">
        <v>435028</v>
      </c>
      <c r="D3">
        <v>20</v>
      </c>
      <c r="E3">
        <v>156</v>
      </c>
      <c r="F3">
        <v>41</v>
      </c>
      <c r="G3">
        <v>59</v>
      </c>
      <c r="H3">
        <v>13</v>
      </c>
    </row>
    <row r="4" spans="1:8" x14ac:dyDescent="0.3">
      <c r="A4" s="79"/>
      <c r="B4" s="1" t="s">
        <v>104</v>
      </c>
      <c r="C4" s="30">
        <v>376201</v>
      </c>
      <c r="D4">
        <v>20</v>
      </c>
      <c r="E4">
        <v>164</v>
      </c>
      <c r="F4">
        <v>41</v>
      </c>
      <c r="G4">
        <v>59</v>
      </c>
      <c r="H4">
        <v>13</v>
      </c>
    </row>
    <row r="7" spans="1:8" x14ac:dyDescent="0.3">
      <c r="A7" s="1" t="s">
        <v>1</v>
      </c>
      <c r="B7" s="1" t="s">
        <v>2</v>
      </c>
      <c r="C7" s="1"/>
      <c r="D7" s="1" t="s">
        <v>0</v>
      </c>
    </row>
    <row r="8" spans="1:8" x14ac:dyDescent="0.3">
      <c r="A8" t="s">
        <v>21</v>
      </c>
      <c r="B8" t="s">
        <v>3</v>
      </c>
      <c r="C8" t="s">
        <v>4</v>
      </c>
      <c r="D8" s="2">
        <v>0.75</v>
      </c>
    </row>
    <row r="9" spans="1:8" x14ac:dyDescent="0.3">
      <c r="A9" t="s">
        <v>22</v>
      </c>
      <c r="B9" t="s">
        <v>3</v>
      </c>
      <c r="C9" t="s">
        <v>4</v>
      </c>
      <c r="D9" s="2">
        <v>0.73009999999999997</v>
      </c>
    </row>
  </sheetData>
  <mergeCells count="1">
    <mergeCell ref="A3:A4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F30A0-3E8E-42D3-AB32-B99A9350C459}">
  <sheetPr>
    <tabColor theme="9"/>
  </sheetPr>
  <dimension ref="A1:G26"/>
  <sheetViews>
    <sheetView workbookViewId="0">
      <selection activeCell="G20" sqref="G20"/>
    </sheetView>
  </sheetViews>
  <sheetFormatPr defaultRowHeight="14.4" x14ac:dyDescent="0.3"/>
  <cols>
    <col min="7" max="7" width="50.6640625" bestFit="1" customWidth="1"/>
  </cols>
  <sheetData>
    <row r="1" spans="1:7" ht="15" thickBot="1" x14ac:dyDescent="0.35">
      <c r="A1" t="s">
        <v>77</v>
      </c>
    </row>
    <row r="2" spans="1:7" ht="15" thickBot="1" x14ac:dyDescent="0.35">
      <c r="G2" s="27" t="s">
        <v>80</v>
      </c>
    </row>
    <row r="3" spans="1:7" ht="15" thickBot="1" x14ac:dyDescent="0.35"/>
    <row r="4" spans="1:7" ht="15" thickBot="1" x14ac:dyDescent="0.35">
      <c r="G4" s="28" t="s">
        <v>83</v>
      </c>
    </row>
    <row r="5" spans="1:7" ht="15" thickBot="1" x14ac:dyDescent="0.35"/>
    <row r="6" spans="1:7" ht="58.2" thickBot="1" x14ac:dyDescent="0.35">
      <c r="G6" s="26" t="s">
        <v>81</v>
      </c>
    </row>
    <row r="7" spans="1:7" ht="15" thickBot="1" x14ac:dyDescent="0.35"/>
    <row r="8" spans="1:7" ht="15" thickBot="1" x14ac:dyDescent="0.35">
      <c r="G8" s="28" t="s">
        <v>82</v>
      </c>
    </row>
    <row r="9" spans="1:7" ht="15" thickBot="1" x14ac:dyDescent="0.35"/>
    <row r="10" spans="1:7" ht="29.4" thickBot="1" x14ac:dyDescent="0.35">
      <c r="G10" s="26" t="s">
        <v>85</v>
      </c>
    </row>
    <row r="11" spans="1:7" ht="15" thickBot="1" x14ac:dyDescent="0.35"/>
    <row r="12" spans="1:7" ht="15" thickBot="1" x14ac:dyDescent="0.35">
      <c r="G12" s="28" t="s">
        <v>84</v>
      </c>
    </row>
    <row r="13" spans="1:7" ht="15" thickBot="1" x14ac:dyDescent="0.35"/>
    <row r="14" spans="1:7" ht="15" thickBot="1" x14ac:dyDescent="0.35">
      <c r="G14" s="27" t="s">
        <v>86</v>
      </c>
    </row>
    <row r="15" spans="1:7" ht="15" thickBot="1" x14ac:dyDescent="0.35"/>
    <row r="16" spans="1:7" ht="15" thickBot="1" x14ac:dyDescent="0.35">
      <c r="G16" s="28" t="s">
        <v>87</v>
      </c>
    </row>
    <row r="17" spans="7:7" ht="15" thickBot="1" x14ac:dyDescent="0.35"/>
    <row r="18" spans="7:7" ht="15" thickBot="1" x14ac:dyDescent="0.35">
      <c r="G18" s="28" t="s">
        <v>88</v>
      </c>
    </row>
    <row r="19" spans="7:7" ht="15" thickBot="1" x14ac:dyDescent="0.35"/>
    <row r="20" spans="7:7" ht="15" thickBot="1" x14ac:dyDescent="0.35">
      <c r="G20" s="28" t="s">
        <v>89</v>
      </c>
    </row>
    <row r="21" spans="7:7" ht="15" thickBot="1" x14ac:dyDescent="0.35"/>
    <row r="22" spans="7:7" ht="15" thickBot="1" x14ac:dyDescent="0.35">
      <c r="G22" s="28" t="s">
        <v>111</v>
      </c>
    </row>
    <row r="23" spans="7:7" ht="15" thickBot="1" x14ac:dyDescent="0.35"/>
    <row r="24" spans="7:7" ht="29.4" thickBot="1" x14ac:dyDescent="0.35">
      <c r="G24" s="26" t="s">
        <v>90</v>
      </c>
    </row>
    <row r="25" spans="7:7" ht="15" thickBot="1" x14ac:dyDescent="0.35"/>
    <row r="26" spans="7:7" ht="15" thickBot="1" x14ac:dyDescent="0.35">
      <c r="G26" s="28" t="s">
        <v>91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9FECC-C582-44CB-B0C1-C621562A46B4}">
  <sheetPr>
    <tabColor theme="9"/>
  </sheetPr>
  <dimension ref="A1:H12"/>
  <sheetViews>
    <sheetView workbookViewId="0">
      <selection activeCell="F1" sqref="F1"/>
    </sheetView>
  </sheetViews>
  <sheetFormatPr defaultRowHeight="14.4" x14ac:dyDescent="0.3"/>
  <cols>
    <col min="8" max="8" width="41.6640625" bestFit="1" customWidth="1"/>
  </cols>
  <sheetData>
    <row r="1" spans="1:8" ht="15" thickBot="1" x14ac:dyDescent="0.35">
      <c r="A1" t="s">
        <v>78</v>
      </c>
    </row>
    <row r="2" spans="1:8" ht="29.4" thickBot="1" x14ac:dyDescent="0.35">
      <c r="H2" s="31" t="s">
        <v>114</v>
      </c>
    </row>
    <row r="3" spans="1:8" ht="15" thickBot="1" x14ac:dyDescent="0.35"/>
    <row r="4" spans="1:8" ht="15" thickBot="1" x14ac:dyDescent="0.35">
      <c r="H4" s="28" t="s">
        <v>115</v>
      </c>
    </row>
    <row r="5" spans="1:8" ht="15" thickBot="1" x14ac:dyDescent="0.35"/>
    <row r="6" spans="1:8" ht="15" thickBot="1" x14ac:dyDescent="0.35">
      <c r="H6" s="28" t="s">
        <v>116</v>
      </c>
    </row>
    <row r="7" spans="1:8" ht="15" thickBot="1" x14ac:dyDescent="0.35"/>
    <row r="8" spans="1:8" ht="43.8" thickBot="1" x14ac:dyDescent="0.35">
      <c r="H8" s="26" t="s">
        <v>112</v>
      </c>
    </row>
    <row r="9" spans="1:8" ht="15" thickBot="1" x14ac:dyDescent="0.35"/>
    <row r="10" spans="1:8" ht="15" thickBot="1" x14ac:dyDescent="0.35">
      <c r="H10" s="28" t="s">
        <v>113</v>
      </c>
    </row>
    <row r="11" spans="1:8" ht="15" thickBot="1" x14ac:dyDescent="0.35"/>
    <row r="12" spans="1:8" ht="29.4" thickBot="1" x14ac:dyDescent="0.35">
      <c r="H12" s="26" t="s">
        <v>117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53B58-C6BE-48DF-A0B1-6F1D471B858A}">
  <dimension ref="A1:AQ26"/>
  <sheetViews>
    <sheetView workbookViewId="0">
      <pane xSplit="3" ySplit="2" topLeftCell="AC3" activePane="bottomRight" state="frozen"/>
      <selection pane="topRight" activeCell="D1" sqref="D1"/>
      <selection pane="bottomLeft" activeCell="A3" sqref="A3"/>
      <selection pane="bottomRight" sqref="A1:A26"/>
    </sheetView>
  </sheetViews>
  <sheetFormatPr defaultRowHeight="14.4" x14ac:dyDescent="0.3"/>
  <cols>
    <col min="1" max="1" width="27.77734375" style="6" bestFit="1" customWidth="1"/>
    <col min="2" max="2" width="5.33203125" style="6" bestFit="1" customWidth="1"/>
    <col min="3" max="3" width="4.44140625" style="6" customWidth="1"/>
    <col min="4" max="4" width="5.88671875" style="6" bestFit="1" customWidth="1"/>
    <col min="5" max="5" width="7.5546875" style="6" bestFit="1" customWidth="1"/>
    <col min="6" max="6" width="5.88671875" style="6" bestFit="1" customWidth="1"/>
    <col min="7" max="7" width="7.5546875" style="6" bestFit="1" customWidth="1"/>
    <col min="8" max="8" width="5.88671875" style="6" bestFit="1" customWidth="1"/>
    <col min="9" max="9" width="7.5546875" style="6" bestFit="1" customWidth="1"/>
    <col min="10" max="10" width="5.88671875" style="6" bestFit="1" customWidth="1"/>
    <col min="11" max="11" width="7.5546875" style="6" bestFit="1" customWidth="1"/>
    <col min="12" max="12" width="5.88671875" style="6" bestFit="1" customWidth="1"/>
    <col min="13" max="13" width="7.5546875" style="6" bestFit="1" customWidth="1"/>
    <col min="14" max="14" width="5.88671875" style="6" bestFit="1" customWidth="1"/>
    <col min="15" max="15" width="7.5546875" style="6" bestFit="1" customWidth="1"/>
    <col min="16" max="16" width="5.88671875" style="6" bestFit="1" customWidth="1"/>
    <col min="17" max="17" width="7.5546875" style="6" bestFit="1" customWidth="1"/>
    <col min="18" max="18" width="5.88671875" style="6" bestFit="1" customWidth="1"/>
    <col min="19" max="19" width="7.5546875" style="6" bestFit="1" customWidth="1"/>
    <col min="20" max="20" width="5.88671875" style="6" bestFit="1" customWidth="1"/>
    <col min="21" max="21" width="7.5546875" style="6" bestFit="1" customWidth="1"/>
    <col min="22" max="22" width="5.88671875" style="6" bestFit="1" customWidth="1"/>
    <col min="23" max="23" width="7.5546875" style="6" bestFit="1" customWidth="1"/>
    <col min="24" max="24" width="5.88671875" style="6" bestFit="1" customWidth="1"/>
    <col min="25" max="25" width="7.5546875" style="6" bestFit="1" customWidth="1"/>
    <col min="26" max="26" width="5.88671875" style="6" bestFit="1" customWidth="1"/>
    <col min="27" max="27" width="7.5546875" style="6" bestFit="1" customWidth="1"/>
    <col min="28" max="28" width="5.88671875" style="6" bestFit="1" customWidth="1"/>
    <col min="29" max="29" width="7.5546875" style="6" bestFit="1" customWidth="1"/>
    <col min="30" max="30" width="5.88671875" style="6" bestFit="1" customWidth="1"/>
    <col min="31" max="31" width="7.5546875" style="6" bestFit="1" customWidth="1"/>
    <col min="32" max="32" width="5.88671875" style="6" bestFit="1" customWidth="1"/>
    <col min="33" max="33" width="7.5546875" style="6" bestFit="1" customWidth="1"/>
    <col min="34" max="34" width="5.88671875" style="6" bestFit="1" customWidth="1"/>
    <col min="35" max="35" width="7.5546875" style="6" bestFit="1" customWidth="1"/>
    <col min="36" max="36" width="5.88671875" style="6" bestFit="1" customWidth="1"/>
    <col min="37" max="37" width="7.5546875" style="6" bestFit="1" customWidth="1"/>
    <col min="38" max="38" width="9.33203125" style="6" customWidth="1"/>
    <col min="39" max="39" width="7.5546875" style="6" bestFit="1" customWidth="1"/>
    <col min="40" max="40" width="6.88671875" style="6" bestFit="1" customWidth="1"/>
    <col min="41" max="41" width="7.5546875" style="6" bestFit="1" customWidth="1"/>
    <col min="42" max="42" width="5.88671875" style="6" bestFit="1" customWidth="1"/>
    <col min="43" max="43" width="7.5546875" style="6" bestFit="1" customWidth="1"/>
    <col min="44" max="16384" width="8.88671875" style="6"/>
  </cols>
  <sheetData>
    <row r="1" spans="1:43" x14ac:dyDescent="0.3">
      <c r="A1" s="71" t="s">
        <v>76</v>
      </c>
      <c r="B1" s="32"/>
      <c r="C1" s="32"/>
      <c r="D1" s="73" t="s">
        <v>48</v>
      </c>
      <c r="E1" s="69"/>
      <c r="F1" s="69" t="s">
        <v>49</v>
      </c>
      <c r="G1" s="69"/>
      <c r="H1" s="69" t="s">
        <v>50</v>
      </c>
      <c r="I1" s="69"/>
      <c r="J1" s="69" t="s">
        <v>51</v>
      </c>
      <c r="K1" s="69"/>
      <c r="L1" s="69" t="s">
        <v>52</v>
      </c>
      <c r="M1" s="69"/>
      <c r="N1" s="69" t="s">
        <v>53</v>
      </c>
      <c r="O1" s="69"/>
      <c r="P1" s="69" t="s">
        <v>54</v>
      </c>
      <c r="Q1" s="69"/>
      <c r="R1" s="69" t="s">
        <v>55</v>
      </c>
      <c r="S1" s="69"/>
      <c r="T1" s="69" t="s">
        <v>56</v>
      </c>
      <c r="U1" s="69"/>
      <c r="V1" s="69" t="s">
        <v>57</v>
      </c>
      <c r="W1" s="69"/>
      <c r="X1" s="69" t="s">
        <v>58</v>
      </c>
      <c r="Y1" s="69"/>
      <c r="Z1" s="69" t="s">
        <v>59</v>
      </c>
      <c r="AA1" s="69"/>
      <c r="AB1" s="69" t="s">
        <v>60</v>
      </c>
      <c r="AC1" s="69"/>
      <c r="AD1" s="69" t="s">
        <v>61</v>
      </c>
      <c r="AE1" s="69"/>
      <c r="AF1" s="69" t="s">
        <v>62</v>
      </c>
      <c r="AG1" s="69"/>
      <c r="AH1" s="69" t="s">
        <v>63</v>
      </c>
      <c r="AI1" s="69"/>
      <c r="AJ1" s="69" t="s">
        <v>64</v>
      </c>
      <c r="AK1" s="69"/>
      <c r="AL1" s="69" t="s">
        <v>65</v>
      </c>
      <c r="AM1" s="69"/>
      <c r="AN1" s="69" t="s">
        <v>66</v>
      </c>
      <c r="AO1" s="69"/>
      <c r="AP1" s="69" t="s">
        <v>67</v>
      </c>
      <c r="AQ1" s="70"/>
    </row>
    <row r="2" spans="1:43" ht="15" thickBot="1" x14ac:dyDescent="0.35">
      <c r="A2" s="72"/>
      <c r="B2" s="33"/>
      <c r="C2" s="33" t="s">
        <v>144</v>
      </c>
      <c r="D2" s="18" t="s">
        <v>72</v>
      </c>
      <c r="E2" s="14" t="s">
        <v>75</v>
      </c>
      <c r="F2" s="14" t="s">
        <v>72</v>
      </c>
      <c r="G2" s="14" t="s">
        <v>75</v>
      </c>
      <c r="H2" s="14" t="s">
        <v>72</v>
      </c>
      <c r="I2" s="14" t="s">
        <v>75</v>
      </c>
      <c r="J2" s="48" t="s">
        <v>72</v>
      </c>
      <c r="K2" s="48" t="s">
        <v>75</v>
      </c>
      <c r="L2" s="48" t="s">
        <v>72</v>
      </c>
      <c r="M2" s="48" t="s">
        <v>75</v>
      </c>
      <c r="N2" s="48" t="s">
        <v>72</v>
      </c>
      <c r="O2" s="48" t="s">
        <v>75</v>
      </c>
      <c r="P2" s="14" t="s">
        <v>72</v>
      </c>
      <c r="Q2" s="14" t="s">
        <v>75</v>
      </c>
      <c r="R2" s="14" t="s">
        <v>72</v>
      </c>
      <c r="S2" s="14" t="s">
        <v>75</v>
      </c>
      <c r="T2" s="14" t="s">
        <v>72</v>
      </c>
      <c r="U2" s="14" t="s">
        <v>75</v>
      </c>
      <c r="V2" s="14" t="s">
        <v>72</v>
      </c>
      <c r="W2" s="14" t="s">
        <v>75</v>
      </c>
      <c r="X2" s="14" t="s">
        <v>72</v>
      </c>
      <c r="Y2" s="14" t="s">
        <v>75</v>
      </c>
      <c r="Z2" s="14" t="s">
        <v>72</v>
      </c>
      <c r="AA2" s="14" t="s">
        <v>75</v>
      </c>
      <c r="AB2" s="14" t="s">
        <v>72</v>
      </c>
      <c r="AC2" s="14" t="s">
        <v>75</v>
      </c>
      <c r="AD2" s="14" t="s">
        <v>72</v>
      </c>
      <c r="AE2" s="14" t="s">
        <v>75</v>
      </c>
      <c r="AF2" s="14" t="s">
        <v>72</v>
      </c>
      <c r="AG2" s="14" t="s">
        <v>75</v>
      </c>
      <c r="AH2" s="14" t="s">
        <v>72</v>
      </c>
      <c r="AI2" s="14" t="s">
        <v>75</v>
      </c>
      <c r="AJ2" s="14" t="s">
        <v>72</v>
      </c>
      <c r="AK2" s="14" t="s">
        <v>75</v>
      </c>
      <c r="AL2" s="14" t="s">
        <v>72</v>
      </c>
      <c r="AM2" s="14" t="s">
        <v>75</v>
      </c>
      <c r="AN2" s="14" t="s">
        <v>72</v>
      </c>
      <c r="AO2" s="14" t="s">
        <v>75</v>
      </c>
      <c r="AP2" s="14" t="s">
        <v>72</v>
      </c>
      <c r="AQ2" s="16" t="s">
        <v>75</v>
      </c>
    </row>
    <row r="3" spans="1:43" x14ac:dyDescent="0.3">
      <c r="A3" s="37" t="s">
        <v>23</v>
      </c>
      <c r="B3" s="4" t="s">
        <v>123</v>
      </c>
      <c r="C3" s="24">
        <f>COUNT(D3:AQ3)</f>
        <v>0</v>
      </c>
      <c r="D3" s="24"/>
      <c r="E3" s="25"/>
      <c r="F3" s="25"/>
      <c r="G3" s="25"/>
      <c r="H3" s="25"/>
      <c r="I3" s="25"/>
      <c r="J3" s="8"/>
      <c r="K3" s="4"/>
      <c r="L3" s="4"/>
      <c r="M3" s="4"/>
      <c r="N3" s="4"/>
      <c r="O3" s="8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1"/>
    </row>
    <row r="4" spans="1:43" x14ac:dyDescent="0.3">
      <c r="A4" s="38" t="s">
        <v>24</v>
      </c>
      <c r="B4" s="4" t="s">
        <v>128</v>
      </c>
      <c r="C4" s="24">
        <f t="shared" ref="C4:C26" si="0">COUNT(D4:AQ4)</f>
        <v>0</v>
      </c>
      <c r="D4" s="13"/>
      <c r="E4" s="4"/>
      <c r="F4" s="4"/>
      <c r="G4" s="4"/>
      <c r="H4" s="4"/>
      <c r="I4" s="4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11"/>
    </row>
    <row r="5" spans="1:43" x14ac:dyDescent="0.3">
      <c r="A5" s="38" t="s">
        <v>25</v>
      </c>
      <c r="B5" s="4" t="s">
        <v>129</v>
      </c>
      <c r="C5" s="24">
        <f t="shared" si="0"/>
        <v>0</v>
      </c>
      <c r="D5" s="13"/>
      <c r="E5" s="4"/>
      <c r="F5" s="4"/>
      <c r="G5" s="4"/>
      <c r="H5" s="4"/>
      <c r="I5" s="4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11"/>
    </row>
    <row r="6" spans="1:43" x14ac:dyDescent="0.3">
      <c r="A6" s="38" t="s">
        <v>26</v>
      </c>
      <c r="B6" s="4" t="s">
        <v>124</v>
      </c>
      <c r="C6" s="24">
        <f t="shared" si="0"/>
        <v>0</v>
      </c>
      <c r="D6" s="13"/>
      <c r="E6" s="4"/>
      <c r="F6" s="4"/>
      <c r="G6" s="4"/>
      <c r="H6" s="4"/>
      <c r="I6" s="4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11"/>
    </row>
    <row r="7" spans="1:43" x14ac:dyDescent="0.3">
      <c r="A7" s="38" t="s">
        <v>27</v>
      </c>
      <c r="B7" s="4" t="s">
        <v>120</v>
      </c>
      <c r="C7" s="24">
        <f t="shared" si="0"/>
        <v>16</v>
      </c>
      <c r="D7" s="10">
        <v>0.67530000000000001</v>
      </c>
      <c r="E7" s="4"/>
      <c r="F7" s="4"/>
      <c r="G7" s="4"/>
      <c r="H7" s="8">
        <v>0.74809999999999999</v>
      </c>
      <c r="I7" s="8">
        <v>0.77869999999999995</v>
      </c>
      <c r="K7" s="40">
        <v>0.77990000000000004</v>
      </c>
      <c r="L7" s="40">
        <v>0.70279999999999998</v>
      </c>
      <c r="M7" s="40"/>
      <c r="N7" s="40">
        <v>0.64900000000000002</v>
      </c>
      <c r="O7" s="8">
        <v>0.66390000000000005</v>
      </c>
      <c r="P7" s="8"/>
      <c r="Q7" s="8"/>
      <c r="R7" s="8">
        <v>0.69199999999999995</v>
      </c>
      <c r="S7" s="8">
        <v>0.7258</v>
      </c>
      <c r="T7" s="8">
        <v>0.63900000000000001</v>
      </c>
      <c r="U7" s="8"/>
      <c r="V7" s="8"/>
      <c r="W7" s="8"/>
      <c r="X7" s="8">
        <v>0.71399999999999997</v>
      </c>
      <c r="Y7" s="8"/>
      <c r="Z7" s="8"/>
      <c r="AA7" s="8"/>
      <c r="AB7" s="8">
        <v>0.69069999999999998</v>
      </c>
      <c r="AC7" s="8">
        <v>0.70399999999999996</v>
      </c>
      <c r="AD7" s="8">
        <v>0.69969999999999999</v>
      </c>
      <c r="AE7" s="8"/>
      <c r="AF7" s="8"/>
      <c r="AG7" s="8"/>
      <c r="AH7" s="8"/>
      <c r="AI7" s="8"/>
      <c r="AJ7" s="8"/>
      <c r="AK7" s="8">
        <v>0.73950000000000005</v>
      </c>
      <c r="AL7" s="8"/>
      <c r="AM7" s="8"/>
      <c r="AN7" s="8">
        <v>0.75800000000000001</v>
      </c>
      <c r="AO7" s="8"/>
      <c r="AP7" s="8"/>
      <c r="AQ7" s="11"/>
    </row>
    <row r="8" spans="1:43" x14ac:dyDescent="0.3">
      <c r="A8" s="38" t="s">
        <v>28</v>
      </c>
      <c r="B8" s="4" t="s">
        <v>121</v>
      </c>
      <c r="C8" s="24">
        <f t="shared" si="0"/>
        <v>9</v>
      </c>
      <c r="D8" s="13"/>
      <c r="E8" s="4"/>
      <c r="F8" s="4"/>
      <c r="G8" s="4"/>
      <c r="H8" s="4"/>
      <c r="I8" s="4"/>
      <c r="J8" s="8">
        <v>0.73599999999999999</v>
      </c>
      <c r="K8" s="8"/>
      <c r="L8" s="8"/>
      <c r="M8" s="8"/>
      <c r="N8" s="8"/>
      <c r="O8" s="8"/>
      <c r="P8" s="8">
        <v>0.73480000000000001</v>
      </c>
      <c r="Q8" s="8">
        <v>0.72460000000000002</v>
      </c>
      <c r="R8" s="8"/>
      <c r="S8" s="8"/>
      <c r="T8" s="8"/>
      <c r="U8" s="8">
        <v>0.70099999999999996</v>
      </c>
      <c r="V8" s="8">
        <v>0.73419999999999996</v>
      </c>
      <c r="W8" s="8"/>
      <c r="X8" s="8"/>
      <c r="Y8" s="8">
        <v>0.70350000000000001</v>
      </c>
      <c r="Z8" s="8"/>
      <c r="AA8" s="8"/>
      <c r="AB8" s="8"/>
      <c r="AC8" s="8"/>
      <c r="AD8" s="8"/>
      <c r="AE8" s="8">
        <v>0.82020000000000004</v>
      </c>
      <c r="AF8" s="8"/>
      <c r="AG8" s="8"/>
      <c r="AH8" s="8"/>
      <c r="AI8" s="8"/>
      <c r="AJ8" s="8">
        <v>0.75878000000000001</v>
      </c>
      <c r="AK8" s="8"/>
      <c r="AL8" s="8"/>
      <c r="AM8" s="8"/>
      <c r="AN8" s="8"/>
      <c r="AO8" s="8">
        <v>0.79500000000000004</v>
      </c>
      <c r="AP8" s="8"/>
      <c r="AQ8" s="11"/>
    </row>
    <row r="9" spans="1:43" x14ac:dyDescent="0.3">
      <c r="A9" s="38" t="s">
        <v>29</v>
      </c>
      <c r="B9" s="4" t="s">
        <v>125</v>
      </c>
      <c r="C9" s="24">
        <f t="shared" si="0"/>
        <v>0</v>
      </c>
      <c r="D9" s="13"/>
      <c r="E9" s="4"/>
      <c r="F9" s="4"/>
      <c r="G9" s="4"/>
      <c r="H9" s="4"/>
      <c r="I9" s="4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11"/>
    </row>
    <row r="10" spans="1:43" x14ac:dyDescent="0.3">
      <c r="A10" s="38" t="s">
        <v>30</v>
      </c>
      <c r="B10" s="4" t="s">
        <v>126</v>
      </c>
      <c r="C10" s="24">
        <f t="shared" si="0"/>
        <v>0</v>
      </c>
      <c r="D10" s="13"/>
      <c r="E10" s="4"/>
      <c r="F10" s="4"/>
      <c r="G10" s="4"/>
      <c r="H10" s="4"/>
      <c r="I10" s="4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11"/>
    </row>
    <row r="11" spans="1:43" x14ac:dyDescent="0.3">
      <c r="A11" s="38" t="s">
        <v>31</v>
      </c>
      <c r="B11" s="4" t="s">
        <v>130</v>
      </c>
      <c r="C11" s="24">
        <f t="shared" si="0"/>
        <v>0</v>
      </c>
      <c r="D11" s="13"/>
      <c r="E11" s="4"/>
      <c r="F11" s="4"/>
      <c r="G11" s="4"/>
      <c r="H11" s="4"/>
      <c r="I11" s="4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11"/>
    </row>
    <row r="12" spans="1:43" x14ac:dyDescent="0.3">
      <c r="A12" s="38" t="s">
        <v>32</v>
      </c>
      <c r="B12" s="4" t="s">
        <v>131</v>
      </c>
      <c r="C12" s="24">
        <f t="shared" si="0"/>
        <v>0</v>
      </c>
      <c r="D12" s="13"/>
      <c r="E12" s="4"/>
      <c r="F12" s="4"/>
      <c r="G12" s="4"/>
      <c r="H12" s="4"/>
      <c r="I12" s="4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11"/>
    </row>
    <row r="13" spans="1:43" x14ac:dyDescent="0.3">
      <c r="A13" s="38" t="s">
        <v>33</v>
      </c>
      <c r="B13" s="4" t="s">
        <v>132</v>
      </c>
      <c r="C13" s="24">
        <f t="shared" si="0"/>
        <v>2</v>
      </c>
      <c r="D13" s="13"/>
      <c r="E13" s="4"/>
      <c r="F13" s="4"/>
      <c r="G13" s="4"/>
      <c r="H13" s="4"/>
      <c r="I13" s="4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>
        <v>0.85650000000000004</v>
      </c>
      <c r="AB13" s="8"/>
      <c r="AC13" s="8"/>
      <c r="AD13" s="8"/>
      <c r="AE13" s="8"/>
      <c r="AF13" s="8"/>
      <c r="AG13" s="8"/>
      <c r="AH13" s="8">
        <v>0.72299999999999998</v>
      </c>
      <c r="AI13" s="8"/>
      <c r="AJ13" s="8"/>
      <c r="AK13" s="8"/>
      <c r="AL13" s="8"/>
      <c r="AM13" s="8"/>
      <c r="AN13" s="8"/>
      <c r="AO13" s="8"/>
      <c r="AP13" s="8"/>
      <c r="AQ13" s="11"/>
    </row>
    <row r="14" spans="1:43" x14ac:dyDescent="0.3">
      <c r="A14" s="38" t="s">
        <v>34</v>
      </c>
      <c r="B14" s="4" t="s">
        <v>133</v>
      </c>
      <c r="C14" s="24">
        <f t="shared" si="0"/>
        <v>7</v>
      </c>
      <c r="D14" s="29"/>
      <c r="E14" s="8">
        <v>0.7883</v>
      </c>
      <c r="F14" s="8">
        <v>0.7248</v>
      </c>
      <c r="G14" s="8">
        <v>0.73409999999999997</v>
      </c>
      <c r="H14" s="4"/>
      <c r="I14" s="4"/>
      <c r="J14" s="8"/>
      <c r="K14" s="8"/>
      <c r="L14" s="8"/>
      <c r="M14" s="8">
        <v>0.83330000000000004</v>
      </c>
      <c r="N14" s="8"/>
      <c r="O14" s="8"/>
      <c r="P14" s="8"/>
      <c r="Q14" s="8"/>
      <c r="R14" s="8"/>
      <c r="S14" s="8"/>
      <c r="T14" s="8"/>
      <c r="U14" s="8"/>
      <c r="V14" s="8"/>
      <c r="W14" s="8">
        <v>0.80300000000000005</v>
      </c>
      <c r="X14" s="8"/>
      <c r="Y14" s="8"/>
      <c r="Z14" s="8">
        <v>0.77869999999999995</v>
      </c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11">
        <v>0.84040000000000004</v>
      </c>
    </row>
    <row r="15" spans="1:43" x14ac:dyDescent="0.3">
      <c r="A15" s="38" t="s">
        <v>35</v>
      </c>
      <c r="B15" s="4" t="s">
        <v>134</v>
      </c>
      <c r="C15" s="24">
        <f t="shared" si="0"/>
        <v>1</v>
      </c>
      <c r="D15" s="13"/>
      <c r="E15" s="8"/>
      <c r="F15" s="4"/>
      <c r="G15" s="4"/>
      <c r="H15" s="4"/>
      <c r="I15" s="4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>
        <v>0.79079999999999995</v>
      </c>
      <c r="AJ15" s="8"/>
      <c r="AK15" s="8"/>
      <c r="AL15" s="8"/>
      <c r="AM15" s="8"/>
      <c r="AN15" s="8"/>
      <c r="AO15" s="8"/>
      <c r="AP15" s="8"/>
      <c r="AQ15" s="11"/>
    </row>
    <row r="16" spans="1:43" x14ac:dyDescent="0.3">
      <c r="A16" s="38" t="s">
        <v>36</v>
      </c>
      <c r="B16" s="4" t="s">
        <v>136</v>
      </c>
      <c r="C16" s="24">
        <f t="shared" si="0"/>
        <v>5</v>
      </c>
      <c r="D16" s="13"/>
      <c r="E16" s="4"/>
      <c r="F16" s="4"/>
      <c r="G16" s="4"/>
      <c r="H16" s="4"/>
      <c r="I16" s="4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>
        <v>0.70669999999999999</v>
      </c>
      <c r="AG16" s="8">
        <v>0.79710000000000003</v>
      </c>
      <c r="AH16" s="8"/>
      <c r="AI16" s="8"/>
      <c r="AJ16" s="8"/>
      <c r="AK16" s="8"/>
      <c r="AL16" s="8">
        <v>0.74399999999999999</v>
      </c>
      <c r="AM16" s="8">
        <v>0.76649999999999996</v>
      </c>
      <c r="AN16" s="8"/>
      <c r="AO16" s="8"/>
      <c r="AP16" s="8">
        <v>0.7984</v>
      </c>
      <c r="AQ16" s="11"/>
    </row>
    <row r="17" spans="1:43" x14ac:dyDescent="0.3">
      <c r="A17" s="38" t="s">
        <v>37</v>
      </c>
      <c r="B17" s="4" t="s">
        <v>137</v>
      </c>
      <c r="C17" s="24">
        <f t="shared" si="0"/>
        <v>0</v>
      </c>
      <c r="D17" s="13"/>
      <c r="E17" s="4"/>
      <c r="F17" s="4"/>
      <c r="G17" s="4"/>
      <c r="H17" s="4"/>
      <c r="I17" s="4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11"/>
    </row>
    <row r="18" spans="1:43" x14ac:dyDescent="0.3">
      <c r="A18" s="38" t="s">
        <v>38</v>
      </c>
      <c r="B18" s="4" t="s">
        <v>138</v>
      </c>
      <c r="C18" s="24">
        <f t="shared" si="0"/>
        <v>0</v>
      </c>
      <c r="D18" s="13"/>
      <c r="E18" s="4"/>
      <c r="F18" s="4"/>
      <c r="G18" s="4"/>
      <c r="H18" s="4"/>
      <c r="I18" s="4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11"/>
    </row>
    <row r="19" spans="1:43" x14ac:dyDescent="0.3">
      <c r="A19" s="38" t="s">
        <v>39</v>
      </c>
      <c r="B19" s="4" t="s">
        <v>135</v>
      </c>
      <c r="C19" s="24">
        <f t="shared" si="0"/>
        <v>0</v>
      </c>
      <c r="D19" s="13"/>
      <c r="E19" s="4"/>
      <c r="F19" s="4"/>
      <c r="G19" s="4"/>
      <c r="H19" s="4"/>
      <c r="I19" s="4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11"/>
    </row>
    <row r="20" spans="1:43" x14ac:dyDescent="0.3">
      <c r="A20" s="38" t="s">
        <v>40</v>
      </c>
      <c r="B20" s="4" t="s">
        <v>127</v>
      </c>
      <c r="C20" s="24">
        <f t="shared" si="0"/>
        <v>0</v>
      </c>
      <c r="D20" s="13"/>
      <c r="E20" s="4"/>
      <c r="F20" s="4"/>
      <c r="G20" s="4"/>
      <c r="H20" s="4"/>
      <c r="I20" s="4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11"/>
    </row>
    <row r="21" spans="1:43" x14ac:dyDescent="0.3">
      <c r="A21" s="38" t="s">
        <v>41</v>
      </c>
      <c r="B21" s="4" t="s">
        <v>139</v>
      </c>
      <c r="C21" s="24">
        <f t="shared" si="0"/>
        <v>0</v>
      </c>
      <c r="D21" s="13"/>
      <c r="E21" s="4"/>
      <c r="F21" s="4"/>
      <c r="G21" s="4"/>
      <c r="H21" s="4"/>
      <c r="I21" s="4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11"/>
    </row>
    <row r="22" spans="1:43" x14ac:dyDescent="0.3">
      <c r="A22" s="38" t="s">
        <v>42</v>
      </c>
      <c r="B22" s="4" t="s">
        <v>140</v>
      </c>
      <c r="C22" s="24">
        <f t="shared" si="0"/>
        <v>0</v>
      </c>
      <c r="D22" s="13"/>
      <c r="E22" s="4"/>
      <c r="F22" s="4"/>
      <c r="G22" s="4"/>
      <c r="H22" s="4"/>
      <c r="I22" s="4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11"/>
    </row>
    <row r="23" spans="1:43" x14ac:dyDescent="0.3">
      <c r="A23" s="38" t="s">
        <v>43</v>
      </c>
      <c r="B23" s="4" t="s">
        <v>141</v>
      </c>
      <c r="C23" s="24">
        <f t="shared" si="0"/>
        <v>0</v>
      </c>
      <c r="D23" s="13"/>
      <c r="E23" s="4"/>
      <c r="F23" s="4"/>
      <c r="G23" s="4"/>
      <c r="H23" s="4"/>
      <c r="I23" s="4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11"/>
    </row>
    <row r="24" spans="1:43" x14ac:dyDescent="0.3">
      <c r="A24" s="38" t="s">
        <v>44</v>
      </c>
      <c r="B24" s="4" t="s">
        <v>122</v>
      </c>
      <c r="C24" s="24">
        <f t="shared" si="0"/>
        <v>0</v>
      </c>
      <c r="D24" s="13"/>
      <c r="E24" s="4"/>
      <c r="F24" s="4"/>
      <c r="G24" s="4"/>
      <c r="H24" s="4"/>
      <c r="I24" s="4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11"/>
    </row>
    <row r="25" spans="1:43" x14ac:dyDescent="0.3">
      <c r="A25" s="38" t="s">
        <v>45</v>
      </c>
      <c r="B25" s="4" t="s">
        <v>142</v>
      </c>
      <c r="C25" s="24">
        <f t="shared" si="0"/>
        <v>0</v>
      </c>
      <c r="D25" s="13"/>
      <c r="E25" s="4"/>
      <c r="F25" s="4"/>
      <c r="G25" s="4"/>
      <c r="H25" s="4"/>
      <c r="I25" s="4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11"/>
    </row>
    <row r="26" spans="1:43" ht="15" thickBot="1" x14ac:dyDescent="0.35">
      <c r="A26" s="39" t="s">
        <v>46</v>
      </c>
      <c r="B26" s="4" t="s">
        <v>143</v>
      </c>
      <c r="C26" s="24">
        <f t="shared" si="0"/>
        <v>0</v>
      </c>
      <c r="D26" s="20"/>
      <c r="E26" s="14"/>
      <c r="F26" s="14"/>
      <c r="G26" s="14"/>
      <c r="H26" s="14"/>
      <c r="I26" s="14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3"/>
    </row>
  </sheetData>
  <mergeCells count="21">
    <mergeCell ref="AL1:AM1"/>
    <mergeCell ref="AN1:AO1"/>
    <mergeCell ref="AP1:AQ1"/>
    <mergeCell ref="Z1:AA1"/>
    <mergeCell ref="AB1:AC1"/>
    <mergeCell ref="AD1:AE1"/>
    <mergeCell ref="AF1:AG1"/>
    <mergeCell ref="AH1:AI1"/>
    <mergeCell ref="AJ1:AK1"/>
    <mergeCell ref="X1:Y1"/>
    <mergeCell ref="A1:A2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12378-209E-4284-B655-E5F751ECDCFB}">
  <dimension ref="A1:E3"/>
  <sheetViews>
    <sheetView workbookViewId="0">
      <selection activeCell="E3" sqref="E3"/>
    </sheetView>
  </sheetViews>
  <sheetFormatPr defaultRowHeight="14.4" x14ac:dyDescent="0.3"/>
  <sheetData>
    <row r="1" spans="1:5" x14ac:dyDescent="0.3">
      <c r="A1" t="s">
        <v>79</v>
      </c>
    </row>
    <row r="3" spans="1:5" x14ac:dyDescent="0.3">
      <c r="E3" t="s">
        <v>118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Identificação_do_Melhor_Modelo</vt:lpstr>
      <vt:lpstr>Cenário_Macro_Modelagem</vt:lpstr>
      <vt:lpstr>Features_Selecionadas</vt:lpstr>
      <vt:lpstr>Identificação das Cidades</vt:lpstr>
      <vt:lpstr>Slide_3</vt:lpstr>
      <vt:lpstr>Slide4</vt:lpstr>
      <vt:lpstr>Slide5</vt:lpstr>
      <vt:lpstr>Ajuste do Modelo_Base_Teste</vt:lpstr>
      <vt:lpstr>Slide7</vt:lpstr>
      <vt:lpstr>Slide8</vt:lpstr>
      <vt:lpstr>Slide9</vt:lpstr>
      <vt:lpstr>Slide Extra</vt:lpstr>
      <vt:lpstr>Slide9 (2)</vt:lpstr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Windows10</dc:creator>
  <cp:lastModifiedBy>Windows10</cp:lastModifiedBy>
  <dcterms:created xsi:type="dcterms:W3CDTF">2021-09-19T03:51:19Z</dcterms:created>
  <dcterms:modified xsi:type="dcterms:W3CDTF">2021-09-24T23:26:25Z</dcterms:modified>
</cp:coreProperties>
</file>