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booth/Documents/GitHub/Environmental_Data_Analytics_2022/Data/Raw/"/>
    </mc:Choice>
  </mc:AlternateContent>
  <xr:revisionPtr revIDLastSave="0" documentId="8_{3016AB3F-4E06-D743-9411-374525445E9C}" xr6:coauthVersionLast="47" xr6:coauthVersionMax="47" xr10:uidLastSave="{00000000-0000-0000-0000-000000000000}"/>
  <bookViews>
    <workbookView xWindow="4300" yWindow="2700" windowWidth="27640" windowHeight="16940" xr2:uid="{CECEBB8A-FBDD-D745-AFD8-8A66713D1F3E}"/>
  </bookViews>
  <sheets>
    <sheet name="3.1 Emission data (2)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I14" i="1" s="1"/>
  <c r="J7" i="1"/>
  <c r="J14" i="1" s="1"/>
  <c r="K7" i="1"/>
  <c r="K14" i="1" s="1"/>
  <c r="K12" i="1" s="1"/>
  <c r="K30" i="1" s="1"/>
  <c r="L7" i="1"/>
  <c r="M7" i="1"/>
  <c r="M8" i="1" s="1"/>
  <c r="N7" i="1"/>
  <c r="N8" i="1" s="1"/>
  <c r="O7" i="1"/>
  <c r="O8" i="1" s="1"/>
  <c r="P7" i="1"/>
  <c r="P8" i="1" s="1"/>
  <c r="Q7" i="1"/>
  <c r="Q17" i="1" s="1"/>
  <c r="R7" i="1"/>
  <c r="R15" i="1" s="1"/>
  <c r="S7" i="1"/>
  <c r="S8" i="1" s="1"/>
  <c r="T7" i="1"/>
  <c r="T8" i="1" s="1"/>
  <c r="U7" i="1"/>
  <c r="V7" i="1"/>
  <c r="W7" i="1"/>
  <c r="X7" i="1"/>
  <c r="Y7" i="1"/>
  <c r="Y14" i="1" s="1"/>
  <c r="Z7" i="1"/>
  <c r="Z14" i="1" s="1"/>
  <c r="AA7" i="1"/>
  <c r="AA14" i="1" s="1"/>
  <c r="AB7" i="1"/>
  <c r="AC7" i="1"/>
  <c r="AC8" i="1" s="1"/>
  <c r="AD7" i="1"/>
  <c r="AD8" i="1" s="1"/>
  <c r="AE7" i="1"/>
  <c r="AE8" i="1" s="1"/>
  <c r="AF7" i="1"/>
  <c r="AF8" i="1" s="1"/>
  <c r="AG7" i="1"/>
  <c r="AG15" i="1" s="1"/>
  <c r="AH7" i="1"/>
  <c r="AH15" i="1" s="1"/>
  <c r="AI7" i="1"/>
  <c r="AI15" i="1" s="1"/>
  <c r="AJ7" i="1"/>
  <c r="AJ8" i="1" s="1"/>
  <c r="AK7" i="1"/>
  <c r="AL7" i="1"/>
  <c r="AM7" i="1"/>
  <c r="AN7" i="1"/>
  <c r="AO7" i="1"/>
  <c r="AO14" i="1" s="1"/>
  <c r="AP7" i="1"/>
  <c r="AP14" i="1" s="1"/>
  <c r="AQ7" i="1"/>
  <c r="AQ14" i="1" s="1"/>
  <c r="AR7" i="1"/>
  <c r="AS7" i="1"/>
  <c r="AS8" i="1" s="1"/>
  <c r="AT7" i="1"/>
  <c r="AT8" i="1" s="1"/>
  <c r="AU7" i="1"/>
  <c r="AU8" i="1" s="1"/>
  <c r="AV7" i="1"/>
  <c r="AV8" i="1" s="1"/>
  <c r="AW7" i="1"/>
  <c r="AW15" i="1" s="1"/>
  <c r="AX7" i="1"/>
  <c r="AX15" i="1" s="1"/>
  <c r="AY7" i="1"/>
  <c r="AY15" i="1" s="1"/>
  <c r="AZ7" i="1"/>
  <c r="AZ8" i="1" s="1"/>
  <c r="BA7" i="1"/>
  <c r="BB7" i="1"/>
  <c r="BC7" i="1"/>
  <c r="BD7" i="1"/>
  <c r="BE7" i="1"/>
  <c r="BE14" i="1" s="1"/>
  <c r="BF7" i="1"/>
  <c r="BF14" i="1" s="1"/>
  <c r="BG7" i="1"/>
  <c r="BG14" i="1" s="1"/>
  <c r="BH7" i="1"/>
  <c r="E8" i="1"/>
  <c r="F8" i="1"/>
  <c r="G8" i="1"/>
  <c r="H8" i="1"/>
  <c r="I8" i="1"/>
  <c r="J8" i="1"/>
  <c r="K8" i="1"/>
  <c r="L8" i="1"/>
  <c r="U8" i="1"/>
  <c r="V8" i="1"/>
  <c r="W8" i="1"/>
  <c r="X8" i="1"/>
  <c r="Y8" i="1"/>
  <c r="Z8" i="1"/>
  <c r="AA8" i="1"/>
  <c r="AB8" i="1"/>
  <c r="AK8" i="1"/>
  <c r="AL8" i="1"/>
  <c r="AM8" i="1"/>
  <c r="AN8" i="1"/>
  <c r="AO8" i="1"/>
  <c r="AP8" i="1"/>
  <c r="AQ8" i="1"/>
  <c r="AR8" i="1"/>
  <c r="BA8" i="1"/>
  <c r="BB8" i="1"/>
  <c r="BC8" i="1"/>
  <c r="BD8" i="1"/>
  <c r="BE8" i="1"/>
  <c r="BF8" i="1"/>
  <c r="BG8" i="1"/>
  <c r="BH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E11" i="1"/>
  <c r="F11" i="1"/>
  <c r="G11" i="1"/>
  <c r="H11" i="1"/>
  <c r="I11" i="1"/>
  <c r="I13" i="1" s="1"/>
  <c r="I31" i="1" s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E14" i="1"/>
  <c r="E12" i="1" s="1"/>
  <c r="E30" i="1" s="1"/>
  <c r="G14" i="1"/>
  <c r="G12" i="1" s="1"/>
  <c r="G30" i="1" s="1"/>
  <c r="H14" i="1"/>
  <c r="H12" i="1" s="1"/>
  <c r="H30" i="1" s="1"/>
  <c r="L14" i="1"/>
  <c r="L12" i="1" s="1"/>
  <c r="L30" i="1" s="1"/>
  <c r="N14" i="1"/>
  <c r="M14" i="1" s="1"/>
  <c r="O14" i="1"/>
  <c r="O12" i="1" s="1"/>
  <c r="O30" i="1" s="1"/>
  <c r="T14" i="1"/>
  <c r="T12" i="1" s="1"/>
  <c r="T30" i="1" s="1"/>
  <c r="U14" i="1"/>
  <c r="U12" i="1" s="1"/>
  <c r="U30" i="1" s="1"/>
  <c r="V14" i="1"/>
  <c r="V12" i="1" s="1"/>
  <c r="V30" i="1" s="1"/>
  <c r="W14" i="1"/>
  <c r="W12" i="1" s="1"/>
  <c r="W30" i="1" s="1"/>
  <c r="X14" i="1"/>
  <c r="X12" i="1" s="1"/>
  <c r="X30" i="1" s="1"/>
  <c r="AB14" i="1"/>
  <c r="AB12" i="1" s="1"/>
  <c r="AB30" i="1" s="1"/>
  <c r="AC14" i="1"/>
  <c r="AC12" i="1" s="1"/>
  <c r="AC30" i="1" s="1"/>
  <c r="AD14" i="1"/>
  <c r="AE14" i="1"/>
  <c r="AE13" i="1" s="1"/>
  <c r="AE31" i="1" s="1"/>
  <c r="AJ14" i="1"/>
  <c r="AJ12" i="1" s="1"/>
  <c r="AJ30" i="1" s="1"/>
  <c r="AK14" i="1"/>
  <c r="AK12" i="1" s="1"/>
  <c r="AK30" i="1" s="1"/>
  <c r="AL14" i="1"/>
  <c r="AL12" i="1" s="1"/>
  <c r="AL30" i="1" s="1"/>
  <c r="AM14" i="1"/>
  <c r="AM12" i="1" s="1"/>
  <c r="AM30" i="1" s="1"/>
  <c r="AN14" i="1"/>
  <c r="AN12" i="1" s="1"/>
  <c r="AN30" i="1" s="1"/>
  <c r="AR14" i="1"/>
  <c r="AR12" i="1" s="1"/>
  <c r="AR30" i="1" s="1"/>
  <c r="AS14" i="1"/>
  <c r="AS13" i="1" s="1"/>
  <c r="AS31" i="1" s="1"/>
  <c r="AT14" i="1"/>
  <c r="AT13" i="1" s="1"/>
  <c r="AT31" i="1" s="1"/>
  <c r="AU14" i="1"/>
  <c r="AU12" i="1" s="1"/>
  <c r="AU30" i="1" s="1"/>
  <c r="AZ14" i="1"/>
  <c r="AZ13" i="1" s="1"/>
  <c r="AZ31" i="1" s="1"/>
  <c r="BA14" i="1"/>
  <c r="BA12" i="1" s="1"/>
  <c r="BA30" i="1" s="1"/>
  <c r="BB14" i="1"/>
  <c r="BB12" i="1" s="1"/>
  <c r="BB30" i="1" s="1"/>
  <c r="BC14" i="1"/>
  <c r="BC12" i="1" s="1"/>
  <c r="BC30" i="1" s="1"/>
  <c r="BD14" i="1"/>
  <c r="BD12" i="1" s="1"/>
  <c r="BD30" i="1" s="1"/>
  <c r="BH14" i="1"/>
  <c r="BH12" i="1" s="1"/>
  <c r="BH30" i="1" s="1"/>
  <c r="E15" i="1"/>
  <c r="F15" i="1"/>
  <c r="G15" i="1"/>
  <c r="H15" i="1"/>
  <c r="I15" i="1"/>
  <c r="J15" i="1"/>
  <c r="K15" i="1"/>
  <c r="L15" i="1"/>
  <c r="N15" i="1"/>
  <c r="Q15" i="1" s="1"/>
  <c r="O15" i="1"/>
  <c r="P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Z15" i="1"/>
  <c r="BA15" i="1"/>
  <c r="BB15" i="1"/>
  <c r="BC15" i="1"/>
  <c r="BD15" i="1"/>
  <c r="BE15" i="1"/>
  <c r="BF15" i="1"/>
  <c r="BG15" i="1"/>
  <c r="BH15" i="1"/>
  <c r="E16" i="1"/>
  <c r="E13" i="1" s="1"/>
  <c r="E31" i="1" s="1"/>
  <c r="F16" i="1"/>
  <c r="G16" i="1"/>
  <c r="H16" i="1"/>
  <c r="J16" i="1"/>
  <c r="K16" i="1"/>
  <c r="L16" i="1"/>
  <c r="M16" i="1"/>
  <c r="N16" i="1"/>
  <c r="O16" i="1"/>
  <c r="O13" i="1" s="1"/>
  <c r="O31" i="1" s="1"/>
  <c r="P16" i="1"/>
  <c r="Q16" i="1"/>
  <c r="R16" i="1"/>
  <c r="S16" i="1"/>
  <c r="T16" i="1"/>
  <c r="U16" i="1"/>
  <c r="V16" i="1"/>
  <c r="W16" i="1"/>
  <c r="X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F16" i="1"/>
  <c r="BG16" i="1"/>
  <c r="BH16" i="1"/>
  <c r="E17" i="1"/>
  <c r="F17" i="1"/>
  <c r="G17" i="1"/>
  <c r="H17" i="1"/>
  <c r="I17" i="1"/>
  <c r="J17" i="1"/>
  <c r="K17" i="1"/>
  <c r="L17" i="1"/>
  <c r="M17" i="1"/>
  <c r="N17" i="1"/>
  <c r="O17" i="1"/>
  <c r="P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U13" i="1" s="1"/>
  <c r="AU31" i="1" s="1"/>
  <c r="AV17" i="1"/>
  <c r="AX17" i="1"/>
  <c r="AY17" i="1"/>
  <c r="AZ17" i="1"/>
  <c r="BA17" i="1"/>
  <c r="BB17" i="1"/>
  <c r="BC17" i="1"/>
  <c r="BD17" i="1"/>
  <c r="BE17" i="1"/>
  <c r="BF17" i="1"/>
  <c r="BF13" i="1" s="1"/>
  <c r="BF31" i="1" s="1"/>
  <c r="BG17" i="1"/>
  <c r="BH17" i="1"/>
  <c r="E18" i="1"/>
  <c r="F18" i="1"/>
  <c r="G18" i="1"/>
  <c r="H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F18" i="1"/>
  <c r="BG18" i="1"/>
  <c r="BH18" i="1"/>
  <c r="E19" i="1"/>
  <c r="F19" i="1"/>
  <c r="G19" i="1"/>
  <c r="H19" i="1"/>
  <c r="I19" i="1"/>
  <c r="J19" i="1"/>
  <c r="K19" i="1"/>
  <c r="L19" i="1"/>
  <c r="L13" i="1" s="1"/>
  <c r="L31" i="1" s="1"/>
  <c r="M19" i="1"/>
  <c r="M13" i="1" s="1"/>
  <c r="M31" i="1" s="1"/>
  <c r="N19" i="1"/>
  <c r="O19" i="1"/>
  <c r="P19" i="1"/>
  <c r="P13" i="1" s="1"/>
  <c r="P31" i="1" s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X19" i="1"/>
  <c r="AY19" i="1"/>
  <c r="AZ19" i="1"/>
  <c r="BA19" i="1"/>
  <c r="BB19" i="1"/>
  <c r="BC19" i="1"/>
  <c r="BD19" i="1"/>
  <c r="BE19" i="1"/>
  <c r="BF19" i="1"/>
  <c r="BG19" i="1"/>
  <c r="BH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B20" i="1"/>
  <c r="BC20" i="1"/>
  <c r="BD20" i="1"/>
  <c r="BE20" i="1"/>
  <c r="BF20" i="1"/>
  <c r="BG20" i="1"/>
  <c r="BH20" i="1"/>
  <c r="E21" i="1"/>
  <c r="F21" i="1"/>
  <c r="G21" i="1"/>
  <c r="H21" i="1"/>
  <c r="I21" i="1"/>
  <c r="J21" i="1"/>
  <c r="K21" i="1"/>
  <c r="L21" i="1"/>
  <c r="N21" i="1"/>
  <c r="M21" i="1" s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E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BF25" i="1" s="1"/>
  <c r="AW25" i="1"/>
  <c r="AX25" i="1"/>
  <c r="AY25" i="1"/>
  <c r="AZ25" i="1"/>
  <c r="BA25" i="1"/>
  <c r="BB25" i="1"/>
  <c r="BC25" i="1"/>
  <c r="BD25" i="1"/>
  <c r="BE25" i="1"/>
  <c r="BG25" i="1"/>
  <c r="BH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BF27" i="1" s="1"/>
  <c r="AW27" i="1"/>
  <c r="AX27" i="1"/>
  <c r="AY27" i="1"/>
  <c r="AZ27" i="1"/>
  <c r="BA27" i="1"/>
  <c r="BB27" i="1"/>
  <c r="BC27" i="1"/>
  <c r="BD27" i="1"/>
  <c r="BE27" i="1"/>
  <c r="BG27" i="1"/>
  <c r="BH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AD30" i="1"/>
  <c r="H31" i="1"/>
  <c r="K31" i="1"/>
  <c r="Q31" i="1"/>
  <c r="R31" i="1"/>
  <c r="T31" i="1"/>
  <c r="W31" i="1"/>
  <c r="Y31" i="1"/>
  <c r="AC31" i="1"/>
  <c r="AD31" i="1"/>
  <c r="AJ31" i="1"/>
  <c r="AK31" i="1"/>
  <c r="AL31" i="1"/>
  <c r="AM31" i="1"/>
  <c r="AR31" i="1"/>
  <c r="AW31" i="1"/>
  <c r="AX31" i="1"/>
  <c r="BA31" i="1"/>
  <c r="BC31" i="1"/>
  <c r="BH31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AA12" i="1" l="1"/>
  <c r="AA30" i="1" s="1"/>
  <c r="AA13" i="1"/>
  <c r="AA31" i="1" s="1"/>
  <c r="J12" i="1"/>
  <c r="J30" i="1" s="1"/>
  <c r="J13" i="1"/>
  <c r="J31" i="1" s="1"/>
  <c r="Z12" i="1"/>
  <c r="Z30" i="1" s="1"/>
  <c r="Z13" i="1"/>
  <c r="Z31" i="1" s="1"/>
  <c r="AQ13" i="1"/>
  <c r="AQ31" i="1" s="1"/>
  <c r="AQ12" i="1"/>
  <c r="AQ30" i="1" s="1"/>
  <c r="BG12" i="1"/>
  <c r="BG30" i="1" s="1"/>
  <c r="BG13" i="1"/>
  <c r="BG31" i="1" s="1"/>
  <c r="M12" i="1"/>
  <c r="M30" i="1" s="1"/>
  <c r="BF12" i="1"/>
  <c r="BF30" i="1" s="1"/>
  <c r="AP12" i="1"/>
  <c r="AP30" i="1" s="1"/>
  <c r="AP13" i="1"/>
  <c r="AP31" i="1" s="1"/>
  <c r="N13" i="1"/>
  <c r="N31" i="1" s="1"/>
  <c r="AZ12" i="1"/>
  <c r="AZ30" i="1" s="1"/>
  <c r="F14" i="1"/>
  <c r="AN13" i="1"/>
  <c r="AN31" i="1" s="1"/>
  <c r="M15" i="1"/>
  <c r="AY14" i="1"/>
  <c r="AI14" i="1"/>
  <c r="S14" i="1"/>
  <c r="AX14" i="1"/>
  <c r="AX12" i="1" s="1"/>
  <c r="AX30" i="1" s="1"/>
  <c r="AH14" i="1"/>
  <c r="R14" i="1"/>
  <c r="R12" i="1" s="1"/>
  <c r="R30" i="1" s="1"/>
  <c r="G13" i="1"/>
  <c r="G31" i="1" s="1"/>
  <c r="AE12" i="1"/>
  <c r="AE30" i="1" s="1"/>
  <c r="N12" i="1"/>
  <c r="N30" i="1" s="1"/>
  <c r="AW14" i="1"/>
  <c r="AG14" i="1"/>
  <c r="Q14" i="1"/>
  <c r="BD13" i="1"/>
  <c r="BD31" i="1" s="1"/>
  <c r="AT12" i="1"/>
  <c r="AT30" i="1" s="1"/>
  <c r="AV14" i="1"/>
  <c r="AF14" i="1"/>
  <c r="P14" i="1"/>
  <c r="P12" i="1" s="1"/>
  <c r="P30" i="1" s="1"/>
  <c r="BB13" i="1"/>
  <c r="BB31" i="1" s="1"/>
  <c r="AB13" i="1"/>
  <c r="AB31" i="1" s="1"/>
  <c r="AS12" i="1"/>
  <c r="AS30" i="1" s="1"/>
  <c r="AY8" i="1"/>
  <c r="AI8" i="1"/>
  <c r="AX8" i="1"/>
  <c r="AH8" i="1"/>
  <c r="R8" i="1"/>
  <c r="X13" i="1"/>
  <c r="X31" i="1" s="1"/>
  <c r="AW8" i="1"/>
  <c r="AG8" i="1"/>
  <c r="Q8" i="1"/>
  <c r="V13" i="1"/>
  <c r="V31" i="1" s="1"/>
  <c r="S15" i="1"/>
  <c r="U13" i="1"/>
  <c r="U31" i="1" s="1"/>
  <c r="AW19" i="1"/>
  <c r="AG19" i="1"/>
  <c r="Q19" i="1"/>
  <c r="BE18" i="1"/>
  <c r="AO18" i="1"/>
  <c r="AO13" i="1" s="1"/>
  <c r="AO31" i="1" s="1"/>
  <c r="Y18" i="1"/>
  <c r="Y12" i="1" s="1"/>
  <c r="Y30" i="1" s="1"/>
  <c r="I18" i="1"/>
  <c r="AW17" i="1"/>
  <c r="AG17" i="1"/>
  <c r="BE16" i="1"/>
  <c r="BE12" i="1" s="1"/>
  <c r="BE30" i="1" s="1"/>
  <c r="AO16" i="1"/>
  <c r="Y16" i="1"/>
  <c r="I16" i="1"/>
  <c r="I12" i="1" s="1"/>
  <c r="I30" i="1" s="1"/>
  <c r="AI13" i="1" l="1"/>
  <c r="AI31" i="1" s="1"/>
  <c r="AI12" i="1"/>
  <c r="AI30" i="1" s="1"/>
  <c r="AO12" i="1"/>
  <c r="AO30" i="1" s="1"/>
  <c r="AV13" i="1"/>
  <c r="AV31" i="1" s="1"/>
  <c r="AV12" i="1"/>
  <c r="AV30" i="1" s="1"/>
  <c r="F12" i="1"/>
  <c r="F30" i="1" s="1"/>
  <c r="F13" i="1"/>
  <c r="F31" i="1" s="1"/>
  <c r="S13" i="1"/>
  <c r="S31" i="1" s="1"/>
  <c r="S12" i="1"/>
  <c r="S30" i="1" s="1"/>
  <c r="BE13" i="1"/>
  <c r="BE31" i="1" s="1"/>
  <c r="AH13" i="1"/>
  <c r="AH31" i="1" s="1"/>
  <c r="AH12" i="1"/>
  <c r="AH30" i="1" s="1"/>
  <c r="Q12" i="1"/>
  <c r="Q30" i="1" s="1"/>
  <c r="AG13" i="1"/>
  <c r="AG31" i="1" s="1"/>
  <c r="AG12" i="1"/>
  <c r="AG30" i="1" s="1"/>
  <c r="AF13" i="1"/>
  <c r="AF31" i="1" s="1"/>
  <c r="AF12" i="1"/>
  <c r="AF30" i="1" s="1"/>
  <c r="AW12" i="1"/>
  <c r="AW30" i="1" s="1"/>
  <c r="AY13" i="1"/>
  <c r="AY31" i="1" s="1"/>
  <c r="AY12" i="1"/>
  <c r="AY3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tc={3B69DF04-A4DF-E048-A981-DFEC5B630A67}</author>
    <author>tc={D39CC971-0882-C242-88CE-42C614D9215F}</author>
    <author>tc={430BB230-09BE-5E44-9169-813440FFC8F7}</author>
    <author>tc={8CD0B8F1-FEFA-2740-B35A-0C1505387ED0}</author>
    <author>tc={2D9DF09B-184B-3948-8084-3613FE575D03}</author>
    <author>tc={125FE4A2-0563-5F4E-8C75-A94551799F67}</author>
    <author>tc={DF11A997-4AFC-6D4C-BF69-32CA3080A999}</author>
    <author>tc={6F9A574E-BB0D-884F-8EC6-60344E6819BF}</author>
    <author>tc={CE4DE40E-D0E5-A44F-85FA-3AD88507FF07}</author>
    <author>tc={4D4D96B9-1B8E-6E4A-9AAC-E1356C66D3DF}</author>
    <author>tc={92984316-C368-7341-931C-13A07F0EF287}</author>
    <author>tc={9CD65F2F-1FCC-8B4C-9707-E1AD2BFA6FB8}</author>
    <author>tc={0FE91D31-2E4B-BA48-B33E-65D8EC229FCC}</author>
    <author>Klaassen  Lena Francoise Marianne</author>
    <author>tc={6ED843DD-AB1B-D64A-AC1E-974A42CC6A9A}</author>
    <author>tc={7AF1B169-75B8-0C46-80D1-E0B44A860BF4}</author>
    <author>tc={9E371A77-D41B-584E-BF13-4C8F50C84677}</author>
    <author>tc={94D8E850-208B-284F-8DA0-43E1A4B33E8F}</author>
    <author>tc={256E3D2B-4208-5146-B869-1A5756E3288C}</author>
    <author>tc={318DF1C5-98AA-204F-A263-B7269BC92C76}</author>
    <author>tc={1A9DF902-02A4-0E42-9165-751CAEC3B50B}</author>
    <author>tc={55388BE2-5ACD-8546-A6F4-C665B095BADE}</author>
    <author>tc={B70879F4-81BD-A145-9F94-27483498CC12}</author>
    <author>tc={44D46CDD-8A03-6646-9008-B26EE380661D}</author>
    <author>tc={21EDF426-769A-074B-A3AD-664653BA200D}</author>
    <author>tc={D70C2E18-C8BC-CD4F-A3D9-D8DD4C7431B8}</author>
  </authors>
  <commentList>
    <comment ref="AD7" authorId="0" shapeId="0" xr:uid="{3B69DF04-A4DF-E048-A981-DFEC5B630A6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report covers the period from January 1 to December 31, 2018 and SER initiatives by the as Hon Hai Precision Industry Co., Ltd (also known as Foxconn Technology Group) and its majority-owned subsidiary companies, controlled entities, and affiliates, hereinafter referred to as "Foxconn".</t>
      </text>
    </comment>
    <comment ref="AB13" authorId="1" shapeId="0" xr:uid="{D39CC971-0882-C242-88CE-42C614D9215F}">
      <text>
        <t>[Threaded comment]
Your version of Excel allows you to read this threaded comment; however, any edits to it will get removed if the file is opened in a newer version of Excel. Learn more: https://go.microsoft.com/fwlink/?linkid=870924
Comment:
    Sustainability report indicates emissions from suppliers (7,952 kt), emissions from logistics (7,846 kt), and emissions from business trips (110 kt) --&gt; total deviation of 98 kt that is not compatible with CDP data</t>
      </text>
    </comment>
    <comment ref="AQ13" authorId="2" shapeId="0" xr:uid="{430BB230-09BE-5E44-9169-813440FFC8F7}">
      <text>
        <t>[Threaded comment]
Your version of Excel allows you to read this threaded comment; however, any edits to it will get removed if the file is opened in a newer version of Excel. Learn more: https://go.microsoft.com/fwlink/?linkid=870924
Comment:
    Emissions in CR higher: Additional scope 3 emission from Product transportation (215kt)</t>
      </text>
    </comment>
    <comment ref="BD13" authorId="3" shapeId="0" xr:uid="{8CD0B8F1-FEFA-2740-B35A-0C1505387ED0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Higher scope 3 emission in CSR because of sponsored buses for employee commuting (23,691)</t>
      </text>
    </comment>
    <comment ref="F14" authorId="4" shapeId="0" xr:uid="{2D9DF09B-184B-3948-8084-3613FE575D03}">
      <text>
        <t>[Threaded comment]
Your version of Excel allows you to read this threaded comment; however, any edits to it will get removed if the file is opened in a newer version of Excel. Learn more: https://go.microsoft.com/fwlink/?linkid=870924
Comment:
    10919000 t CO2e other emissions. Spread according to the distribution of Mircosoft.</t>
      </text>
    </comment>
    <comment ref="M14" authorId="5" shapeId="0" xr:uid="{125FE4A2-0563-5F4E-8C75-A94551799F67}">
      <text>
        <t>[Threaded comment]
Your version of Excel allows you to read this threaded comment; however, any edits to it will get removed if the file is opened in a newer version of Excel. Learn more: https://go.microsoft.com/fwlink/?linkid=870924
Comment:
    448051 t CO2e "purchased goods and services". Spread according to the distribution of WMware.</t>
      </text>
    </comment>
    <comment ref="Q14" authorId="6" shapeId="0" xr:uid="{DF11A997-4AFC-6D4C-BF69-32CA3080A999}">
      <text>
        <t>[Threaded comment]
Your version of Excel allows you to read this threaded comment; however, any edits to it will get removed if the file is opened in a newer version of Excel. Learn more: https://go.microsoft.com/fwlink/?linkid=870924
Comment:
    4070624 t CO2e "purchased goods and services". Spread according to the distribution of WMware.</t>
      </text>
    </comment>
    <comment ref="S14" authorId="7" shapeId="0" xr:uid="{6F9A574E-BB0D-884F-8EC6-60344E6819BF}">
      <text>
        <t>[Threaded comment]
Your version of Excel allows you to read this threaded comment; however, any edits to it will get removed if the file is opened in a newer version of Excel. Learn more: https://go.microsoft.com/fwlink/?linkid=870924
Comment:
    82246 t CO2e "purchased goods and services". Spread according to the distribution of WMware.</t>
      </text>
    </comment>
    <comment ref="M15" authorId="8" shapeId="0" xr:uid="{CE4DE40E-D0E5-A44F-85FA-3AD88507FF07}">
      <text>
        <t>[Threaded comment]
Your version of Excel allows you to read this threaded comment; however, any edits to it will get removed if the file is opened in a newer version of Excel. Learn more: https://go.microsoft.com/fwlink/?linkid=870924
Comment:
    448051 t CO2e "purchased goods and services" include "capital goods". Spread according to the distribution of WMware.</t>
      </text>
    </comment>
    <comment ref="Q15" authorId="9" shapeId="0" xr:uid="{4D4D96B9-1B8E-6E4A-9AAC-E1356C66D3DF}">
      <text>
        <t>[Threaded comment]
Your version of Excel allows you to read this threaded comment; however, any edits to it will get removed if the file is opened in a newer version of Excel. Learn more: https://go.microsoft.com/fwlink/?linkid=870924
Comment:
    4070624 t CO2e "purchased goods and services" include "capital goods". Spread according to the distribution of WMware.</t>
      </text>
    </comment>
    <comment ref="S15" authorId="10" shapeId="0" xr:uid="{92984316-C368-7341-931C-13A07F0EF287}">
      <text>
        <t>[Threaded comment]
Your version of Excel allows you to read this threaded comment; however, any edits to it will get removed if the file is opened in a newer version of Excel. Learn more: https://go.microsoft.com/fwlink/?linkid=870924
Comment:
    82246 t CO2e "purchased goods and services" include "capital goods". Spread according to the distribution of WMware.</t>
      </text>
    </comment>
    <comment ref="F17" authorId="11" shapeId="0" xr:uid="{9CD65F2F-1FCC-8B4C-9707-E1AD2BFA6FB8}">
      <text>
        <t>[Threaded comment]
Your version of Excel allows you to read this threaded comment; however, any edits to it will get removed if the file is opened in a newer version of Excel. Learn more: https://go.microsoft.com/fwlink/?linkid=870924
Comment:
    475000 t CO2e for "upstream and downstream transportation". Spread equally on both categories.</t>
      </text>
    </comment>
    <comment ref="AE17" authorId="12" shapeId="0" xr:uid="{0FE91D31-2E4B-BA48-B33E-65D8EC229FCC}">
      <text>
        <t>[Threaded comment]
Your version of Excel allows you to read this threaded comment; however, any edits to it will get removed if the file is opened in a newer version of Excel. Learn more: https://go.microsoft.com/fwlink/?linkid=870924
Comment:
    1800000 tCO2 of "upstream transportation and distribution" include "downstream transportation and distribution". Split equally on both categories.</t>
      </text>
    </comment>
    <comment ref="BA20" authorId="13" shapeId="0" xr:uid="{2002BEA6-C7E4-FD42-B461-A06EAD102537}">
      <text>
        <r>
          <rPr>
            <b/>
            <sz val="9"/>
            <color indexed="81"/>
            <rFont val="Tahoma"/>
          </rPr>
          <t>Klaassen  Lena Francoise Marianne: same number and explanation given as for business travel --&gt; mistake by OMRON and therefore considered excluded</t>
        </r>
      </text>
    </comment>
    <comment ref="M21" authorId="14" shapeId="0" xr:uid="{6ED843DD-AB1B-D64A-AC1E-974A42CC6A9A}">
      <text>
        <t>[Threaded comment]
Your version of Excel allows you to read this threaded comment; however, any edits to it will get removed if the file is opened in a newer version of Excel. Learn more: https://go.microsoft.com/fwlink/?linkid=870924
Comment:
    448051 t CO2e "purchased goods and services" include "upstream leased assets". Spread according to the distribution of WMware.</t>
      </text>
    </comment>
    <comment ref="F23" authorId="15" shapeId="0" xr:uid="{7AF1B169-75B8-0C46-80D1-E0B44A860BF4}">
      <text>
        <t>[Threaded comment]
Your version of Excel allows you to read this threaded comment; however, any edits to it will get removed if the file is opened in a newer version of Excel. Learn more: https://go.microsoft.com/fwlink/?linkid=870924
Comment:
    475000 t CO2e for "upstream and downstream transportation". Spread equally on both categories.</t>
      </text>
    </comment>
    <comment ref="AE23" authorId="16" shapeId="0" xr:uid="{9E371A77-D41B-584E-BF13-4C8F50C84677}">
      <text>
        <t>[Threaded comment]
Your version of Excel allows you to read this threaded comment; however, any edits to it will get removed if the file is opened in a newer version of Excel. Learn more: https://go.microsoft.com/fwlink/?linkid=870924
Comment:
    1800000 tCO2 of "upstream transportation and distribution" include "downstream transportation and distribution". Split equally on both categories.</t>
      </text>
    </comment>
    <comment ref="AE24" authorId="17" shapeId="0" xr:uid="{94D8E850-208B-284F-8DA0-43E1A4B33E8F}">
      <text>
        <t>[Threaded comment]
Your version of Excel allows you to read this threaded comment; however, any edits to it will get removed if the file is opened in a newer version of Excel. Learn more: https://go.microsoft.com/fwlink/?linkid=870924
Comment:
    23300000 t CO2e "use of sold products" include "processing of sold products". Spread according to the distribution of Samsung Electronics.</t>
      </text>
    </comment>
    <comment ref="F25" authorId="18" shapeId="0" xr:uid="{256E3D2B-4208-5146-B869-1A5756E3288C}">
      <text>
        <t>[Threaded comment]
Your version of Excel allows you to read this threaded comment; however, any edits to it will get removed if the file is opened in a newer version of Excel. Learn more: https://go.microsoft.com/fwlink/?linkid=870924
Comment:
    10919000 t CO2e other emissions. Spread according to the distribution of Mircosoft.</t>
      </text>
    </comment>
    <comment ref="AE25" authorId="19" shapeId="0" xr:uid="{318DF1C5-98AA-204F-A263-B7269BC92C76}">
      <text>
        <t>[Threaded comment]
Your version of Excel allows you to read this threaded comment; however, any edits to it will get removed if the file is opened in a newer version of Excel. Learn more: https://go.microsoft.com/fwlink/?linkid=870924
Comment:
    23300000 t CO2e "use of sold products" include "processing of sold products". Spread according to the distribution of Samsung Electronics.</t>
      </text>
    </comment>
    <comment ref="BF25" authorId="20" shapeId="0" xr:uid="{1A9DF902-02A4-0E42-9165-751CAEC3B50B}">
      <text>
        <t>[Threaded comment]
Your version of Excel allows you to read this threaded comment; however, any edits to it will get removed if the file is opened in a newer version of Excel. Learn more: https://go.microsoft.com/fwlink/?linkid=870924
Comment:
    93400 t CO2e "use of sold products" include Downstream leased assets". Spread according to the distribution of NEC.</t>
      </text>
    </comment>
    <comment ref="F26" authorId="21" shapeId="0" xr:uid="{55388BE2-5ACD-8546-A6F4-C665B095BADE}">
      <text>
        <t>[Threaded comment]
Your version of Excel allows you to read this threaded comment; however, any edits to it will get removed if the file is opened in a newer version of Excel. Learn more: https://go.microsoft.com/fwlink/?linkid=870924
Comment:
    10919000 t CO2e other emissions. Spread according to the distribution of Mircosoft.</t>
      </text>
    </comment>
    <comment ref="AV27" authorId="22" shapeId="0" xr:uid="{B70879F4-81BD-A145-9F94-27483498CC12}">
      <text>
        <t>[Threaded comment]
Your version of Excel allows you to read this threaded comment; however, any edits to it will get removed if the file is opened in a newer version of Excel. Learn more: https://go.microsoft.com/fwlink/?linkid=870924
Comment:
    10,000 tCO2 of "investments" include "downstream leased assets". Split equally on both categories.</t>
      </text>
    </comment>
    <comment ref="BF27" authorId="23" shapeId="0" xr:uid="{44D46CDD-8A03-6646-9008-B26EE380661D}">
      <text>
        <t>[Threaded comment]
Your version of Excel allows you to read this threaded comment; however, any edits to it will get removed if the file is opened in a newer version of Excel. Learn more: https://go.microsoft.com/fwlink/?linkid=870924
Comment:
    93400 t CO2e "use of sold products" include Downstream leased assets". Spread according to the distribution of NEC.</t>
      </text>
    </comment>
    <comment ref="AQ29" authorId="24" shapeId="0" xr:uid="{21EDF426-769A-074B-A3AD-664653BA200D}">
      <text>
        <t>[Threaded comment]
Your version of Excel allows you to read this threaded comment; however, any edits to it will get removed if the file is opened in a newer version of Excel. Learn more: https://go.microsoft.com/fwlink/?linkid=870924
Comment:
    Investment and acquisitions are integrated as part of other categories, as soon as the investments and acquisitions are operational and financially integrated in Ericsson business. For more information please see: Ericsson Annual Report 2018 (Page 183)</t>
      </text>
    </comment>
    <comment ref="AV29" authorId="25" shapeId="0" xr:uid="{D70C2E18-C8BC-CD4F-A3D9-D8DD4C7431B8}">
      <text>
        <t>[Threaded comment]
Your version of Excel allows you to read this threaded comment; however, any edits to it will get removed if the file is opened in a newer version of Excel. Learn more: https://go.microsoft.com/fwlink/?linkid=870924
Comment:
    10,000 tCO2 of "investments" include "downstream leased assets". Split equally on both categories.</t>
      </text>
    </comment>
  </commentList>
</comments>
</file>

<file path=xl/sharedStrings.xml><?xml version="1.0" encoding="utf-8"?>
<sst xmlns="http://schemas.openxmlformats.org/spreadsheetml/2006/main" count="532" uniqueCount="153">
  <si>
    <t>No data provided although it is indcated that category is relevant</t>
  </si>
  <si>
    <t>Category was not evaluated and thus deemed to be excluded</t>
  </si>
  <si>
    <t>Indicated exclusion reason is non-significant amounts of emissions (not accepted in our methodology)</t>
  </si>
  <si>
    <t>Indicated exclusion reason is unavailability of data (not accepted in our methodology)</t>
  </si>
  <si>
    <t>Investments</t>
  </si>
  <si>
    <t>Explanation is not connected to the required category and thus deemed to be excluded.</t>
  </si>
  <si>
    <t>Franchises</t>
  </si>
  <si>
    <t>Explanation unsatisfactory as emissions from downsream leased assets belong to scope 3</t>
  </si>
  <si>
    <t>Explanation is not connected to the required category and thus deemed to be excluded</t>
  </si>
  <si>
    <t>Downstream leased assets</t>
  </si>
  <si>
    <t>Explanation unsatisfactory as scope 3 also applies to B to B business</t>
  </si>
  <si>
    <t>Indicated exclusion reason is no data availability (not accepted in our methodology)</t>
  </si>
  <si>
    <t>Indicated exclusion reason is bad data availability (not accepted in our methodology)</t>
  </si>
  <si>
    <t>Explanation unsatisfactory as emissions from use of sold products can also occur from electric components that TDK is manfacturing</t>
  </si>
  <si>
    <t>Indicated exclusion reason is bad data quality (not accepted in our methodology)</t>
  </si>
  <si>
    <t>End of life treatment of sold products</t>
  </si>
  <si>
    <t>Calculation is limited tomajor products only</t>
  </si>
  <si>
    <t>Calculation is limited to hardware products only</t>
  </si>
  <si>
    <t>Explanation unsatisfactory as emissions from use of sold products can also occur from software products</t>
  </si>
  <si>
    <t>Calculations are limited to emissions from products sold in 2018 in the use phase in the year 2018 and not over the entire liftime</t>
  </si>
  <si>
    <t>Use of sold products</t>
  </si>
  <si>
    <t>Explanation unsatisfactory as emissions from processing goods belong to scope 3</t>
  </si>
  <si>
    <t>Processing of sold products</t>
  </si>
  <si>
    <t>Calculation is limited to exported products from Thailand plants.</t>
  </si>
  <si>
    <t>Explanation unsatisfactory as some downsream trasportation is required for electric components that TDK is manfacturing</t>
  </si>
  <si>
    <t>Calculation is limited to subsifiaries</t>
  </si>
  <si>
    <t>Downstream transportation and distribution</t>
  </si>
  <si>
    <t xml:space="preserve">Downstream </t>
  </si>
  <si>
    <t>Other (upstream)</t>
  </si>
  <si>
    <t>Calculation is limited to selected Korea facilities</t>
  </si>
  <si>
    <t>Upstream leased assets</t>
  </si>
  <si>
    <t xml:space="preserve"> Same number and explanation indicated as for business travel and therefore considered as a mistake by OMRON and category is deemed excluded</t>
  </si>
  <si>
    <t>Calculations are limited to employee from hadquarters that came with the car</t>
  </si>
  <si>
    <t>Calculation is limited only to commuting that is paid by TDK (privately paid commuting is missing)</t>
  </si>
  <si>
    <t>Calculation is limited to commuter shuttles only</t>
  </si>
  <si>
    <t>Calculation is limited to Oracle's employee shuttle service only and excludes individuell employee commuting.</t>
  </si>
  <si>
    <t>Employee commuting</t>
  </si>
  <si>
    <t>Calculation is limited to air travel and lodging only</t>
  </si>
  <si>
    <t>Explanation unsatisfactory as isis not clear which means of transport are included</t>
  </si>
  <si>
    <t>Calculations are limited to air travel only.</t>
  </si>
  <si>
    <t>Calculation is limited to international air and domestic rail travel only</t>
  </si>
  <si>
    <t>Calculations are limited to travel by Taiwan and Thailand employees only (not all regions covered)</t>
  </si>
  <si>
    <t>Calculation is limited to air travel ony</t>
  </si>
  <si>
    <t>Calculation is limited to air and rail travel ony</t>
  </si>
  <si>
    <t>Calculation is limited to ait travel only</t>
  </si>
  <si>
    <t>Calculation is limited to air travel</t>
  </si>
  <si>
    <t>Business travel</t>
  </si>
  <si>
    <t>Calculation is limited to selected facilities</t>
  </si>
  <si>
    <t>Indicated exclusion reason is non-significant amounts of emissions and bad data quality (not accepted in our methodology)</t>
  </si>
  <si>
    <t>Waste generated in operations</t>
  </si>
  <si>
    <t>Calculation is limited to oversea transportation</t>
  </si>
  <si>
    <t>Calculations are limited to transportation from Taiwan only (not all regions covered)</t>
  </si>
  <si>
    <t>Indicated exclusion reason is non-significant amounts of emissions and bad data availability (not accepted in our methodology)</t>
  </si>
  <si>
    <t>Calculation is limited to domestic land transportation</t>
  </si>
  <si>
    <t>Calculation is limited to transportation within Jpan only</t>
  </si>
  <si>
    <t>Upstream transportation and distribution</t>
  </si>
  <si>
    <t>Explanation unsatisfactory as this category normally is relevant for manufacturing companies</t>
  </si>
  <si>
    <t>Calculations are limited to fuel types in taiwan and China region (not all regions covered)</t>
  </si>
  <si>
    <t>Calculations are limited to emissions from leased vehicles only (not all fuel- and energy-related activities)</t>
  </si>
  <si>
    <t>Fuel- and energy-related activities</t>
  </si>
  <si>
    <t>Calculation is limited to Samsung Electronics construction sites</t>
  </si>
  <si>
    <t>Capital goods</t>
  </si>
  <si>
    <t>Calculations are limited to partial suppliers (not all purachased goods and services)</t>
  </si>
  <si>
    <t>Calculations are limited to two largest suppliers only (not all purchased goods and services)</t>
  </si>
  <si>
    <t>Calculation is limited to first-tier suppliers</t>
  </si>
  <si>
    <t>Calculation is limited to transport</t>
  </si>
  <si>
    <t>Calculations are limited to first-tier suppliers</t>
  </si>
  <si>
    <t>Calculation is limted to partial suppliers</t>
  </si>
  <si>
    <t>Calculation is limited to IT goods only</t>
  </si>
  <si>
    <t>Calculation is limited to first-tier suppliers.</t>
  </si>
  <si>
    <t>Calculations are limited to 3rd party operated data center spaces only (not all purchased goods and services)</t>
  </si>
  <si>
    <t>Purchased goods and services</t>
  </si>
  <si>
    <t>Upstream</t>
  </si>
  <si>
    <t>Keysight Technologies Inc</t>
  </si>
  <si>
    <t>Arista Networks</t>
  </si>
  <si>
    <t>Olympus Corporation</t>
  </si>
  <si>
    <t>Wistron Corp</t>
  </si>
  <si>
    <t>Jabil Inc.</t>
  </si>
  <si>
    <t>Compal Electronics</t>
  </si>
  <si>
    <t>Flex Ltd.</t>
  </si>
  <si>
    <t>OMRON Corporation</t>
  </si>
  <si>
    <t>Delta Electronics, Inc.</t>
  </si>
  <si>
    <t>Pegatron Corporation</t>
  </si>
  <si>
    <t>Hoya Corporation</t>
  </si>
  <si>
    <t>NetApp Inc.</t>
  </si>
  <si>
    <t>NEC Corporation</t>
  </si>
  <si>
    <t>Samsung SDI</t>
  </si>
  <si>
    <t>TDK Corporation</t>
  </si>
  <si>
    <t>Seagate Technology PLC</t>
  </si>
  <si>
    <t>Amphenol Corporation</t>
  </si>
  <si>
    <t>Ericsson</t>
  </si>
  <si>
    <t>Lenovo Group</t>
  </si>
  <si>
    <t>Kyocera Corporation</t>
  </si>
  <si>
    <t>Nokia Group</t>
  </si>
  <si>
    <t>BOE Technology Group Co.,Ltd.</t>
  </si>
  <si>
    <t>Western Digital Corp</t>
  </si>
  <si>
    <t>Corning Incorporated</t>
  </si>
  <si>
    <t>Murata Mfg. Co.</t>
  </si>
  <si>
    <t>Fujitsu Limited</t>
  </si>
  <si>
    <t>TE Connectivity</t>
  </si>
  <si>
    <t>Hewlett Packard Enterprise Company</t>
  </si>
  <si>
    <t>Dell Technologies</t>
  </si>
  <si>
    <t>HP Inc</t>
  </si>
  <si>
    <t>Hon Hai Precision Industry</t>
  </si>
  <si>
    <t>Cisco Systems, Inc.</t>
  </si>
  <si>
    <t>Samsung Electronics</t>
  </si>
  <si>
    <t>Apple Inc.</t>
  </si>
  <si>
    <t>Nomura Research Institute, Ltd.</t>
  </si>
  <si>
    <t>Shopify Inc</t>
  </si>
  <si>
    <t>Autodesk, Inc.</t>
  </si>
  <si>
    <t>ServiceNow Inc</t>
  </si>
  <si>
    <t>Tech Mahindra</t>
  </si>
  <si>
    <t>Synopsys, Inc.</t>
  </si>
  <si>
    <t>HCL Technologies</t>
  </si>
  <si>
    <t>Wipro</t>
  </si>
  <si>
    <t>Intuit Inc.</t>
  </si>
  <si>
    <t>Atos SE</t>
  </si>
  <si>
    <t>Capgemini SE</t>
  </si>
  <si>
    <t>Infosys Limited</t>
  </si>
  <si>
    <t>VMware, Inc</t>
  </si>
  <si>
    <t>Adobe, Inc.</t>
  </si>
  <si>
    <t>Salesforce.com, Inc.</t>
  </si>
  <si>
    <t>Tata Consultancy Services</t>
  </si>
  <si>
    <t>Accenture</t>
  </si>
  <si>
    <t>SAP SE</t>
  </si>
  <si>
    <t>Oracle Corporation</t>
  </si>
  <si>
    <t>International Business Machines (IBM)</t>
  </si>
  <si>
    <t>Alphabet, Inc.</t>
  </si>
  <si>
    <t>Microsoft Corporation</t>
  </si>
  <si>
    <t>Company</t>
  </si>
  <si>
    <t>Sum</t>
  </si>
  <si>
    <t>Classification according to assessment 
(1=complete; -1=excluded; -0.5=incomplete; 0=not relevant)</t>
  </si>
  <si>
    <t>Emission figures which we split up since they include emissions from several categories according to the details given in the CDP responses (see 4.4)</t>
  </si>
  <si>
    <t>Split up emission figures:</t>
  </si>
  <si>
    <t>Emission figures we deem to be incomplete according to the minimum boudaries (see 3.3 ) and the details given in the CDP response (see 4.4)</t>
  </si>
  <si>
    <t>Incomplete categories (Boundary incompleteness):</t>
  </si>
  <si>
    <t>Categories we deem to be relevant but not calculated according to the details given in the CDP response (see 4.4)</t>
  </si>
  <si>
    <t>Excluded categories (Activity exclusion):</t>
  </si>
  <si>
    <t>Specific color code:</t>
  </si>
  <si>
    <t>CR</t>
  </si>
  <si>
    <t>Initial carbon footprint (scope 3 from CR)</t>
  </si>
  <si>
    <t>CDP</t>
  </si>
  <si>
    <t>Carbon footprint (scope 3 from CDP)</t>
  </si>
  <si>
    <t>incl. In other categories</t>
  </si>
  <si>
    <t>-</t>
  </si>
  <si>
    <t>Fuel-and-energy-related activities (not included in Scope 1 or 2)</t>
  </si>
  <si>
    <t>Scope 3</t>
  </si>
  <si>
    <t>Total Scope 1+2 emissions</t>
  </si>
  <si>
    <t>t CO2e</t>
  </si>
  <si>
    <t>Reporting period</t>
  </si>
  <si>
    <t>Technology Hardware &amp; Equipment (THE) companies</t>
  </si>
  <si>
    <t>IT software &amp; services (ITSS) companies</t>
  </si>
  <si>
    <t>Emission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</si>
</sst>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_-;\-* #,##0_-;_-* &quot;-&quot;??_-;_-@_-"/>
    <numFmt numFmtId="165" formatCode="_-* #,##0.00_-;\-* #,##0.00_-;_-* &quot;-&quot;??_-;_-@_-"/>
    <numFmt numFmtId="166" formatCode="_-* #,##0.0_-;\-* #,##0.0_-;_-* &quot;-&quot;??_-;_-@_-"/>
    <numFmt numFmtId="167" formatCode="_-* #,##0.0000_-;\-* #,##0.0000_-;_-* &quot;-&quot;??_-;_-@_-"/>
    <numFmt numFmtId="168" formatCode="_-* #,##0.00000_-;\-* #,##0.00000_-;_-* &quot;-&quot;??_-;_-@_-"/>
    <numFmt numFmtId="169" formatCode="_-* #,##0.00\ _€_-;\-* #,##0.00\ _€_-;_-* &quot;-&quot;??\ _€_-;_-@_-"/>
    <numFmt numFmtId="170" formatCode="_ * #\'##0.00_ ;_ * \-#\'##0.00_ ;_ * &quot;-&quot;??_ ;_ @_ "/>
  </numFmts>
  <fonts count="10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ahoma"/>
      <family val="2"/>
    </font>
    <font>
      <b/>
      <sz val="9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2" applyNumberFormat="1" applyFont="1" applyFill="1" applyBorder="1" applyAlignment="1">
      <alignment wrapText="1"/>
    </xf>
    <xf numFmtId="164" fontId="0" fillId="0" borderId="1" xfId="0" applyNumberFormat="1" applyBorder="1" applyAlignment="1">
      <alignment horizontal="center" wrapText="1"/>
    </xf>
    <xf numFmtId="164" fontId="0" fillId="0" borderId="0" xfId="0" applyNumberFormat="1" applyAlignment="1">
      <alignment horizontal="center" wrapText="1"/>
    </xf>
    <xf numFmtId="10" fontId="0" fillId="0" borderId="0" xfId="2" applyNumberFormat="1" applyFont="1" applyFill="1" applyBorder="1" applyAlignment="1">
      <alignment horizontal="center" wrapText="1"/>
    </xf>
    <xf numFmtId="9" fontId="0" fillId="0" borderId="0" xfId="2" applyFont="1" applyFill="1" applyBorder="1" applyAlignment="1">
      <alignment horizontal="center" wrapText="1"/>
    </xf>
    <xf numFmtId="9" fontId="3" fillId="0" borderId="0" xfId="2" applyFont="1" applyFill="1" applyBorder="1" applyAlignment="1">
      <alignment horizontal="center" wrapText="1"/>
    </xf>
    <xf numFmtId="164" fontId="3" fillId="0" borderId="0" xfId="1" applyNumberFormat="1" applyFont="1" applyFill="1" applyBorder="1" applyAlignment="1">
      <alignment horizontal="right" wrapText="1"/>
    </xf>
    <xf numFmtId="164" fontId="3" fillId="0" borderId="2" xfId="1" applyNumberFormat="1" applyFont="1" applyBorder="1" applyAlignment="1">
      <alignment horizontal="right" wrapText="1"/>
    </xf>
    <xf numFmtId="164" fontId="0" fillId="0" borderId="2" xfId="1" applyNumberFormat="1" applyFont="1" applyFill="1" applyBorder="1" applyAlignment="1">
      <alignment horizontal="right" wrapText="1"/>
    </xf>
    <xf numFmtId="164" fontId="0" fillId="3" borderId="2" xfId="1" applyNumberFormat="1" applyFont="1" applyFill="1" applyBorder="1" applyAlignment="1">
      <alignment horizontal="right" wrapText="1"/>
    </xf>
    <xf numFmtId="164" fontId="3" fillId="3" borderId="2" xfId="1" applyNumberFormat="1" applyFont="1" applyFill="1" applyBorder="1" applyAlignment="1">
      <alignment horizontal="right" wrapText="1"/>
    </xf>
    <xf numFmtId="164" fontId="3" fillId="0" borderId="2" xfId="1" applyNumberFormat="1" applyFont="1" applyFill="1" applyBorder="1" applyAlignment="1">
      <alignment horizontal="right" wrapText="1"/>
    </xf>
    <xf numFmtId="164" fontId="3" fillId="3" borderId="3" xfId="1" applyNumberFormat="1" applyFont="1" applyFill="1" applyBorder="1" applyAlignment="1">
      <alignment horizontal="right" wrapText="1"/>
    </xf>
    <xf numFmtId="164" fontId="3" fillId="0" borderId="4" xfId="1" applyNumberFormat="1" applyFont="1" applyFill="1" applyBorder="1" applyAlignment="1">
      <alignment horizontal="right" wrapText="1"/>
    </xf>
    <xf numFmtId="164" fontId="0" fillId="0" borderId="5" xfId="1" applyNumberFormat="1" applyFont="1" applyFill="1" applyBorder="1" applyAlignment="1">
      <alignment horizontal="right" wrapText="1"/>
    </xf>
    <xf numFmtId="0" fontId="0" fillId="0" borderId="6" xfId="0" applyBorder="1" applyAlignment="1">
      <alignment wrapText="1"/>
    </xf>
    <xf numFmtId="0" fontId="4" fillId="0" borderId="0" xfId="0" applyFont="1" applyAlignment="1">
      <alignment horizontal="center" vertical="center" textRotation="90" wrapText="1"/>
    </xf>
    <xf numFmtId="0" fontId="0" fillId="2" borderId="0" xfId="0" applyFill="1" applyAlignment="1">
      <alignment wrapText="1"/>
    </xf>
    <xf numFmtId="164" fontId="3" fillId="0" borderId="7" xfId="1" applyNumberFormat="1" applyFont="1" applyBorder="1" applyAlignment="1">
      <alignment horizontal="right" wrapText="1"/>
    </xf>
    <xf numFmtId="164" fontId="0" fillId="0" borderId="7" xfId="1" applyNumberFormat="1" applyFont="1" applyFill="1" applyBorder="1" applyAlignment="1">
      <alignment horizontal="right" wrapText="1"/>
    </xf>
    <xf numFmtId="164" fontId="0" fillId="3" borderId="7" xfId="1" applyNumberFormat="1" applyFont="1" applyFill="1" applyBorder="1" applyAlignment="1">
      <alignment horizontal="right" wrapText="1"/>
    </xf>
    <xf numFmtId="164" fontId="3" fillId="0" borderId="7" xfId="1" applyNumberFormat="1" applyFont="1" applyFill="1" applyBorder="1" applyAlignment="1">
      <alignment horizontal="right" wrapText="1"/>
    </xf>
    <xf numFmtId="164" fontId="3" fillId="3" borderId="7" xfId="1" applyNumberFormat="1" applyFont="1" applyFill="1" applyBorder="1" applyAlignment="1">
      <alignment horizontal="right" wrapText="1"/>
    </xf>
    <xf numFmtId="164" fontId="3" fillId="0" borderId="8" xfId="1" applyNumberFormat="1" applyFont="1" applyFill="1" applyBorder="1" applyAlignment="1">
      <alignment horizontal="right" wrapText="1"/>
    </xf>
    <xf numFmtId="164" fontId="3" fillId="0" borderId="9" xfId="1" applyNumberFormat="1" applyFont="1" applyFill="1" applyBorder="1" applyAlignment="1">
      <alignment horizontal="right" wrapText="1"/>
    </xf>
    <xf numFmtId="0" fontId="0" fillId="0" borderId="7" xfId="0" applyBorder="1" applyAlignment="1">
      <alignment wrapText="1"/>
    </xf>
    <xf numFmtId="9" fontId="0" fillId="0" borderId="0" xfId="2" applyFont="1" applyFill="1" applyBorder="1" applyAlignment="1">
      <alignment wrapText="1"/>
    </xf>
    <xf numFmtId="164" fontId="0" fillId="0" borderId="0" xfId="1" applyNumberFormat="1" applyFont="1" applyFill="1" applyBorder="1" applyAlignment="1">
      <alignment horizontal="right" wrapText="1"/>
    </xf>
    <xf numFmtId="164" fontId="0" fillId="0" borderId="7" xfId="1" applyNumberFormat="1" applyFont="1" applyBorder="1" applyAlignment="1">
      <alignment horizontal="right" wrapText="1"/>
    </xf>
    <xf numFmtId="164" fontId="2" fillId="3" borderId="7" xfId="1" applyNumberFormat="1" applyFont="1" applyFill="1" applyBorder="1" applyAlignment="1">
      <alignment horizontal="right" wrapText="1"/>
    </xf>
    <xf numFmtId="164" fontId="0" fillId="0" borderId="8" xfId="1" applyNumberFormat="1" applyFont="1" applyFill="1" applyBorder="1" applyAlignment="1">
      <alignment horizontal="right" wrapText="1"/>
    </xf>
    <xf numFmtId="164" fontId="2" fillId="0" borderId="0" xfId="1" applyNumberFormat="1" applyFont="1" applyFill="1" applyBorder="1" applyAlignment="1">
      <alignment horizontal="right" wrapText="1"/>
    </xf>
    <xf numFmtId="164" fontId="2" fillId="0" borderId="7" xfId="1" applyNumberFormat="1" applyFont="1" applyFill="1" applyBorder="1" applyAlignment="1">
      <alignment horizontal="right" wrapText="1"/>
    </xf>
    <xf numFmtId="164" fontId="0" fillId="0" borderId="9" xfId="1" applyNumberFormat="1" applyFont="1" applyFill="1" applyBorder="1" applyAlignment="1">
      <alignment horizontal="right" wrapText="1"/>
    </xf>
    <xf numFmtId="164" fontId="0" fillId="3" borderId="10" xfId="1" applyNumberFormat="1" applyFont="1" applyFill="1" applyBorder="1" applyAlignment="1">
      <alignment horizontal="right" wrapText="1"/>
    </xf>
    <xf numFmtId="164" fontId="0" fillId="4" borderId="7" xfId="1" applyNumberFormat="1" applyFont="1" applyFill="1" applyBorder="1" applyAlignment="1">
      <alignment horizontal="right" wrapText="1"/>
    </xf>
    <xf numFmtId="164" fontId="0" fillId="4" borderId="9" xfId="1" applyNumberFormat="1" applyFont="1" applyFill="1" applyBorder="1" applyAlignment="1">
      <alignment horizontal="right" wrapText="1"/>
    </xf>
    <xf numFmtId="164" fontId="3" fillId="4" borderId="7" xfId="1" applyNumberFormat="1" applyFont="1" applyFill="1" applyBorder="1" applyAlignment="1">
      <alignment horizontal="right" wrapText="1"/>
    </xf>
    <xf numFmtId="164" fontId="0" fillId="0" borderId="11" xfId="1" applyNumberFormat="1" applyFont="1" applyFill="1" applyBorder="1" applyAlignment="1">
      <alignment horizontal="right" wrapText="1"/>
    </xf>
    <xf numFmtId="164" fontId="0" fillId="3" borderId="11" xfId="1" applyNumberFormat="1" applyFont="1" applyFill="1" applyBorder="1" applyAlignment="1">
      <alignment horizontal="right" wrapText="1"/>
    </xf>
    <xf numFmtId="164" fontId="2" fillId="0" borderId="11" xfId="1" applyNumberFormat="1" applyFont="1" applyFill="1" applyBorder="1" applyAlignment="1">
      <alignment horizontal="right" wrapText="1"/>
    </xf>
    <xf numFmtId="164" fontId="0" fillId="4" borderId="11" xfId="1" applyNumberFormat="1" applyFont="1" applyFill="1" applyBorder="1" applyAlignment="1">
      <alignment horizontal="right" wrapText="1"/>
    </xf>
    <xf numFmtId="164" fontId="0" fillId="3" borderId="12" xfId="1" applyNumberFormat="1" applyFont="1" applyFill="1" applyBorder="1" applyAlignment="1">
      <alignment horizontal="right" wrapText="1"/>
    </xf>
    <xf numFmtId="164" fontId="3" fillId="3" borderId="11" xfId="1" applyNumberFormat="1" applyFont="1" applyFill="1" applyBorder="1" applyAlignment="1">
      <alignment horizontal="right" wrapText="1"/>
    </xf>
    <xf numFmtId="164" fontId="0" fillId="0" borderId="13" xfId="1" applyNumberFormat="1" applyFont="1" applyFill="1" applyBorder="1" applyAlignment="1">
      <alignment horizontal="right" wrapText="1"/>
    </xf>
    <xf numFmtId="0" fontId="0" fillId="0" borderId="11" xfId="0" applyBorder="1" applyAlignment="1">
      <alignment wrapText="1"/>
    </xf>
    <xf numFmtId="164" fontId="0" fillId="0" borderId="14" xfId="1" applyNumberFormat="1" applyFont="1" applyFill="1" applyBorder="1" applyAlignment="1">
      <alignment horizontal="right" wrapText="1"/>
    </xf>
    <xf numFmtId="164" fontId="3" fillId="0" borderId="15" xfId="1" applyNumberFormat="1" applyFont="1" applyFill="1" applyBorder="1" applyAlignment="1">
      <alignment horizontal="right" wrapText="1"/>
    </xf>
    <xf numFmtId="164" fontId="3" fillId="0" borderId="3" xfId="1" applyNumberFormat="1" applyFont="1" applyFill="1" applyBorder="1" applyAlignment="1">
      <alignment horizontal="right" wrapText="1"/>
    </xf>
    <xf numFmtId="164" fontId="0" fillId="0" borderId="15" xfId="1" applyNumberFormat="1" applyFont="1" applyFill="1" applyBorder="1" applyAlignment="1">
      <alignment horizontal="right" wrapText="1"/>
    </xf>
    <xf numFmtId="164" fontId="0" fillId="0" borderId="16" xfId="1" applyNumberFormat="1" applyFont="1" applyFill="1" applyBorder="1" applyAlignment="1">
      <alignment horizontal="right" wrapText="1"/>
    </xf>
    <xf numFmtId="0" fontId="0" fillId="0" borderId="15" xfId="0" applyBorder="1" applyAlignment="1">
      <alignment wrapText="1"/>
    </xf>
    <xf numFmtId="0" fontId="0" fillId="0" borderId="9" xfId="0" applyBorder="1" applyAlignment="1">
      <alignment wrapText="1"/>
    </xf>
    <xf numFmtId="164" fontId="2" fillId="4" borderId="7" xfId="1" applyNumberFormat="1" applyFont="1" applyFill="1" applyBorder="1" applyAlignment="1">
      <alignment horizontal="right" wrapText="1"/>
    </xf>
    <xf numFmtId="164" fontId="0" fillId="3" borderId="8" xfId="1" applyNumberFormat="1" applyFont="1" applyFill="1" applyBorder="1" applyAlignment="1">
      <alignment horizontal="right" wrapText="1"/>
    </xf>
    <xf numFmtId="3" fontId="4" fillId="0" borderId="0" xfId="0" applyNumberFormat="1" applyFont="1" applyAlignment="1">
      <alignment horizontal="right"/>
    </xf>
    <xf numFmtId="3" fontId="4" fillId="0" borderId="17" xfId="0" applyNumberFormat="1" applyFont="1" applyBorder="1" applyAlignment="1">
      <alignment horizontal="right"/>
    </xf>
    <xf numFmtId="0" fontId="4" fillId="0" borderId="0" xfId="0" applyFont="1"/>
    <xf numFmtId="0" fontId="5" fillId="0" borderId="0" xfId="0" applyFont="1"/>
    <xf numFmtId="164" fontId="0" fillId="0" borderId="0" xfId="1" applyNumberFormat="1" applyFont="1" applyFill="1" applyBorder="1" applyAlignment="1">
      <alignment horizontal="right"/>
    </xf>
    <xf numFmtId="1" fontId="0" fillId="0" borderId="0" xfId="1" applyNumberFormat="1" applyFont="1" applyFill="1" applyBorder="1" applyAlignment="1">
      <alignment horizontal="right"/>
    </xf>
    <xf numFmtId="1" fontId="0" fillId="0" borderId="18" xfId="1" applyNumberFormat="1" applyFont="1" applyFill="1" applyBorder="1" applyAlignment="1">
      <alignment horizontal="right"/>
    </xf>
    <xf numFmtId="1" fontId="0" fillId="0" borderId="19" xfId="1" applyNumberFormat="1" applyFont="1" applyFill="1" applyBorder="1" applyAlignment="1">
      <alignment horizontal="right"/>
    </xf>
    <xf numFmtId="1" fontId="0" fillId="0" borderId="20" xfId="1" applyNumberFormat="1" applyFont="1" applyFill="1" applyBorder="1" applyAlignment="1">
      <alignment horizontal="right"/>
    </xf>
    <xf numFmtId="0" fontId="0" fillId="0" borderId="18" xfId="0" applyBorder="1"/>
    <xf numFmtId="0" fontId="0" fillId="0" borderId="21" xfId="0" applyBorder="1" applyAlignment="1">
      <alignment vertical="center" textRotation="90"/>
    </xf>
    <xf numFmtId="164" fontId="4" fillId="0" borderId="0" xfId="1" applyNumberFormat="1" applyFont="1" applyFill="1" applyBorder="1" applyAlignment="1">
      <alignment horizontal="right"/>
    </xf>
    <xf numFmtId="164" fontId="4" fillId="0" borderId="14" xfId="1" applyNumberFormat="1" applyFont="1" applyFill="1" applyBorder="1" applyAlignment="1">
      <alignment horizontal="right"/>
    </xf>
    <xf numFmtId="164" fontId="4" fillId="0" borderId="22" xfId="1" applyNumberFormat="1" applyFont="1" applyFill="1" applyBorder="1" applyAlignment="1">
      <alignment horizontal="right"/>
    </xf>
    <xf numFmtId="164" fontId="4" fillId="0" borderId="6" xfId="1" applyNumberFormat="1" applyFont="1" applyFill="1" applyBorder="1" applyAlignment="1">
      <alignment horizontal="right"/>
    </xf>
    <xf numFmtId="0" fontId="4" fillId="0" borderId="14" xfId="0" applyFont="1" applyBorder="1"/>
    <xf numFmtId="0" fontId="4" fillId="0" borderId="0" xfId="0" applyFont="1" applyAlignment="1">
      <alignment vertical="center"/>
    </xf>
    <xf numFmtId="0" fontId="4" fillId="2" borderId="0" xfId="0" applyFont="1" applyFill="1"/>
    <xf numFmtId="0" fontId="4" fillId="5" borderId="23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0" fontId="4" fillId="6" borderId="24" xfId="0" applyFont="1" applyFill="1" applyBorder="1" applyAlignment="1">
      <alignment horizontal="center"/>
    </xf>
    <xf numFmtId="0" fontId="4" fillId="6" borderId="25" xfId="1" applyNumberFormat="1" applyFont="1" applyFill="1" applyBorder="1" applyAlignment="1">
      <alignment horizontal="center"/>
    </xf>
    <xf numFmtId="164" fontId="4" fillId="6" borderId="14" xfId="1" applyNumberFormat="1" applyFont="1" applyFill="1" applyBorder="1" applyAlignment="1">
      <alignment horizontal="right"/>
    </xf>
    <xf numFmtId="164" fontId="4" fillId="6" borderId="22" xfId="1" applyNumberFormat="1" applyFont="1" applyFill="1" applyBorder="1" applyAlignment="1">
      <alignment horizontal="right"/>
    </xf>
    <xf numFmtId="164" fontId="4" fillId="6" borderId="6" xfId="1" applyNumberFormat="1" applyFont="1" applyFill="1" applyBorder="1" applyAlignment="1">
      <alignment horizontal="right"/>
    </xf>
    <xf numFmtId="9" fontId="0" fillId="6" borderId="0" xfId="2" applyFont="1" applyFill="1" applyBorder="1"/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6" borderId="17" xfId="1" applyNumberFormat="1" applyFont="1" applyFill="1" applyBorder="1" applyAlignment="1">
      <alignment horizontal="center"/>
    </xf>
    <xf numFmtId="166" fontId="3" fillId="0" borderId="0" xfId="1" applyNumberFormat="1" applyFont="1" applyFill="1" applyBorder="1" applyAlignment="1">
      <alignment horizontal="right"/>
    </xf>
    <xf numFmtId="166" fontId="3" fillId="6" borderId="7" xfId="1" applyNumberFormat="1" applyFont="1" applyFill="1" applyBorder="1" applyAlignment="1">
      <alignment horizontal="right"/>
    </xf>
    <xf numFmtId="166" fontId="0" fillId="6" borderId="7" xfId="1" applyNumberFormat="1" applyFont="1" applyFill="1" applyBorder="1" applyAlignment="1">
      <alignment horizontal="right"/>
    </xf>
    <xf numFmtId="166" fontId="3" fillId="6" borderId="8" xfId="1" applyNumberFormat="1" applyFont="1" applyFill="1" applyBorder="1" applyAlignment="1">
      <alignment horizontal="right"/>
    </xf>
    <xf numFmtId="166" fontId="0" fillId="6" borderId="9" xfId="1" applyNumberFormat="1" applyFont="1" applyFill="1" applyBorder="1" applyAlignment="1">
      <alignment horizontal="right"/>
    </xf>
    <xf numFmtId="166" fontId="3" fillId="6" borderId="14" xfId="1" applyNumberFormat="1" applyFont="1" applyFill="1" applyBorder="1" applyAlignment="1">
      <alignment horizontal="right"/>
    </xf>
    <xf numFmtId="0" fontId="0" fillId="0" borderId="14" xfId="0" applyBorder="1"/>
    <xf numFmtId="0" fontId="4" fillId="0" borderId="0" xfId="0" applyFont="1" applyAlignment="1">
      <alignment horizontal="center" vertical="center" textRotation="90"/>
    </xf>
    <xf numFmtId="0" fontId="3" fillId="6" borderId="17" xfId="1" applyNumberFormat="1" applyFont="1" applyFill="1" applyBorder="1" applyAlignment="1">
      <alignment horizontal="center"/>
    </xf>
    <xf numFmtId="166" fontId="3" fillId="6" borderId="9" xfId="1" applyNumberFormat="1" applyFont="1" applyFill="1" applyBorder="1" applyAlignment="1">
      <alignment horizontal="right"/>
    </xf>
    <xf numFmtId="0" fontId="0" fillId="0" borderId="7" xfId="0" applyBorder="1"/>
    <xf numFmtId="166" fontId="0" fillId="0" borderId="0" xfId="1" applyNumberFormat="1" applyFont="1" applyFill="1" applyBorder="1" applyAlignment="1">
      <alignment horizontal="right"/>
    </xf>
    <xf numFmtId="166" fontId="0" fillId="6" borderId="8" xfId="1" applyNumberFormat="1" applyFont="1" applyFill="1" applyBorder="1" applyAlignment="1">
      <alignment horizontal="right"/>
    </xf>
    <xf numFmtId="0" fontId="0" fillId="6" borderId="17" xfId="1" applyNumberFormat="1" applyFont="1" applyFill="1" applyBorder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166" fontId="2" fillId="6" borderId="7" xfId="1" applyNumberFormat="1" applyFont="1" applyFill="1" applyBorder="1" applyAlignment="1">
      <alignment horizontal="right"/>
    </xf>
    <xf numFmtId="166" fontId="0" fillId="6" borderId="11" xfId="1" applyNumberFormat="1" applyFont="1" applyFill="1" applyBorder="1" applyAlignment="1">
      <alignment horizontal="right"/>
    </xf>
    <xf numFmtId="166" fontId="0" fillId="6" borderId="10" xfId="1" applyNumberFormat="1" applyFont="1" applyFill="1" applyBorder="1" applyAlignment="1">
      <alignment horizontal="right"/>
    </xf>
    <xf numFmtId="9" fontId="0" fillId="5" borderId="0" xfId="2" applyFont="1" applyFill="1" applyBorder="1"/>
    <xf numFmtId="166" fontId="2" fillId="6" borderId="11" xfId="1" applyNumberFormat="1" applyFont="1" applyFill="1" applyBorder="1" applyAlignment="1">
      <alignment horizontal="right"/>
    </xf>
    <xf numFmtId="166" fontId="0" fillId="6" borderId="12" xfId="1" applyNumberFormat="1" applyFont="1" applyFill="1" applyBorder="1" applyAlignment="1">
      <alignment horizontal="right"/>
    </xf>
    <xf numFmtId="166" fontId="3" fillId="6" borderId="11" xfId="1" applyNumberFormat="1" applyFont="1" applyFill="1" applyBorder="1" applyAlignment="1">
      <alignment horizontal="right"/>
    </xf>
    <xf numFmtId="166" fontId="0" fillId="6" borderId="13" xfId="1" applyNumberFormat="1" applyFont="1" applyFill="1" applyBorder="1" applyAlignment="1">
      <alignment horizontal="right"/>
    </xf>
    <xf numFmtId="0" fontId="0" fillId="0" borderId="11" xfId="0" applyBorder="1"/>
    <xf numFmtId="166" fontId="0" fillId="6" borderId="2" xfId="1" applyNumberFormat="1" applyFont="1" applyFill="1" applyBorder="1" applyAlignment="1">
      <alignment horizontal="right"/>
    </xf>
    <xf numFmtId="166" fontId="0" fillId="6" borderId="14" xfId="1" applyNumberFormat="1" applyFont="1" applyFill="1" applyBorder="1" applyAlignment="1">
      <alignment horizontal="right"/>
    </xf>
    <xf numFmtId="166" fontId="3" fillId="6" borderId="15" xfId="1" applyNumberFormat="1" applyFont="1" applyFill="1" applyBorder="1" applyAlignment="1">
      <alignment horizontal="right"/>
    </xf>
    <xf numFmtId="166" fontId="3" fillId="6" borderId="2" xfId="1" applyNumberFormat="1" applyFont="1" applyFill="1" applyBorder="1" applyAlignment="1">
      <alignment horizontal="right"/>
    </xf>
    <xf numFmtId="166" fontId="0" fillId="6" borderId="15" xfId="1" applyNumberFormat="1" applyFont="1" applyFill="1" applyBorder="1" applyAlignment="1">
      <alignment horizontal="right"/>
    </xf>
    <xf numFmtId="166" fontId="0" fillId="6" borderId="16" xfId="1" applyNumberFormat="1" applyFont="1" applyFill="1" applyBorder="1" applyAlignment="1">
      <alignment horizontal="right"/>
    </xf>
    <xf numFmtId="166" fontId="0" fillId="6" borderId="5" xfId="1" applyNumberFormat="1" applyFont="1" applyFill="1" applyBorder="1" applyAlignment="1">
      <alignment horizontal="right"/>
    </xf>
    <xf numFmtId="0" fontId="0" fillId="0" borderId="15" xfId="0" applyBorder="1"/>
    <xf numFmtId="164" fontId="0" fillId="0" borderId="0" xfId="0" applyNumberFormat="1"/>
    <xf numFmtId="0" fontId="4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164" fontId="4" fillId="0" borderId="29" xfId="1" applyNumberFormat="1" applyFont="1" applyFill="1" applyBorder="1" applyAlignment="1">
      <alignment horizontal="right"/>
    </xf>
    <xf numFmtId="164" fontId="4" fillId="0" borderId="30" xfId="1" applyNumberFormat="1" applyFont="1" applyFill="1" applyBorder="1" applyAlignment="1">
      <alignment horizontal="right"/>
    </xf>
    <xf numFmtId="0" fontId="4" fillId="0" borderId="29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167" fontId="0" fillId="0" borderId="0" xfId="1" applyNumberFormat="1" applyFont="1" applyFill="1" applyBorder="1" applyAlignment="1">
      <alignment horizontal="right"/>
    </xf>
    <xf numFmtId="164" fontId="6" fillId="0" borderId="0" xfId="1" applyNumberFormat="1" applyFont="1" applyFill="1" applyBorder="1" applyAlignment="1">
      <alignment horizontal="right"/>
    </xf>
    <xf numFmtId="168" fontId="6" fillId="0" borderId="0" xfId="1" applyNumberFormat="1" applyFont="1" applyFill="1" applyBorder="1" applyAlignment="1">
      <alignment horizontal="right"/>
    </xf>
    <xf numFmtId="164" fontId="3" fillId="0" borderId="0" xfId="1" applyNumberFormat="1" applyFont="1" applyFill="1" applyBorder="1" applyAlignment="1">
      <alignment horizontal="right"/>
    </xf>
    <xf numFmtId="164" fontId="0" fillId="0" borderId="17" xfId="1" applyNumberFormat="1" applyFont="1" applyFill="1" applyBorder="1" applyAlignment="1">
      <alignment horizontal="right"/>
    </xf>
    <xf numFmtId="0" fontId="0" fillId="0" borderId="0" xfId="0" applyAlignment="1">
      <alignment vertical="center"/>
    </xf>
    <xf numFmtId="169" fontId="0" fillId="0" borderId="0" xfId="0" applyNumberFormat="1"/>
    <xf numFmtId="9" fontId="0" fillId="0" borderId="0" xfId="0" applyNumberFormat="1"/>
    <xf numFmtId="164" fontId="3" fillId="0" borderId="0" xfId="1" applyNumberFormat="1" applyFont="1" applyFill="1" applyBorder="1" applyAlignment="1">
      <alignment horizontal="left"/>
    </xf>
    <xf numFmtId="0" fontId="0" fillId="7" borderId="0" xfId="0" applyFill="1" applyAlignment="1">
      <alignment wrapText="1"/>
    </xf>
    <xf numFmtId="0" fontId="0" fillId="4" borderId="0" xfId="0" applyFill="1"/>
    <xf numFmtId="0" fontId="0" fillId="3" borderId="0" xfId="0" applyFill="1"/>
    <xf numFmtId="0" fontId="4" fillId="0" borderId="0" xfId="0" applyFont="1" applyAlignment="1">
      <alignment horizontal="right"/>
    </xf>
    <xf numFmtId="9" fontId="0" fillId="0" borderId="0" xfId="2" applyFont="1" applyFill="1" applyBorder="1" applyAlignment="1">
      <alignment horizontal="right"/>
    </xf>
    <xf numFmtId="9" fontId="3" fillId="0" borderId="0" xfId="2" applyFont="1" applyFill="1" applyBorder="1" applyAlignment="1">
      <alignment horizontal="center"/>
    </xf>
    <xf numFmtId="164" fontId="4" fillId="6" borderId="34" xfId="1" applyNumberFormat="1" applyFont="1" applyFill="1" applyBorder="1" applyAlignment="1">
      <alignment horizontal="right"/>
    </xf>
    <xf numFmtId="164" fontId="4" fillId="6" borderId="35" xfId="1" applyNumberFormat="1" applyFont="1" applyFill="1" applyBorder="1" applyAlignment="1">
      <alignment horizontal="right"/>
    </xf>
    <xf numFmtId="164" fontId="4" fillId="6" borderId="36" xfId="1" applyNumberFormat="1" applyFont="1" applyFill="1" applyBorder="1" applyAlignment="1">
      <alignment horizontal="right"/>
    </xf>
    <xf numFmtId="0" fontId="4" fillId="0" borderId="34" xfId="0" applyFont="1" applyBorder="1"/>
    <xf numFmtId="0" fontId="4" fillId="0" borderId="36" xfId="0" applyFont="1" applyBorder="1"/>
    <xf numFmtId="0" fontId="0" fillId="6" borderId="23" xfId="0" applyFill="1" applyBorder="1"/>
    <xf numFmtId="0" fontId="0" fillId="6" borderId="24" xfId="0" applyFill="1" applyBorder="1"/>
    <xf numFmtId="9" fontId="7" fillId="6" borderId="24" xfId="0" applyNumberFormat="1" applyFont="1" applyFill="1" applyBorder="1" applyAlignment="1">
      <alignment horizontal="center"/>
    </xf>
    <xf numFmtId="9" fontId="7" fillId="6" borderId="25" xfId="0" applyNumberFormat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right"/>
    </xf>
    <xf numFmtId="164" fontId="7" fillId="6" borderId="15" xfId="1" applyNumberFormat="1" applyFont="1" applyFill="1" applyBorder="1" applyAlignment="1">
      <alignment horizontal="right"/>
    </xf>
    <xf numFmtId="164" fontId="4" fillId="6" borderId="16" xfId="1" applyNumberFormat="1" applyFont="1" applyFill="1" applyBorder="1" applyAlignment="1">
      <alignment horizontal="right"/>
    </xf>
    <xf numFmtId="164" fontId="4" fillId="6" borderId="24" xfId="1" applyNumberFormat="1" applyFont="1" applyFill="1" applyBorder="1" applyAlignment="1">
      <alignment horizontal="right"/>
    </xf>
    <xf numFmtId="0" fontId="4" fillId="0" borderId="37" xfId="0" applyFont="1" applyBorder="1"/>
    <xf numFmtId="0" fontId="4" fillId="0" borderId="27" xfId="0" applyFont="1" applyBorder="1"/>
    <xf numFmtId="164" fontId="0" fillId="0" borderId="0" xfId="2" applyNumberFormat="1" applyFont="1" applyFill="1" applyBorder="1"/>
    <xf numFmtId="164" fontId="0" fillId="6" borderId="1" xfId="0" applyNumberFormat="1" applyFill="1" applyBorder="1" applyAlignment="1">
      <alignment horizontal="center"/>
    </xf>
    <xf numFmtId="164" fontId="0" fillId="6" borderId="0" xfId="0" applyNumberFormat="1" applyFill="1" applyAlignment="1">
      <alignment horizontal="center"/>
    </xf>
    <xf numFmtId="10" fontId="0" fillId="6" borderId="0" xfId="2" applyNumberFormat="1" applyFont="1" applyFill="1" applyBorder="1" applyAlignment="1">
      <alignment horizontal="center"/>
    </xf>
    <xf numFmtId="9" fontId="0" fillId="6" borderId="0" xfId="2" applyFont="1" applyFill="1" applyBorder="1" applyAlignment="1">
      <alignment horizontal="center"/>
    </xf>
    <xf numFmtId="9" fontId="3" fillId="6" borderId="0" xfId="2" applyFont="1" applyFill="1" applyBorder="1" applyAlignment="1">
      <alignment horizontal="center"/>
    </xf>
    <xf numFmtId="9" fontId="3" fillId="6" borderId="17" xfId="2" applyFont="1" applyFill="1" applyBorder="1" applyAlignment="1">
      <alignment horizontal="center"/>
    </xf>
    <xf numFmtId="164" fontId="3" fillId="0" borderId="2" xfId="1" applyNumberFormat="1" applyFont="1" applyBorder="1" applyAlignment="1">
      <alignment horizontal="right"/>
    </xf>
    <xf numFmtId="164" fontId="0" fillId="0" borderId="2" xfId="1" applyNumberFormat="1" applyFont="1" applyFill="1" applyBorder="1" applyAlignment="1">
      <alignment horizontal="right"/>
    </xf>
    <xf numFmtId="164" fontId="0" fillId="3" borderId="2" xfId="1" applyNumberFormat="1" applyFont="1" applyFill="1" applyBorder="1" applyAlignment="1">
      <alignment horizontal="right"/>
    </xf>
    <xf numFmtId="164" fontId="3" fillId="3" borderId="2" xfId="1" applyNumberFormat="1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3" fillId="7" borderId="2" xfId="1" applyNumberFormat="1" applyFont="1" applyFill="1" applyBorder="1" applyAlignment="1">
      <alignment horizontal="right"/>
    </xf>
    <xf numFmtId="164" fontId="3" fillId="0" borderId="2" xfId="1" applyNumberFormat="1" applyFont="1" applyFill="1" applyBorder="1" applyAlignment="1">
      <alignment horizontal="right"/>
    </xf>
    <xf numFmtId="164" fontId="3" fillId="0" borderId="4" xfId="1" applyNumberFormat="1" applyFont="1" applyFill="1" applyBorder="1" applyAlignment="1">
      <alignment horizontal="right"/>
    </xf>
    <xf numFmtId="164" fontId="0" fillId="0" borderId="5" xfId="1" applyNumberFormat="1" applyFont="1" applyFill="1" applyBorder="1" applyAlignment="1">
      <alignment horizontal="right"/>
    </xf>
    <xf numFmtId="0" fontId="0" fillId="0" borderId="6" xfId="0" applyBorder="1"/>
    <xf numFmtId="164" fontId="3" fillId="0" borderId="7" xfId="1" applyNumberFormat="1" applyFont="1" applyBorder="1" applyAlignment="1">
      <alignment horizontal="right"/>
    </xf>
    <xf numFmtId="164" fontId="0" fillId="0" borderId="7" xfId="1" applyNumberFormat="1" applyFont="1" applyFill="1" applyBorder="1" applyAlignment="1">
      <alignment horizontal="right"/>
    </xf>
    <xf numFmtId="164" fontId="0" fillId="3" borderId="7" xfId="1" applyNumberFormat="1" applyFont="1" applyFill="1" applyBorder="1" applyAlignment="1">
      <alignment horizontal="right"/>
    </xf>
    <xf numFmtId="164" fontId="3" fillId="0" borderId="7" xfId="1" applyNumberFormat="1" applyFont="1" applyFill="1" applyBorder="1" applyAlignment="1">
      <alignment horizontal="right"/>
    </xf>
    <xf numFmtId="164" fontId="3" fillId="3" borderId="7" xfId="1" applyNumberFormat="1" applyFont="1" applyFill="1" applyBorder="1" applyAlignment="1">
      <alignment horizontal="right"/>
    </xf>
    <xf numFmtId="164" fontId="3" fillId="0" borderId="8" xfId="1" applyNumberFormat="1" applyFont="1" applyFill="1" applyBorder="1" applyAlignment="1">
      <alignment horizontal="right"/>
    </xf>
    <xf numFmtId="164" fontId="3" fillId="0" borderId="9" xfId="1" applyNumberFormat="1" applyFont="1" applyFill="1" applyBorder="1" applyAlignment="1">
      <alignment horizontal="right"/>
    </xf>
    <xf numFmtId="9" fontId="0" fillId="0" borderId="0" xfId="2" applyFont="1" applyFill="1" applyBorder="1"/>
    <xf numFmtId="164" fontId="0" fillId="0" borderId="7" xfId="1" applyNumberFormat="1" applyFont="1" applyBorder="1" applyAlignment="1">
      <alignment horizontal="right"/>
    </xf>
    <xf numFmtId="164" fontId="0" fillId="7" borderId="7" xfId="1" applyNumberFormat="1" applyFont="1" applyFill="1" applyBorder="1" applyAlignment="1">
      <alignment horizontal="right"/>
    </xf>
    <xf numFmtId="164" fontId="0" fillId="0" borderId="8" xfId="1" applyNumberFormat="1" applyFont="1" applyFill="1" applyBorder="1" applyAlignment="1">
      <alignment horizontal="right"/>
    </xf>
    <xf numFmtId="164" fontId="0" fillId="3" borderId="9" xfId="1" applyNumberFormat="1" applyFont="1" applyFill="1" applyBorder="1" applyAlignment="1">
      <alignment horizontal="right"/>
    </xf>
    <xf numFmtId="164" fontId="2" fillId="0" borderId="0" xfId="1" applyNumberFormat="1" applyFont="1" applyFill="1" applyBorder="1" applyAlignment="1">
      <alignment horizontal="right"/>
    </xf>
    <xf numFmtId="164" fontId="2" fillId="3" borderId="7" xfId="1" applyNumberFormat="1" applyFont="1" applyFill="1" applyBorder="1" applyAlignment="1">
      <alignment horizontal="right"/>
    </xf>
    <xf numFmtId="164" fontId="2" fillId="0" borderId="7" xfId="1" applyNumberFormat="1" applyFont="1" applyFill="1" applyBorder="1" applyAlignment="1">
      <alignment horizontal="right"/>
    </xf>
    <xf numFmtId="164" fontId="0" fillId="0" borderId="9" xfId="1" applyNumberFormat="1" applyFont="1" applyFill="1" applyBorder="1" applyAlignment="1">
      <alignment horizontal="right"/>
    </xf>
    <xf numFmtId="164" fontId="0" fillId="3" borderId="10" xfId="1" applyNumberFormat="1" applyFont="1" applyFill="1" applyBorder="1" applyAlignment="1">
      <alignment horizontal="right"/>
    </xf>
    <xf numFmtId="170" fontId="2" fillId="7" borderId="7" xfId="1" applyNumberFormat="1" applyFont="1" applyFill="1" applyBorder="1" applyAlignment="1">
      <alignment horizontal="right"/>
    </xf>
    <xf numFmtId="164" fontId="0" fillId="4" borderId="7" xfId="1" applyNumberFormat="1" applyFont="1" applyFill="1" applyBorder="1" applyAlignment="1">
      <alignment horizontal="right"/>
    </xf>
    <xf numFmtId="170" fontId="0" fillId="7" borderId="7" xfId="1" applyNumberFormat="1" applyFont="1" applyFill="1" applyBorder="1" applyAlignment="1">
      <alignment horizontal="right"/>
    </xf>
    <xf numFmtId="164" fontId="0" fillId="4" borderId="9" xfId="1" applyNumberFormat="1" applyFont="1" applyFill="1" applyBorder="1" applyAlignment="1">
      <alignment horizontal="right"/>
    </xf>
    <xf numFmtId="164" fontId="3" fillId="4" borderId="7" xfId="1" applyNumberFormat="1" applyFont="1" applyFill="1" applyBorder="1" applyAlignment="1">
      <alignment horizontal="right"/>
    </xf>
    <xf numFmtId="164" fontId="0" fillId="0" borderId="11" xfId="1" applyNumberFormat="1" applyFont="1" applyFill="1" applyBorder="1" applyAlignment="1">
      <alignment horizontal="right"/>
    </xf>
    <xf numFmtId="164" fontId="0" fillId="3" borderId="11" xfId="1" applyNumberFormat="1" applyFont="1" applyFill="1" applyBorder="1" applyAlignment="1">
      <alignment horizontal="right"/>
    </xf>
    <xf numFmtId="164" fontId="2" fillId="0" borderId="11" xfId="1" applyNumberFormat="1" applyFont="1" applyFill="1" applyBorder="1" applyAlignment="1">
      <alignment horizontal="right"/>
    </xf>
    <xf numFmtId="164" fontId="0" fillId="4" borderId="11" xfId="1" applyNumberFormat="1" applyFont="1" applyFill="1" applyBorder="1" applyAlignment="1">
      <alignment horizontal="right"/>
    </xf>
    <xf numFmtId="164" fontId="0" fillId="3" borderId="12" xfId="1" applyNumberFormat="1" applyFont="1" applyFill="1" applyBorder="1" applyAlignment="1">
      <alignment horizontal="right"/>
    </xf>
    <xf numFmtId="164" fontId="0" fillId="7" borderId="11" xfId="1" applyNumberFormat="1" applyFont="1" applyFill="1" applyBorder="1" applyAlignment="1">
      <alignment horizontal="right"/>
    </xf>
    <xf numFmtId="164" fontId="3" fillId="3" borderId="11" xfId="1" applyNumberFormat="1" applyFont="1" applyFill="1" applyBorder="1" applyAlignment="1">
      <alignment horizontal="right"/>
    </xf>
    <xf numFmtId="164" fontId="0" fillId="0" borderId="13" xfId="1" applyNumberFormat="1" applyFont="1" applyFill="1" applyBorder="1" applyAlignment="1">
      <alignment horizontal="right"/>
    </xf>
    <xf numFmtId="164" fontId="0" fillId="0" borderId="2" xfId="1" applyNumberFormat="1" applyFont="1" applyBorder="1" applyAlignment="1">
      <alignment horizontal="right"/>
    </xf>
    <xf numFmtId="164" fontId="0" fillId="0" borderId="14" xfId="1" applyNumberFormat="1" applyFont="1" applyFill="1" applyBorder="1" applyAlignment="1">
      <alignment horizontal="right"/>
    </xf>
    <xf numFmtId="164" fontId="3" fillId="0" borderId="15" xfId="1" applyNumberFormat="1" applyFont="1" applyFill="1" applyBorder="1" applyAlignment="1">
      <alignment horizontal="right"/>
    </xf>
    <xf numFmtId="164" fontId="0" fillId="0" borderId="15" xfId="1" applyNumberFormat="1" applyFont="1" applyFill="1" applyBorder="1" applyAlignment="1">
      <alignment horizontal="right"/>
    </xf>
    <xf numFmtId="164" fontId="0" fillId="0" borderId="16" xfId="1" applyNumberFormat="1" applyFont="1" applyFill="1" applyBorder="1" applyAlignment="1">
      <alignment horizontal="right"/>
    </xf>
    <xf numFmtId="0" fontId="0" fillId="0" borderId="9" xfId="0" applyBorder="1"/>
    <xf numFmtId="164" fontId="0" fillId="3" borderId="8" xfId="1" applyNumberFormat="1" applyFont="1" applyFill="1" applyBorder="1" applyAlignment="1">
      <alignment horizontal="right"/>
    </xf>
    <xf numFmtId="164" fontId="3" fillId="4" borderId="11" xfId="1" applyNumberFormat="1" applyFont="1" applyFill="1" applyBorder="1" applyAlignment="1">
      <alignment horizontal="right"/>
    </xf>
    <xf numFmtId="164" fontId="0" fillId="0" borderId="38" xfId="1" applyNumberFormat="1" applyFont="1" applyFill="1" applyBorder="1" applyAlignment="1">
      <alignment horizontal="right"/>
    </xf>
    <xf numFmtId="164" fontId="4" fillId="0" borderId="31" xfId="1" applyNumberFormat="1" applyFont="1" applyFill="1" applyBorder="1" applyAlignment="1">
      <alignment horizontal="center"/>
    </xf>
    <xf numFmtId="164" fontId="4" fillId="0" borderId="32" xfId="1" applyNumberFormat="1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164" fontId="4" fillId="0" borderId="37" xfId="1" applyNumberFormat="1" applyFont="1" applyFill="1" applyBorder="1" applyAlignment="1">
      <alignment horizontal="right"/>
    </xf>
    <xf numFmtId="164" fontId="7" fillId="0" borderId="37" xfId="1" applyNumberFormat="1" applyFont="1" applyFill="1" applyBorder="1" applyAlignment="1">
      <alignment horizontal="right"/>
    </xf>
    <xf numFmtId="164" fontId="4" fillId="0" borderId="39" xfId="1" applyNumberFormat="1" applyFont="1" applyFill="1" applyBorder="1" applyAlignment="1">
      <alignment horizontal="right"/>
    </xf>
    <xf numFmtId="164" fontId="4" fillId="0" borderId="27" xfId="1" applyNumberFormat="1" applyFont="1" applyFill="1" applyBorder="1" applyAlignment="1">
      <alignment horizontal="right"/>
    </xf>
    <xf numFmtId="164" fontId="4" fillId="0" borderId="31" xfId="1" applyNumberFormat="1" applyFont="1" applyFill="1" applyBorder="1" applyAlignment="1">
      <alignment horizontal="center"/>
    </xf>
    <xf numFmtId="164" fontId="4" fillId="0" borderId="32" xfId="1" applyNumberFormat="1" applyFont="1" applyFill="1" applyBorder="1" applyAlignment="1">
      <alignment horizontal="center"/>
    </xf>
    <xf numFmtId="164" fontId="4" fillId="6" borderId="40" xfId="1" applyNumberFormat="1" applyFont="1" applyFill="1" applyBorder="1" applyAlignment="1">
      <alignment horizontal="right"/>
    </xf>
    <xf numFmtId="164" fontId="7" fillId="6" borderId="40" xfId="1" applyNumberFormat="1" applyFont="1" applyFill="1" applyBorder="1" applyAlignment="1">
      <alignment horizontal="right"/>
    </xf>
    <xf numFmtId="164" fontId="4" fillId="6" borderId="41" xfId="1" applyNumberFormat="1" applyFont="1" applyFill="1" applyBorder="1" applyAlignment="1">
      <alignment horizontal="right"/>
    </xf>
    <xf numFmtId="164" fontId="4" fillId="6" borderId="32" xfId="1" applyNumberFormat="1" applyFont="1" applyFill="1" applyBorder="1" applyAlignment="1">
      <alignment horizontal="right"/>
    </xf>
    <xf numFmtId="0" fontId="4" fillId="0" borderId="40" xfId="0" applyFont="1" applyBorder="1"/>
    <xf numFmtId="0" fontId="4" fillId="0" borderId="32" xfId="0" applyFont="1" applyBorder="1"/>
    <xf numFmtId="0" fontId="3" fillId="0" borderId="0" xfId="0" applyFont="1"/>
    <xf numFmtId="164" fontId="4" fillId="6" borderId="42" xfId="1" applyNumberFormat="1" applyFont="1" applyFill="1" applyBorder="1" applyAlignment="1">
      <alignment horizontal="right"/>
    </xf>
    <xf numFmtId="164" fontId="7" fillId="6" borderId="42" xfId="1" applyNumberFormat="1" applyFont="1" applyFill="1" applyBorder="1" applyAlignment="1">
      <alignment horizontal="right"/>
    </xf>
    <xf numFmtId="164" fontId="4" fillId="6" borderId="43" xfId="1" applyNumberFormat="1" applyFont="1" applyFill="1" applyBorder="1" applyAlignment="1">
      <alignment horizontal="right"/>
    </xf>
    <xf numFmtId="164" fontId="4" fillId="6" borderId="44" xfId="1" applyNumberFormat="1" applyFont="1" applyFill="1" applyBorder="1" applyAlignment="1">
      <alignment horizontal="right"/>
    </xf>
    <xf numFmtId="0" fontId="4" fillId="0" borderId="42" xfId="0" applyFont="1" applyBorder="1"/>
    <xf numFmtId="0" fontId="4" fillId="0" borderId="44" xfId="0" applyFont="1" applyBorder="1"/>
    <xf numFmtId="0" fontId="0" fillId="0" borderId="21" xfId="0" applyBorder="1" applyAlignment="1">
      <alignment horizontal="right"/>
    </xf>
    <xf numFmtId="0" fontId="0" fillId="0" borderId="45" xfId="0" applyBorder="1" applyAlignment="1">
      <alignment horizontal="right"/>
    </xf>
    <xf numFmtId="0" fontId="0" fillId="0" borderId="21" xfId="0" applyBorder="1"/>
    <xf numFmtId="0" fontId="3" fillId="0" borderId="0" xfId="0" applyFont="1" applyAlignment="1">
      <alignment horizontal="right" wrapText="1"/>
    </xf>
    <xf numFmtId="0" fontId="3" fillId="0" borderId="17" xfId="0" applyFont="1" applyBorder="1" applyAlignment="1">
      <alignment horizontal="right" wrapText="1"/>
    </xf>
    <xf numFmtId="0" fontId="0" fillId="0" borderId="17" xfId="0" applyBorder="1" applyAlignment="1">
      <alignment horizontal="right"/>
    </xf>
    <xf numFmtId="0" fontId="4" fillId="8" borderId="0" xfId="0" applyFont="1" applyFill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>
          <bgColor theme="5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ITSS companies </a:t>
            </a:r>
            <a:br>
              <a:rPr lang="de-DE"/>
            </a:br>
            <a:r>
              <a:rPr lang="de-DE"/>
              <a:t>(n=22)</a:t>
            </a:r>
          </a:p>
        </c:rich>
      </c:tx>
      <c:layout>
        <c:manualLayout>
          <c:xMode val="edge"/>
          <c:yMode val="edge"/>
          <c:x val="0.38895398581844648"/>
          <c:y val="4.937053375080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79392989414093"/>
          <c:y val="0.18831673481711153"/>
          <c:w val="0.736157943369803"/>
          <c:h val="0.37224368102398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'3.1 Emission data (2)'!$BK$37</c:f>
              <c:strCache>
                <c:ptCount val="1"/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'3.1 Emission data (2)'!$D$38:$D$53</c15:sqref>
                  </c15:fullRef>
                </c:ext>
              </c:extLst>
              <c:f>('3.1 Emission data (2)'!$D$38:$D$45,'3.1 Emission data (2)'!$D$47:$D$53)</c:f>
              <c:strCache>
                <c:ptCount val="15"/>
                <c:pt idx="0">
                  <c:v>Purchased goods and services</c:v>
                </c:pt>
                <c:pt idx="1">
                  <c:v>Capital goods</c:v>
                </c:pt>
                <c:pt idx="2">
                  <c:v>Fuel- and energy-related activities</c:v>
                </c:pt>
                <c:pt idx="3">
                  <c:v>Upstream transportation and distribution</c:v>
                </c:pt>
                <c:pt idx="4">
                  <c:v>Waste generated in operations</c:v>
                </c:pt>
                <c:pt idx="5">
                  <c:v>Business travel</c:v>
                </c:pt>
                <c:pt idx="6">
                  <c:v>Employee commuting</c:v>
                </c:pt>
                <c:pt idx="7">
                  <c:v>Upstream leased assets</c:v>
                </c:pt>
                <c:pt idx="8">
                  <c:v>Downstream transportation and distribution</c:v>
                </c:pt>
                <c:pt idx="9">
                  <c:v>Processing of sold products</c:v>
                </c:pt>
                <c:pt idx="10">
                  <c:v>Use of sold products</c:v>
                </c:pt>
                <c:pt idx="11">
                  <c:v>End of life treatment of sold products</c:v>
                </c:pt>
                <c:pt idx="12">
                  <c:v>Downstream leased assets</c:v>
                </c:pt>
                <c:pt idx="13">
                  <c:v>Franchises</c:v>
                </c:pt>
                <c:pt idx="14">
                  <c:v>Investments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 Emission data (2)'!$BK$38:$BK$53</c15:sqref>
                  </c15:fullRef>
                </c:ext>
              </c:extLst>
              <c:f>('3.1 Emission data (2)'!$BK$38:$BK$45,'3.1 Emission data (2)'!$BK$47:$BK$53)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0-03ED-8E43-B3D8-9BF9731AD2F4}"/>
            </c:ext>
          </c:extLst>
        </c:ser>
        <c:ser>
          <c:idx val="1"/>
          <c:order val="1"/>
          <c:tx>
            <c:strRef>
              <c:f>'3.1 Emission data (2)'!$BL$37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'3.1 Emission data (2)'!$D$38:$D$53</c15:sqref>
                  </c15:fullRef>
                </c:ext>
              </c:extLst>
              <c:f>('3.1 Emission data (2)'!$D$38:$D$45,'3.1 Emission data (2)'!$D$47:$D$53)</c:f>
              <c:strCache>
                <c:ptCount val="15"/>
                <c:pt idx="0">
                  <c:v>Purchased goods and services</c:v>
                </c:pt>
                <c:pt idx="1">
                  <c:v>Capital goods</c:v>
                </c:pt>
                <c:pt idx="2">
                  <c:v>Fuel- and energy-related activities</c:v>
                </c:pt>
                <c:pt idx="3">
                  <c:v>Upstream transportation and distribution</c:v>
                </c:pt>
                <c:pt idx="4">
                  <c:v>Waste generated in operations</c:v>
                </c:pt>
                <c:pt idx="5">
                  <c:v>Business travel</c:v>
                </c:pt>
                <c:pt idx="6">
                  <c:v>Employee commuting</c:v>
                </c:pt>
                <c:pt idx="7">
                  <c:v>Upstream leased assets</c:v>
                </c:pt>
                <c:pt idx="8">
                  <c:v>Downstream transportation and distribution</c:v>
                </c:pt>
                <c:pt idx="9">
                  <c:v>Processing of sold products</c:v>
                </c:pt>
                <c:pt idx="10">
                  <c:v>Use of sold products</c:v>
                </c:pt>
                <c:pt idx="11">
                  <c:v>End of life treatment of sold products</c:v>
                </c:pt>
                <c:pt idx="12">
                  <c:v>Downstream leased assets</c:v>
                </c:pt>
                <c:pt idx="13">
                  <c:v>Franchises</c:v>
                </c:pt>
                <c:pt idx="14">
                  <c:v>Investments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 Emission data (2)'!$BL$38:$BL$53</c15:sqref>
                  </c15:fullRef>
                </c:ext>
              </c:extLst>
              <c:f>('3.1 Emission data (2)'!$BL$38:$BL$45,'3.1 Emission data (2)'!$BL$47:$BL$53)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1-03ED-8E43-B3D8-9BF9731AD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046351"/>
        <c:axId val="1818290351"/>
      </c:barChart>
      <c:catAx>
        <c:axId val="17220463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8290351"/>
        <c:crosses val="autoZero"/>
        <c:auto val="1"/>
        <c:lblAlgn val="ctr"/>
        <c:lblOffset val="100"/>
        <c:noMultiLvlLbl val="0"/>
      </c:catAx>
      <c:valAx>
        <c:axId val="181829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MtCO2e</a:t>
                </a:r>
              </a:p>
            </c:rich>
          </c:tx>
          <c:layout>
            <c:manualLayout>
              <c:xMode val="edge"/>
              <c:yMode val="edge"/>
              <c:x val="5.7343479825750138E-2"/>
              <c:y val="0.203644270645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204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THE companies </a:t>
            </a:r>
            <a:br>
              <a:rPr lang="de-DE"/>
            </a:br>
            <a:r>
              <a:rPr lang="de-DE"/>
              <a:t>(n=34)</a:t>
            </a:r>
          </a:p>
        </c:rich>
      </c:tx>
      <c:layout>
        <c:manualLayout>
          <c:xMode val="edge"/>
          <c:yMode val="edge"/>
          <c:x val="0.46400951679601199"/>
          <c:y val="4.073747803964622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28562397669328"/>
          <c:y val="0.1064309429729247"/>
          <c:w val="0.77615468570025881"/>
          <c:h val="0.28469961640495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'3.1 Emission data (2)'!$BN$37</c:f>
              <c:strCache>
                <c:ptCount val="1"/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'3.1 Emission data (2)'!$D$38:$D$53</c15:sqref>
                  </c15:fullRef>
                </c:ext>
              </c:extLst>
              <c:f>('3.1 Emission data (2)'!$D$38:$D$45,'3.1 Emission data (2)'!$D$47:$D$53)</c:f>
              <c:strCache>
                <c:ptCount val="15"/>
                <c:pt idx="0">
                  <c:v>Purchased goods and services</c:v>
                </c:pt>
                <c:pt idx="1">
                  <c:v>Capital goods</c:v>
                </c:pt>
                <c:pt idx="2">
                  <c:v>Fuel- and energy-related activities</c:v>
                </c:pt>
                <c:pt idx="3">
                  <c:v>Upstream transportation and distribution</c:v>
                </c:pt>
                <c:pt idx="4">
                  <c:v>Waste generated in operations</c:v>
                </c:pt>
                <c:pt idx="5">
                  <c:v>Business travel</c:v>
                </c:pt>
                <c:pt idx="6">
                  <c:v>Employee commuting</c:v>
                </c:pt>
                <c:pt idx="7">
                  <c:v>Upstream leased assets</c:v>
                </c:pt>
                <c:pt idx="8">
                  <c:v>Downstream transportation and distribution</c:v>
                </c:pt>
                <c:pt idx="9">
                  <c:v>Processing of sold products</c:v>
                </c:pt>
                <c:pt idx="10">
                  <c:v>Use of sold products</c:v>
                </c:pt>
                <c:pt idx="11">
                  <c:v>End of life treatment of sold products</c:v>
                </c:pt>
                <c:pt idx="12">
                  <c:v>Downstream leased assets</c:v>
                </c:pt>
                <c:pt idx="13">
                  <c:v>Franchises</c:v>
                </c:pt>
                <c:pt idx="14">
                  <c:v>Investments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 Emission data (2)'!$BN$38:$BN$53</c15:sqref>
                  </c15:fullRef>
                </c:ext>
              </c:extLst>
              <c:f>('3.1 Emission data (2)'!$BN$38:$BN$45,'3.1 Emission data (2)'!$BN$47:$BN$53)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0-B641-434A-8EE0-DE198EDEFDE8}"/>
            </c:ext>
          </c:extLst>
        </c:ser>
        <c:ser>
          <c:idx val="1"/>
          <c:order val="1"/>
          <c:tx>
            <c:strRef>
              <c:f>'3.1 Emission data (2)'!$BO$37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'3.1 Emission data (2)'!$D$38:$D$53</c15:sqref>
                  </c15:fullRef>
                </c:ext>
              </c:extLst>
              <c:f>('3.1 Emission data (2)'!$D$38:$D$45,'3.1 Emission data (2)'!$D$47:$D$53)</c:f>
              <c:strCache>
                <c:ptCount val="15"/>
                <c:pt idx="0">
                  <c:v>Purchased goods and services</c:v>
                </c:pt>
                <c:pt idx="1">
                  <c:v>Capital goods</c:v>
                </c:pt>
                <c:pt idx="2">
                  <c:v>Fuel- and energy-related activities</c:v>
                </c:pt>
                <c:pt idx="3">
                  <c:v>Upstream transportation and distribution</c:v>
                </c:pt>
                <c:pt idx="4">
                  <c:v>Waste generated in operations</c:v>
                </c:pt>
                <c:pt idx="5">
                  <c:v>Business travel</c:v>
                </c:pt>
                <c:pt idx="6">
                  <c:v>Employee commuting</c:v>
                </c:pt>
                <c:pt idx="7">
                  <c:v>Upstream leased assets</c:v>
                </c:pt>
                <c:pt idx="8">
                  <c:v>Downstream transportation and distribution</c:v>
                </c:pt>
                <c:pt idx="9">
                  <c:v>Processing of sold products</c:v>
                </c:pt>
                <c:pt idx="10">
                  <c:v>Use of sold products</c:v>
                </c:pt>
                <c:pt idx="11">
                  <c:v>End of life treatment of sold products</c:v>
                </c:pt>
                <c:pt idx="12">
                  <c:v>Downstream leased assets</c:v>
                </c:pt>
                <c:pt idx="13">
                  <c:v>Franchises</c:v>
                </c:pt>
                <c:pt idx="14">
                  <c:v>Investments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 Emission data (2)'!$BO$38:$BO$53</c15:sqref>
                  </c15:fullRef>
                </c:ext>
              </c:extLst>
              <c:f>('3.1 Emission data (2)'!$BO$38:$BO$45,'3.1 Emission data (2)'!$BO$47:$BO$53)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1-B641-434A-8EE0-DE198EDEF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046351"/>
        <c:axId val="1818290351"/>
      </c:barChart>
      <c:catAx>
        <c:axId val="172204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18290351"/>
        <c:crosses val="autoZero"/>
        <c:auto val="1"/>
        <c:lblAlgn val="ctr"/>
        <c:lblOffset val="100"/>
        <c:noMultiLvlLbl val="0"/>
      </c:catAx>
      <c:valAx>
        <c:axId val="181829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MtCO2e</a:t>
                </a:r>
              </a:p>
            </c:rich>
          </c:tx>
          <c:layout>
            <c:manualLayout>
              <c:xMode val="edge"/>
              <c:yMode val="edge"/>
              <c:x val="0.11684480447138353"/>
              <c:y val="8.006301694075450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2046351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193136840285647"/>
          <c:y val="0.80502855551841701"/>
          <c:w val="0.53506669267906892"/>
          <c:h val="7.9063518203711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1198559</xdr:colOff>
      <xdr:row>56</xdr:row>
      <xdr:rowOff>133349</xdr:rowOff>
    </xdr:from>
    <xdr:to>
      <xdr:col>67</xdr:col>
      <xdr:colOff>412220</xdr:colOff>
      <xdr:row>92</xdr:row>
      <xdr:rowOff>107721</xdr:rowOff>
    </xdr:to>
    <xdr:grpSp>
      <xdr:nvGrpSpPr>
        <xdr:cNvPr id="2" name="Gruppieren 11">
          <a:extLst>
            <a:ext uri="{FF2B5EF4-FFF2-40B4-BE49-F238E27FC236}">
              <a16:creationId xmlns:a16="http://schemas.microsoft.com/office/drawing/2014/main" id="{5D59D7D9-5924-5B4B-8C43-756074BD2B66}"/>
            </a:ext>
          </a:extLst>
        </xdr:cNvPr>
        <xdr:cNvGrpSpPr/>
      </xdr:nvGrpSpPr>
      <xdr:grpSpPr>
        <a:xfrm>
          <a:off x="95229359" y="11190816"/>
          <a:ext cx="8848728" cy="24324505"/>
          <a:chOff x="87654693" y="11116910"/>
          <a:chExt cx="7334251" cy="10162647"/>
        </a:xfrm>
      </xdr:grpSpPr>
      <xdr:graphicFrame macro="">
        <xdr:nvGraphicFramePr>
          <xdr:cNvPr id="3" name="Diagramm 3">
            <a:extLst>
              <a:ext uri="{FF2B5EF4-FFF2-40B4-BE49-F238E27FC236}">
                <a16:creationId xmlns:a16="http://schemas.microsoft.com/office/drawing/2014/main" id="{D6711CBD-7889-B54C-A978-433521E78106}"/>
              </a:ext>
            </a:extLst>
          </xdr:cNvPr>
          <xdr:cNvGraphicFramePr/>
        </xdr:nvGraphicFramePr>
        <xdr:xfrm>
          <a:off x="87940443" y="11116910"/>
          <a:ext cx="7048501" cy="54204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Diagramm 7">
            <a:extLst>
              <a:ext uri="{FF2B5EF4-FFF2-40B4-BE49-F238E27FC236}">
                <a16:creationId xmlns:a16="http://schemas.microsoft.com/office/drawing/2014/main" id="{248717A4-D688-D743-8488-4A180CE3A771}"/>
              </a:ext>
            </a:extLst>
          </xdr:cNvPr>
          <xdr:cNvGraphicFramePr>
            <a:graphicFrameLocks/>
          </xdr:cNvGraphicFramePr>
        </xdr:nvGraphicFramePr>
        <xdr:xfrm>
          <a:off x="87654693" y="14299139"/>
          <a:ext cx="6619875" cy="698041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booth/Downloads/41467_2021_26349_MOESM3_ES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Remarks"/>
      <sheetName val="1.1 Harmomized CCF"/>
      <sheetName val="2.1 Activity exclusion"/>
      <sheetName val="2.2 Boundary incompleteness"/>
      <sheetName val="2.3 Reporting inconsistency"/>
      <sheetName val="2.4 Carbon intensities"/>
      <sheetName val="3.1 Emission data"/>
      <sheetName val="3.2 Emission predictors"/>
      <sheetName val="3.3 Minimum boundaries"/>
      <sheetName val="3.4 Company selection"/>
      <sheetName val="4.1 Corporate reports "/>
      <sheetName val="4.2 CDP data_scope 1&amp;2_2019"/>
      <sheetName val="4.3 CDP data_scope 3_20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Accenture</v>
          </cell>
          <cell r="B2" t="str">
            <v>Reporting year</v>
          </cell>
          <cell r="C2">
            <v>22183</v>
          </cell>
          <cell r="D2" t="str">
            <v>2017-09-01</v>
          </cell>
          <cell r="E2" t="str">
            <v>2018-08-31</v>
          </cell>
        </row>
        <row r="3">
          <cell r="A3" t="str">
            <v>Adobe, Inc.</v>
          </cell>
          <cell r="B3" t="str">
            <v>Reporting year</v>
          </cell>
          <cell r="C3">
            <v>12119</v>
          </cell>
          <cell r="D3" t="str">
            <v>2017-12-01</v>
          </cell>
          <cell r="E3" t="str">
            <v>2018-11-30</v>
          </cell>
        </row>
        <row r="4">
          <cell r="A4" t="str">
            <v>Alphabet, Inc.</v>
          </cell>
          <cell r="B4" t="str">
            <v>Reporting year</v>
          </cell>
          <cell r="C4">
            <v>63521</v>
          </cell>
          <cell r="D4" t="str">
            <v>2018-01-01</v>
          </cell>
          <cell r="E4" t="str">
            <v>2018-12-31</v>
          </cell>
        </row>
        <row r="5">
          <cell r="A5" t="str">
            <v>Amphenol Corporation</v>
          </cell>
          <cell r="B5" t="str">
            <v>Reporting year</v>
          </cell>
          <cell r="C5">
            <v>67197</v>
          </cell>
          <cell r="D5" t="str">
            <v>2018-01-01</v>
          </cell>
          <cell r="E5" t="str">
            <v>2018-12-31</v>
          </cell>
        </row>
        <row r="6">
          <cell r="A6" t="str">
            <v>Apple Inc.</v>
          </cell>
          <cell r="B6" t="str">
            <v>Reporting year</v>
          </cell>
          <cell r="C6">
            <v>54590</v>
          </cell>
          <cell r="D6" t="str">
            <v>2017-09-29</v>
          </cell>
          <cell r="E6" t="str">
            <v>2018-09-29</v>
          </cell>
        </row>
        <row r="7">
          <cell r="A7" t="str">
            <v>Arista Networks</v>
          </cell>
          <cell r="B7" t="str">
            <v>Reporting year</v>
          </cell>
          <cell r="C7">
            <v>801.23</v>
          </cell>
          <cell r="D7" t="str">
            <v>2018-01-01</v>
          </cell>
          <cell r="E7" t="str">
            <v>2018-12-31</v>
          </cell>
        </row>
        <row r="8">
          <cell r="A8" t="str">
            <v>Atos SE</v>
          </cell>
          <cell r="B8" t="str">
            <v>Reporting year</v>
          </cell>
          <cell r="C8">
            <v>30383</v>
          </cell>
          <cell r="D8" t="str">
            <v>2018-01-01</v>
          </cell>
          <cell r="E8" t="str">
            <v>2018-12-31</v>
          </cell>
        </row>
        <row r="9">
          <cell r="A9" t="str">
            <v>Autodesk, Inc.</v>
          </cell>
          <cell r="B9" t="str">
            <v>Reporting year</v>
          </cell>
          <cell r="C9">
            <v>2655</v>
          </cell>
          <cell r="D9" t="str">
            <v>2018-02-01</v>
          </cell>
          <cell r="E9" t="str">
            <v>2019-01-31</v>
          </cell>
        </row>
        <row r="10">
          <cell r="A10" t="str">
            <v>BOE Technology Group Co.,Ltd.</v>
          </cell>
          <cell r="B10" t="str">
            <v>Reporting year</v>
          </cell>
          <cell r="C10">
            <v>6308208</v>
          </cell>
          <cell r="D10" t="str">
            <v>2018-01-01</v>
          </cell>
          <cell r="E10" t="str">
            <v>2018-12-31</v>
          </cell>
        </row>
        <row r="11">
          <cell r="A11" t="str">
            <v>Capgemini SE</v>
          </cell>
          <cell r="B11" t="str">
            <v>Reporting year</v>
          </cell>
          <cell r="C11">
            <v>7343.41</v>
          </cell>
          <cell r="D11" t="str">
            <v>2018-01-01</v>
          </cell>
          <cell r="E11" t="str">
            <v>2018-12-31</v>
          </cell>
        </row>
        <row r="12">
          <cell r="A12" t="str">
            <v>Cisco Systems, Inc.</v>
          </cell>
          <cell r="B12" t="str">
            <v>Reporting year</v>
          </cell>
          <cell r="C12">
            <v>41171</v>
          </cell>
          <cell r="D12" t="str">
            <v>2017-08-01</v>
          </cell>
          <cell r="E12" t="str">
            <v>2018-07-31</v>
          </cell>
        </row>
        <row r="13">
          <cell r="A13" t="str">
            <v>Compal Electronics</v>
          </cell>
          <cell r="B13" t="str">
            <v>Reporting year</v>
          </cell>
          <cell r="C13">
            <v>20068</v>
          </cell>
          <cell r="D13" t="str">
            <v>2018-01-01</v>
          </cell>
          <cell r="E13" t="str">
            <v>2018-12-31</v>
          </cell>
        </row>
        <row r="14">
          <cell r="A14" t="str">
            <v>Corning Incorporated</v>
          </cell>
          <cell r="B14" t="str">
            <v>Reporting year</v>
          </cell>
          <cell r="C14">
            <v>593561</v>
          </cell>
          <cell r="D14" t="str">
            <v>2017-01-01</v>
          </cell>
          <cell r="E14" t="str">
            <v>2017-12-31</v>
          </cell>
        </row>
        <row r="15">
          <cell r="A15" t="str">
            <v>Dell Technologies</v>
          </cell>
          <cell r="B15" t="str">
            <v>Reporting year</v>
          </cell>
          <cell r="C15">
            <v>58965</v>
          </cell>
          <cell r="D15" t="str">
            <v>2018-02-01</v>
          </cell>
          <cell r="E15" t="str">
            <v>2019-01-31</v>
          </cell>
        </row>
        <row r="16">
          <cell r="A16" t="str">
            <v>Delta Electronics, Inc.</v>
          </cell>
          <cell r="B16" t="str">
            <v>Reporting year</v>
          </cell>
          <cell r="C16">
            <v>25670</v>
          </cell>
          <cell r="D16" t="str">
            <v>2018-01-01</v>
          </cell>
          <cell r="E16" t="str">
            <v>2018-12-31</v>
          </cell>
        </row>
        <row r="17">
          <cell r="A17" t="str">
            <v>Ericsson</v>
          </cell>
          <cell r="B17" t="str">
            <v>Reporting year</v>
          </cell>
          <cell r="C17">
            <v>54000</v>
          </cell>
          <cell r="D17" t="str">
            <v>2018-01-01</v>
          </cell>
          <cell r="E17" t="str">
            <v>2018-12-31</v>
          </cell>
        </row>
        <row r="18">
          <cell r="A18" t="str">
            <v>Flex Ltd.</v>
          </cell>
          <cell r="B18" t="str">
            <v>Reporting year</v>
          </cell>
          <cell r="C18">
            <v>82432</v>
          </cell>
          <cell r="D18" t="str">
            <v>2018-01-01</v>
          </cell>
          <cell r="E18" t="str">
            <v>2018-12-31</v>
          </cell>
        </row>
        <row r="19">
          <cell r="A19" t="str">
            <v>Fujitsu Limited</v>
          </cell>
          <cell r="B19" t="str">
            <v>Reporting year</v>
          </cell>
          <cell r="C19">
            <v>147000</v>
          </cell>
          <cell r="D19" t="str">
            <v>2018-04-01</v>
          </cell>
          <cell r="E19" t="str">
            <v>2019-03-31</v>
          </cell>
        </row>
        <row r="20">
          <cell r="A20" t="str">
            <v>HCL Technologies</v>
          </cell>
          <cell r="B20" t="str">
            <v>Reporting year</v>
          </cell>
          <cell r="C20">
            <v>10146.959999999999</v>
          </cell>
          <cell r="D20" t="str">
            <v>2017-04-01</v>
          </cell>
          <cell r="E20" t="str">
            <v>2018-03-31</v>
          </cell>
        </row>
        <row r="21">
          <cell r="A21" t="str">
            <v>Hewlett Packard Enterprise Company</v>
          </cell>
          <cell r="B21" t="str">
            <v>Reporting year</v>
          </cell>
          <cell r="C21">
            <v>67657</v>
          </cell>
          <cell r="D21" t="str">
            <v>2017-11-01</v>
          </cell>
          <cell r="E21" t="str">
            <v>2018-10-31</v>
          </cell>
        </row>
        <row r="22">
          <cell r="A22" t="str">
            <v>Hon Hai Precision Industry</v>
          </cell>
          <cell r="B22" t="str">
            <v>Reporting year</v>
          </cell>
          <cell r="C22">
            <v>99499</v>
          </cell>
          <cell r="D22" t="str">
            <v>2018-01-01</v>
          </cell>
          <cell r="E22" t="str">
            <v>2018-12-31</v>
          </cell>
        </row>
        <row r="23">
          <cell r="A23" t="str">
            <v>Hoya Corporation</v>
          </cell>
          <cell r="B23" t="str">
            <v>Reporting year</v>
          </cell>
          <cell r="C23">
            <v>22379</v>
          </cell>
          <cell r="D23" t="str">
            <v>2018-04-01</v>
          </cell>
          <cell r="E23" t="str">
            <v>2019-03-31</v>
          </cell>
        </row>
        <row r="24">
          <cell r="A24" t="str">
            <v>HP Inc</v>
          </cell>
          <cell r="B24" t="str">
            <v>Reporting year</v>
          </cell>
          <cell r="C24">
            <v>65900</v>
          </cell>
          <cell r="D24" t="str">
            <v>2017-11-01</v>
          </cell>
          <cell r="E24" t="str">
            <v>2018-10-31</v>
          </cell>
        </row>
        <row r="25">
          <cell r="A25" t="str">
            <v>Infosys Limited</v>
          </cell>
          <cell r="B25" t="str">
            <v>Reporting year</v>
          </cell>
          <cell r="C25">
            <v>12532</v>
          </cell>
          <cell r="D25" t="str">
            <v>2018-04-01</v>
          </cell>
          <cell r="E25" t="str">
            <v>2019-03-31</v>
          </cell>
        </row>
        <row r="26">
          <cell r="A26" t="str">
            <v>International Business Machines (IBM)</v>
          </cell>
          <cell r="B26" t="str">
            <v>Reporting year</v>
          </cell>
          <cell r="C26">
            <v>124633</v>
          </cell>
          <cell r="D26" t="str">
            <v>2018-01-01</v>
          </cell>
          <cell r="E26" t="str">
            <v>2018-12-31</v>
          </cell>
        </row>
        <row r="27">
          <cell r="A27" t="str">
            <v>Intuit Inc.</v>
          </cell>
          <cell r="B27" t="str">
            <v>Reporting year</v>
          </cell>
          <cell r="C27">
            <v>2045</v>
          </cell>
          <cell r="D27" t="str">
            <v>2017-08-01</v>
          </cell>
          <cell r="E27" t="str">
            <v>2018-07-31</v>
          </cell>
        </row>
        <row r="28">
          <cell r="A28" t="str">
            <v>Jabil Inc.</v>
          </cell>
          <cell r="B28" t="str">
            <v>Reporting year</v>
          </cell>
          <cell r="C28">
            <v>46351</v>
          </cell>
          <cell r="D28" t="str">
            <v>2017-09-01</v>
          </cell>
          <cell r="E28" t="str">
            <v>2018-08-31</v>
          </cell>
        </row>
        <row r="29">
          <cell r="A29" t="str">
            <v>Keysight Technologies Inc</v>
          </cell>
          <cell r="B29" t="str">
            <v>Reporting year</v>
          </cell>
          <cell r="C29">
            <v>7446.3</v>
          </cell>
          <cell r="D29" t="str">
            <v>2017-11-01</v>
          </cell>
          <cell r="E29" t="str">
            <v>2018-10-31</v>
          </cell>
        </row>
        <row r="30">
          <cell r="A30" t="str">
            <v>Kyocera Corporation</v>
          </cell>
          <cell r="B30" t="str">
            <v>Reporting year</v>
          </cell>
          <cell r="C30">
            <v>135747</v>
          </cell>
          <cell r="D30" t="str">
            <v>2018-04-01</v>
          </cell>
          <cell r="E30" t="str">
            <v>2019-03-31</v>
          </cell>
        </row>
        <row r="31">
          <cell r="A31" t="str">
            <v>Lenovo Group</v>
          </cell>
          <cell r="B31" t="str">
            <v>Reporting year</v>
          </cell>
          <cell r="C31">
            <v>6031</v>
          </cell>
          <cell r="D31" t="str">
            <v>2018-04-01</v>
          </cell>
          <cell r="E31" t="str">
            <v>2019-03-31</v>
          </cell>
        </row>
        <row r="32">
          <cell r="A32" t="str">
            <v>Microsoft Corporation</v>
          </cell>
          <cell r="B32" t="str">
            <v>Reporting year</v>
          </cell>
          <cell r="C32">
            <v>90723</v>
          </cell>
          <cell r="D32" t="str">
            <v>2017-07-01</v>
          </cell>
          <cell r="E32" t="str">
            <v>2018-06-30</v>
          </cell>
        </row>
        <row r="33">
          <cell r="A33" t="str">
            <v>Murata Mfg. Co.</v>
          </cell>
          <cell r="B33" t="str">
            <v>Reporting year</v>
          </cell>
          <cell r="C33">
            <v>311647</v>
          </cell>
          <cell r="D33" t="str">
            <v>2018-04-01</v>
          </cell>
          <cell r="E33" t="str">
            <v>2019-03-31</v>
          </cell>
        </row>
        <row r="34">
          <cell r="A34" t="str">
            <v>NEC Corporation</v>
          </cell>
          <cell r="B34" t="str">
            <v>Reporting year</v>
          </cell>
          <cell r="C34">
            <v>53923</v>
          </cell>
          <cell r="D34" t="str">
            <v>2018-04-01</v>
          </cell>
          <cell r="E34" t="str">
            <v>2019-03-31</v>
          </cell>
        </row>
        <row r="35">
          <cell r="A35" t="str">
            <v>NetApp Inc.</v>
          </cell>
          <cell r="B35" t="str">
            <v>Reporting year</v>
          </cell>
          <cell r="C35">
            <v>5354</v>
          </cell>
          <cell r="D35" t="str">
            <v>2018-01-01</v>
          </cell>
          <cell r="E35" t="str">
            <v>2018-12-31</v>
          </cell>
        </row>
        <row r="36">
          <cell r="A36" t="str">
            <v>Nokia Group</v>
          </cell>
          <cell r="B36" t="str">
            <v>Reporting year</v>
          </cell>
          <cell r="C36">
            <v>135012.28</v>
          </cell>
          <cell r="D36" t="str">
            <v>2018-01-01</v>
          </cell>
          <cell r="E36" t="str">
            <v>2018-12-31</v>
          </cell>
        </row>
        <row r="37">
          <cell r="A37" t="str">
            <v>Nomura Research Institute, Ltd.</v>
          </cell>
          <cell r="B37" t="str">
            <v>Reporting year</v>
          </cell>
          <cell r="C37">
            <v>1704.88</v>
          </cell>
          <cell r="D37" t="str">
            <v>2018-04-01</v>
          </cell>
          <cell r="E37" t="str">
            <v>2019-03-31</v>
          </cell>
        </row>
        <row r="38">
          <cell r="A38" t="str">
            <v>Olympus Corporation</v>
          </cell>
          <cell r="B38" t="str">
            <v>Reporting year</v>
          </cell>
          <cell r="C38">
            <v>16211</v>
          </cell>
          <cell r="D38" t="str">
            <v>2018-04-01</v>
          </cell>
          <cell r="E38" t="str">
            <v>2019-03-31</v>
          </cell>
        </row>
        <row r="39">
          <cell r="A39" t="str">
            <v>OMRON Corporation</v>
          </cell>
          <cell r="B39" t="str">
            <v>Reporting year</v>
          </cell>
          <cell r="C39">
            <v>43826</v>
          </cell>
          <cell r="D39" t="str">
            <v>2018-04-01</v>
          </cell>
          <cell r="E39" t="str">
            <v>2019-03-31</v>
          </cell>
        </row>
        <row r="40">
          <cell r="A40" t="str">
            <v>Oracle Corporation</v>
          </cell>
          <cell r="B40" t="str">
            <v>Reporting year</v>
          </cell>
          <cell r="C40">
            <v>17084</v>
          </cell>
          <cell r="D40" t="str">
            <v>2018-01-01</v>
          </cell>
          <cell r="E40" t="str">
            <v>2018-12-31</v>
          </cell>
        </row>
        <row r="41">
          <cell r="A41" t="str">
            <v>Pegatron Corporation</v>
          </cell>
          <cell r="B41" t="str">
            <v>Reporting year</v>
          </cell>
          <cell r="C41">
            <v>38828.61</v>
          </cell>
          <cell r="D41" t="str">
            <v>2018-01-01</v>
          </cell>
          <cell r="E41" t="str">
            <v>2018-12-31</v>
          </cell>
        </row>
        <row r="42">
          <cell r="A42" t="str">
            <v>Salesforce.com, Inc.</v>
          </cell>
          <cell r="C42">
            <v>4701</v>
          </cell>
          <cell r="D42" t="str">
            <v>2018-02-01</v>
          </cell>
          <cell r="E42" t="str">
            <v>2019-01-31</v>
          </cell>
        </row>
        <row r="43">
          <cell r="A43" t="str">
            <v>Samsung Electronics</v>
          </cell>
          <cell r="B43" t="str">
            <v>Reporting year</v>
          </cell>
          <cell r="C43">
            <v>4855000</v>
          </cell>
          <cell r="D43" t="str">
            <v>2018-01-01</v>
          </cell>
          <cell r="E43" t="str">
            <v>2018-12-31</v>
          </cell>
        </row>
        <row r="44">
          <cell r="A44" t="str">
            <v>Samsung SDI</v>
          </cell>
          <cell r="B44" t="str">
            <v>Reporting year</v>
          </cell>
          <cell r="C44">
            <v>154704</v>
          </cell>
          <cell r="D44" t="str">
            <v>2018-01-01</v>
          </cell>
          <cell r="E44" t="str">
            <v>2018-12-31</v>
          </cell>
        </row>
        <row r="45">
          <cell r="A45" t="str">
            <v>SAP SE</v>
          </cell>
          <cell r="B45" t="str">
            <v>Reporting year</v>
          </cell>
          <cell r="C45">
            <v>144163</v>
          </cell>
          <cell r="D45" t="str">
            <v>2018-01-01</v>
          </cell>
          <cell r="E45" t="str">
            <v>2018-12-31</v>
          </cell>
        </row>
        <row r="46">
          <cell r="A46" t="str">
            <v>Seagate Technology PLC</v>
          </cell>
          <cell r="B46" t="str">
            <v>Reporting year</v>
          </cell>
          <cell r="C46">
            <v>259307</v>
          </cell>
          <cell r="D46" t="str">
            <v>2018-01-01</v>
          </cell>
          <cell r="E46" t="str">
            <v>2018-12-31</v>
          </cell>
        </row>
        <row r="47">
          <cell r="A47" t="str">
            <v>ServiceNow Inc</v>
          </cell>
          <cell r="B47" t="str">
            <v>Reporting year</v>
          </cell>
          <cell r="C47">
            <v>0</v>
          </cell>
          <cell r="D47" t="str">
            <v>2018-01-01</v>
          </cell>
          <cell r="E47" t="str">
            <v>2018-12-31</v>
          </cell>
        </row>
        <row r="48">
          <cell r="A48" t="str">
            <v>Shopify Inc</v>
          </cell>
          <cell r="B48" t="str">
            <v>Reporting year</v>
          </cell>
          <cell r="C48">
            <v>1081.22</v>
          </cell>
          <cell r="D48" t="str">
            <v>2018-01-01</v>
          </cell>
          <cell r="E48" t="str">
            <v>2018-12-31</v>
          </cell>
        </row>
        <row r="49">
          <cell r="A49" t="str">
            <v>Synopsys, Inc.</v>
          </cell>
          <cell r="B49" t="str">
            <v>Reporting year</v>
          </cell>
          <cell r="C49">
            <v>4739.3100000000004</v>
          </cell>
          <cell r="D49" t="str">
            <v>2018-01-01</v>
          </cell>
          <cell r="E49" t="str">
            <v>2018-12-31</v>
          </cell>
        </row>
        <row r="50">
          <cell r="A50" t="str">
            <v>Tata Consultancy Services</v>
          </cell>
          <cell r="B50" t="str">
            <v>Reporting year</v>
          </cell>
          <cell r="C50">
            <v>27375</v>
          </cell>
          <cell r="D50" t="str">
            <v>2018-04-01</v>
          </cell>
          <cell r="E50" t="str">
            <v>2019-03-31</v>
          </cell>
        </row>
        <row r="51">
          <cell r="A51" t="str">
            <v>TDK Corporation</v>
          </cell>
          <cell r="B51" t="str">
            <v>Reporting year</v>
          </cell>
          <cell r="C51">
            <v>120978</v>
          </cell>
          <cell r="D51" t="str">
            <v>2018-04-01</v>
          </cell>
          <cell r="E51" t="str">
            <v>2019-03-31</v>
          </cell>
        </row>
        <row r="52">
          <cell r="A52" t="str">
            <v>TE Connectivity</v>
          </cell>
          <cell r="B52" t="str">
            <v>Reporting year</v>
          </cell>
          <cell r="C52">
            <v>148227</v>
          </cell>
          <cell r="D52" t="str">
            <v>2017-09-30</v>
          </cell>
          <cell r="E52" t="str">
            <v>2018-09-29</v>
          </cell>
        </row>
        <row r="53">
          <cell r="A53" t="str">
            <v>Tech Mahindra</v>
          </cell>
          <cell r="B53" t="str">
            <v>Reporting year</v>
          </cell>
          <cell r="C53">
            <v>2561.04</v>
          </cell>
          <cell r="D53" t="str">
            <v>2018-04-01</v>
          </cell>
          <cell r="E53" t="str">
            <v>2019-03-31</v>
          </cell>
        </row>
        <row r="54">
          <cell r="A54" t="str">
            <v>VMware, Inc</v>
          </cell>
          <cell r="B54" t="str">
            <v>Reporting year</v>
          </cell>
          <cell r="C54">
            <v>4454</v>
          </cell>
          <cell r="D54" t="str">
            <v>2018-02-01</v>
          </cell>
          <cell r="E54" t="str">
            <v>2019-01-31</v>
          </cell>
        </row>
        <row r="55">
          <cell r="A55" t="str">
            <v>Western Digital Corp</v>
          </cell>
          <cell r="B55" t="str">
            <v>Reporting year</v>
          </cell>
          <cell r="C55">
            <v>46269.3</v>
          </cell>
          <cell r="D55" t="str">
            <v>2018-01-01</v>
          </cell>
          <cell r="E55" t="str">
            <v>2018-12-31</v>
          </cell>
        </row>
        <row r="56">
          <cell r="A56" t="str">
            <v>Wipro</v>
          </cell>
          <cell r="B56" t="str">
            <v>Reporting year</v>
          </cell>
          <cell r="C56">
            <v>13424</v>
          </cell>
          <cell r="D56" t="str">
            <v>2018-04-01</v>
          </cell>
          <cell r="E56" t="str">
            <v>2019-03-31</v>
          </cell>
        </row>
        <row r="57">
          <cell r="A57" t="str">
            <v>Wistron Corp</v>
          </cell>
          <cell r="B57" t="str">
            <v>Reporting year</v>
          </cell>
          <cell r="C57">
            <v>27308.29</v>
          </cell>
          <cell r="D57" t="str">
            <v>2018-01-01</v>
          </cell>
          <cell r="E57" t="str">
            <v>2018-12-31</v>
          </cell>
        </row>
      </sheetData>
      <sheetData sheetId="13">
        <row r="1">
          <cell r="A1" t="str">
            <v>Organization</v>
          </cell>
          <cell r="C1" t="str">
            <v>RowName</v>
          </cell>
          <cell r="E1" t="str">
            <v>Scope 3 emissions, disclosing and explaining any exclusions. - Metric tonnes CO2e</v>
          </cell>
        </row>
        <row r="2">
          <cell r="A2" t="str">
            <v>Accenture</v>
          </cell>
          <cell r="C2" t="str">
            <v>Purchased goods and services</v>
          </cell>
          <cell r="E2">
            <v>453828</v>
          </cell>
        </row>
        <row r="3">
          <cell r="A3" t="str">
            <v>Accenture</v>
          </cell>
          <cell r="C3" t="str">
            <v>Capital goods</v>
          </cell>
          <cell r="E3" t="str">
            <v>Question not applicable</v>
          </cell>
        </row>
        <row r="4">
          <cell r="A4" t="str">
            <v>Accenture</v>
          </cell>
          <cell r="C4" t="str">
            <v>Fuel-and-energy-related activities (not included in Scope 1 or 2)</v>
          </cell>
          <cell r="E4" t="str">
            <v>Question not applicable</v>
          </cell>
        </row>
        <row r="5">
          <cell r="A5" t="str">
            <v>Accenture</v>
          </cell>
          <cell r="C5" t="str">
            <v>Upstream transportation and distribution</v>
          </cell>
          <cell r="E5" t="str">
            <v>Question not applicable</v>
          </cell>
        </row>
        <row r="6">
          <cell r="A6" t="str">
            <v>Accenture</v>
          </cell>
          <cell r="C6" t="str">
            <v>Waste generated in operations</v>
          </cell>
          <cell r="E6" t="str">
            <v>Question not applicable</v>
          </cell>
        </row>
        <row r="7">
          <cell r="A7" t="str">
            <v>Accenture</v>
          </cell>
          <cell r="C7" t="str">
            <v>Business travel</v>
          </cell>
          <cell r="E7">
            <v>494928</v>
          </cell>
        </row>
        <row r="8">
          <cell r="A8" t="str">
            <v>Accenture</v>
          </cell>
          <cell r="C8" t="str">
            <v>Employee commuting</v>
          </cell>
          <cell r="E8" t="str">
            <v>Question not applicable</v>
          </cell>
        </row>
        <row r="9">
          <cell r="A9" t="str">
            <v>Accenture</v>
          </cell>
          <cell r="C9" t="str">
            <v>Upstream leased assets</v>
          </cell>
          <cell r="E9" t="str">
            <v>Question not applicable</v>
          </cell>
        </row>
        <row r="10">
          <cell r="A10" t="str">
            <v>Accenture</v>
          </cell>
          <cell r="C10" t="str">
            <v>Downstream transportation and distribution</v>
          </cell>
          <cell r="E10" t="str">
            <v>Question not applicable</v>
          </cell>
        </row>
        <row r="11">
          <cell r="A11" t="str">
            <v>Accenture</v>
          </cell>
          <cell r="C11" t="str">
            <v>Processing of sold products</v>
          </cell>
          <cell r="E11" t="str">
            <v>Question not applicable</v>
          </cell>
        </row>
        <row r="12">
          <cell r="A12" t="str">
            <v>Accenture</v>
          </cell>
          <cell r="C12" t="str">
            <v>Use of sold products</v>
          </cell>
          <cell r="E12" t="str">
            <v>Question not applicable</v>
          </cell>
        </row>
        <row r="13">
          <cell r="A13" t="str">
            <v>Accenture</v>
          </cell>
          <cell r="C13" t="str">
            <v>End of life treatment of sold products</v>
          </cell>
          <cell r="E13" t="str">
            <v>Question not applicable</v>
          </cell>
        </row>
        <row r="14">
          <cell r="A14" t="str">
            <v>Accenture</v>
          </cell>
          <cell r="C14" t="str">
            <v>Downstream leased assets</v>
          </cell>
          <cell r="E14" t="str">
            <v>Question not applicable</v>
          </cell>
        </row>
        <row r="15">
          <cell r="A15" t="str">
            <v>Accenture</v>
          </cell>
          <cell r="C15" t="str">
            <v>Franchises</v>
          </cell>
          <cell r="E15" t="str">
            <v>Question not applicable</v>
          </cell>
        </row>
        <row r="16">
          <cell r="A16" t="str">
            <v>Accenture</v>
          </cell>
          <cell r="C16" t="str">
            <v>Investments</v>
          </cell>
          <cell r="E16" t="str">
            <v>Question not applicable</v>
          </cell>
        </row>
        <row r="17">
          <cell r="A17" t="str">
            <v>Accenture</v>
          </cell>
          <cell r="C17" t="str">
            <v>Other (upstream)</v>
          </cell>
          <cell r="E17" t="str">
            <v>Question not applicable</v>
          </cell>
        </row>
        <row r="18">
          <cell r="A18" t="str">
            <v>Accenture</v>
          </cell>
          <cell r="C18" t="str">
            <v>Other (downstream)</v>
          </cell>
          <cell r="E18" t="str">
            <v>Question not applicable</v>
          </cell>
        </row>
        <row r="19">
          <cell r="A19" t="str">
            <v>Adobe, Inc.</v>
          </cell>
          <cell r="C19" t="str">
            <v>Purchased goods and services</v>
          </cell>
          <cell r="E19">
            <v>448050.94</v>
          </cell>
        </row>
        <row r="20">
          <cell r="A20" t="str">
            <v>Adobe, Inc.</v>
          </cell>
          <cell r="C20" t="str">
            <v>Capital goods</v>
          </cell>
          <cell r="E20" t="str">
            <v>Question not applicable</v>
          </cell>
        </row>
        <row r="21">
          <cell r="A21" t="str">
            <v>Adobe, Inc.</v>
          </cell>
          <cell r="C21" t="str">
            <v>Fuel-and-energy-related activities (not included in Scope 1 or 2)</v>
          </cell>
          <cell r="E21">
            <v>14804.55</v>
          </cell>
        </row>
        <row r="22">
          <cell r="A22" t="str">
            <v>Adobe, Inc.</v>
          </cell>
          <cell r="C22" t="str">
            <v>Upstream transportation and distribution</v>
          </cell>
          <cell r="E22" t="str">
            <v>Question not applicable</v>
          </cell>
        </row>
        <row r="23">
          <cell r="A23" t="str">
            <v>Adobe, Inc.</v>
          </cell>
          <cell r="C23" t="str">
            <v>Waste generated in operations</v>
          </cell>
          <cell r="E23">
            <v>87.21</v>
          </cell>
        </row>
        <row r="24">
          <cell r="A24" t="str">
            <v>Adobe, Inc.</v>
          </cell>
          <cell r="C24" t="str">
            <v>Business travel</v>
          </cell>
          <cell r="E24">
            <v>40498</v>
          </cell>
        </row>
        <row r="25">
          <cell r="A25" t="str">
            <v>Adobe, Inc.</v>
          </cell>
          <cell r="C25" t="str">
            <v>Employee commuting</v>
          </cell>
          <cell r="E25">
            <v>10603</v>
          </cell>
        </row>
        <row r="26">
          <cell r="A26" t="str">
            <v>Adobe, Inc.</v>
          </cell>
          <cell r="C26" t="str">
            <v>Upstream leased assets</v>
          </cell>
          <cell r="E26" t="str">
            <v>Question not applicable</v>
          </cell>
        </row>
        <row r="27">
          <cell r="A27" t="str">
            <v>Adobe, Inc.</v>
          </cell>
          <cell r="C27" t="str">
            <v>Downstream transportation and distribution</v>
          </cell>
          <cell r="E27" t="str">
            <v>Question not applicable</v>
          </cell>
        </row>
        <row r="28">
          <cell r="A28" t="str">
            <v>Adobe, Inc.</v>
          </cell>
          <cell r="C28" t="str">
            <v>Processing of sold products</v>
          </cell>
          <cell r="E28" t="str">
            <v>Question not applicable</v>
          </cell>
        </row>
        <row r="29">
          <cell r="A29" t="str">
            <v>Adobe, Inc.</v>
          </cell>
          <cell r="C29" t="str">
            <v>Use of sold products</v>
          </cell>
          <cell r="E29" t="str">
            <v>Question not applicable</v>
          </cell>
        </row>
        <row r="30">
          <cell r="A30" t="str">
            <v>Adobe, Inc.</v>
          </cell>
          <cell r="C30" t="str">
            <v>End of life treatment of sold products</v>
          </cell>
          <cell r="E30" t="str">
            <v>Question not applicable</v>
          </cell>
        </row>
        <row r="31">
          <cell r="A31" t="str">
            <v>Adobe, Inc.</v>
          </cell>
          <cell r="C31" t="str">
            <v>Downstream leased assets</v>
          </cell>
          <cell r="E31" t="str">
            <v>Question not applicable</v>
          </cell>
        </row>
        <row r="32">
          <cell r="A32" t="str">
            <v>Adobe, Inc.</v>
          </cell>
          <cell r="C32" t="str">
            <v>Franchises</v>
          </cell>
          <cell r="E32" t="str">
            <v>Question not applicable</v>
          </cell>
        </row>
        <row r="33">
          <cell r="A33" t="str">
            <v>Adobe, Inc.</v>
          </cell>
          <cell r="C33" t="str">
            <v>Investments</v>
          </cell>
          <cell r="E33" t="str">
            <v>Question not applicable</v>
          </cell>
        </row>
        <row r="34">
          <cell r="A34" t="str">
            <v>Adobe, Inc.</v>
          </cell>
          <cell r="C34" t="str">
            <v>Other (upstream)</v>
          </cell>
          <cell r="E34" t="str">
            <v>Question not applicable</v>
          </cell>
        </row>
        <row r="35">
          <cell r="A35" t="str">
            <v>Adobe, Inc.</v>
          </cell>
          <cell r="C35" t="str">
            <v>Other (downstream)</v>
          </cell>
          <cell r="E35" t="str">
            <v>Question not applicable</v>
          </cell>
        </row>
        <row r="36">
          <cell r="A36" t="str">
            <v>Alphabet, Inc.</v>
          </cell>
          <cell r="C36" t="str">
            <v>Purchased goods and services</v>
          </cell>
          <cell r="E36">
            <v>0</v>
          </cell>
        </row>
        <row r="37">
          <cell r="A37" t="str">
            <v>Alphabet, Inc.</v>
          </cell>
          <cell r="C37" t="str">
            <v>Capital goods</v>
          </cell>
          <cell r="E37">
            <v>2422000</v>
          </cell>
        </row>
        <row r="38">
          <cell r="A38" t="str">
            <v>Alphabet, Inc.</v>
          </cell>
          <cell r="C38" t="str">
            <v>Fuel-and-energy-related activities (not included in Scope 1 or 2)</v>
          </cell>
          <cell r="E38">
            <v>0</v>
          </cell>
        </row>
        <row r="39">
          <cell r="A39" t="str">
            <v>Alphabet, Inc.</v>
          </cell>
          <cell r="C39" t="str">
            <v>Upstream transportation and distribution</v>
          </cell>
          <cell r="E39">
            <v>475000</v>
          </cell>
        </row>
        <row r="40">
          <cell r="A40" t="str">
            <v>Alphabet, Inc.</v>
          </cell>
          <cell r="C40" t="str">
            <v>Waste generated in operations</v>
          </cell>
          <cell r="E40" t="str">
            <v>Question not applicable</v>
          </cell>
        </row>
        <row r="41">
          <cell r="A41" t="str">
            <v>Alphabet, Inc.</v>
          </cell>
          <cell r="C41" t="str">
            <v>Business travel</v>
          </cell>
          <cell r="E41">
            <v>313000</v>
          </cell>
        </row>
        <row r="42">
          <cell r="A42" t="str">
            <v>Alphabet, Inc.</v>
          </cell>
          <cell r="C42" t="str">
            <v>Employee commuting</v>
          </cell>
          <cell r="E42">
            <v>150467</v>
          </cell>
        </row>
        <row r="43">
          <cell r="A43" t="str">
            <v>Alphabet, Inc.</v>
          </cell>
          <cell r="C43" t="str">
            <v>Upstream leased assets</v>
          </cell>
          <cell r="E43" t="str">
            <v>Question not applicable</v>
          </cell>
        </row>
        <row r="44">
          <cell r="A44" t="str">
            <v>Alphabet, Inc.</v>
          </cell>
          <cell r="C44" t="str">
            <v>Downstream transportation and distribution</v>
          </cell>
          <cell r="E44">
            <v>0</v>
          </cell>
        </row>
        <row r="45">
          <cell r="A45" t="str">
            <v>Alphabet, Inc.</v>
          </cell>
          <cell r="C45" t="str">
            <v>Processing of sold products</v>
          </cell>
          <cell r="E45" t="str">
            <v>Question not applicable</v>
          </cell>
        </row>
        <row r="46">
          <cell r="A46" t="str">
            <v>Alphabet, Inc.</v>
          </cell>
          <cell r="C46" t="str">
            <v>Use of sold products</v>
          </cell>
          <cell r="E46">
            <v>0</v>
          </cell>
        </row>
        <row r="47">
          <cell r="A47" t="str">
            <v>Alphabet, Inc.</v>
          </cell>
          <cell r="C47" t="str">
            <v>End of life treatment of sold products</v>
          </cell>
          <cell r="E47">
            <v>0</v>
          </cell>
        </row>
        <row r="48">
          <cell r="A48" t="str">
            <v>Alphabet, Inc.</v>
          </cell>
          <cell r="C48" t="str">
            <v>Downstream leased assets</v>
          </cell>
          <cell r="E48" t="str">
            <v>Question not applicable</v>
          </cell>
        </row>
        <row r="49">
          <cell r="A49" t="str">
            <v>Alphabet, Inc.</v>
          </cell>
          <cell r="C49" t="str">
            <v>Franchises</v>
          </cell>
          <cell r="E49" t="str">
            <v>Question not applicable</v>
          </cell>
        </row>
        <row r="50">
          <cell r="A50" t="str">
            <v>Alphabet, Inc.</v>
          </cell>
          <cell r="C50" t="str">
            <v>Investments</v>
          </cell>
          <cell r="E50" t="str">
            <v>Question not applicable</v>
          </cell>
        </row>
        <row r="51">
          <cell r="A51" t="str">
            <v>Alphabet, Inc.</v>
          </cell>
          <cell r="C51" t="str">
            <v>Other (upstream)</v>
          </cell>
          <cell r="E51">
            <v>10919000</v>
          </cell>
        </row>
        <row r="52">
          <cell r="A52" t="str">
            <v>Alphabet, Inc.</v>
          </cell>
          <cell r="C52" t="str">
            <v>Other (downstream)</v>
          </cell>
          <cell r="E52" t="str">
            <v>Question not applicable</v>
          </cell>
        </row>
        <row r="53">
          <cell r="A53" t="str">
            <v>Amphenol Corporation</v>
          </cell>
          <cell r="C53" t="str">
            <v>Purchased goods and services</v>
          </cell>
          <cell r="E53" t="str">
            <v>Question not applicable</v>
          </cell>
        </row>
        <row r="54">
          <cell r="A54" t="str">
            <v>Amphenol Corporation</v>
          </cell>
          <cell r="C54" t="str">
            <v>Capital goods</v>
          </cell>
          <cell r="E54" t="str">
            <v>Question not applicable</v>
          </cell>
        </row>
        <row r="55">
          <cell r="A55" t="str">
            <v>Amphenol Corporation</v>
          </cell>
          <cell r="C55" t="str">
            <v>Fuel-and-energy-related activities (not included in Scope 1 or 2)</v>
          </cell>
          <cell r="E55" t="str">
            <v>Question not applicable</v>
          </cell>
        </row>
        <row r="56">
          <cell r="A56" t="str">
            <v>Amphenol Corporation</v>
          </cell>
          <cell r="C56" t="str">
            <v>Upstream transportation and distribution</v>
          </cell>
          <cell r="E56" t="str">
            <v>Question not applicable</v>
          </cell>
        </row>
        <row r="57">
          <cell r="A57" t="str">
            <v>Amphenol Corporation</v>
          </cell>
          <cell r="C57" t="str">
            <v>Waste generated in operations</v>
          </cell>
          <cell r="E57" t="str">
            <v>Question not applicable</v>
          </cell>
        </row>
        <row r="58">
          <cell r="A58" t="str">
            <v>Amphenol Corporation</v>
          </cell>
          <cell r="C58" t="str">
            <v>Business travel</v>
          </cell>
          <cell r="E58" t="str">
            <v>Question not applicable</v>
          </cell>
        </row>
        <row r="59">
          <cell r="A59" t="str">
            <v>Amphenol Corporation</v>
          </cell>
          <cell r="C59" t="str">
            <v>Employee commuting</v>
          </cell>
          <cell r="E59" t="str">
            <v>Question not applicable</v>
          </cell>
        </row>
        <row r="60">
          <cell r="A60" t="str">
            <v>Amphenol Corporation</v>
          </cell>
          <cell r="C60" t="str">
            <v>Upstream leased assets</v>
          </cell>
          <cell r="E60" t="str">
            <v>Question not applicable</v>
          </cell>
        </row>
        <row r="61">
          <cell r="A61" t="str">
            <v>Amphenol Corporation</v>
          </cell>
          <cell r="C61" t="str">
            <v>Downstream transportation and distribution</v>
          </cell>
          <cell r="E61" t="str">
            <v>Question not applicable</v>
          </cell>
        </row>
        <row r="62">
          <cell r="A62" t="str">
            <v>Amphenol Corporation</v>
          </cell>
          <cell r="C62" t="str">
            <v>Processing of sold products</v>
          </cell>
          <cell r="E62" t="str">
            <v>Question not applicable</v>
          </cell>
        </row>
        <row r="63">
          <cell r="A63" t="str">
            <v>Amphenol Corporation</v>
          </cell>
          <cell r="C63" t="str">
            <v>Use of sold products</v>
          </cell>
          <cell r="E63" t="str">
            <v>Question not applicable</v>
          </cell>
        </row>
        <row r="64">
          <cell r="A64" t="str">
            <v>Amphenol Corporation</v>
          </cell>
          <cell r="C64" t="str">
            <v>End of life treatment of sold products</v>
          </cell>
          <cell r="E64" t="str">
            <v>Question not applicable</v>
          </cell>
        </row>
        <row r="65">
          <cell r="A65" t="str">
            <v>Amphenol Corporation</v>
          </cell>
          <cell r="C65" t="str">
            <v>Downstream leased assets</v>
          </cell>
          <cell r="E65" t="str">
            <v>Question not applicable</v>
          </cell>
        </row>
        <row r="66">
          <cell r="A66" t="str">
            <v>Amphenol Corporation</v>
          </cell>
          <cell r="C66" t="str">
            <v>Franchises</v>
          </cell>
          <cell r="E66" t="str">
            <v>Question not applicable</v>
          </cell>
        </row>
        <row r="67">
          <cell r="A67" t="str">
            <v>Amphenol Corporation</v>
          </cell>
          <cell r="C67" t="str">
            <v>Investments</v>
          </cell>
          <cell r="E67" t="str">
            <v>Question not applicable</v>
          </cell>
        </row>
        <row r="68">
          <cell r="A68" t="str">
            <v>Amphenol Corporation</v>
          </cell>
          <cell r="C68" t="str">
            <v>Other (upstream)</v>
          </cell>
          <cell r="E68" t="str">
            <v>Question not applicable</v>
          </cell>
        </row>
        <row r="69">
          <cell r="A69" t="str">
            <v>Amphenol Corporation</v>
          </cell>
          <cell r="C69" t="str">
            <v>Other (downstream)</v>
          </cell>
          <cell r="E69" t="str">
            <v>Question not applicable</v>
          </cell>
        </row>
        <row r="70">
          <cell r="A70" t="str">
            <v>Apple Inc.</v>
          </cell>
          <cell r="C70" t="str">
            <v>Purchased goods and services</v>
          </cell>
          <cell r="E70">
            <v>18500000</v>
          </cell>
        </row>
        <row r="71">
          <cell r="A71" t="str">
            <v>Apple Inc.</v>
          </cell>
          <cell r="C71" t="str">
            <v>Capital goods</v>
          </cell>
          <cell r="E71" t="str">
            <v>Question not applicable</v>
          </cell>
        </row>
        <row r="72">
          <cell r="A72" t="str">
            <v>Apple Inc.</v>
          </cell>
          <cell r="C72" t="str">
            <v>Fuel-and-energy-related activities (not included in Scope 1 or 2)</v>
          </cell>
          <cell r="E72" t="str">
            <v>Question not applicable</v>
          </cell>
        </row>
        <row r="73">
          <cell r="A73" t="str">
            <v>Apple Inc.</v>
          </cell>
          <cell r="C73" t="str">
            <v>Upstream transportation and distribution</v>
          </cell>
          <cell r="E73">
            <v>400000</v>
          </cell>
        </row>
        <row r="74">
          <cell r="A74" t="str">
            <v>Apple Inc.</v>
          </cell>
          <cell r="C74" t="str">
            <v>Waste generated in operations</v>
          </cell>
          <cell r="E74" t="str">
            <v>Question not applicable</v>
          </cell>
        </row>
        <row r="75">
          <cell r="A75" t="str">
            <v>Apple Inc.</v>
          </cell>
          <cell r="C75" t="str">
            <v>Business travel</v>
          </cell>
          <cell r="E75">
            <v>337300</v>
          </cell>
        </row>
        <row r="76">
          <cell r="A76" t="str">
            <v>Apple Inc.</v>
          </cell>
          <cell r="C76" t="str">
            <v>Employee commuting</v>
          </cell>
          <cell r="E76">
            <v>183200</v>
          </cell>
        </row>
        <row r="77">
          <cell r="A77" t="str">
            <v>Apple Inc.</v>
          </cell>
          <cell r="C77" t="str">
            <v>Upstream leased assets</v>
          </cell>
          <cell r="E77" t="str">
            <v>Question not applicable</v>
          </cell>
        </row>
        <row r="78">
          <cell r="A78" t="str">
            <v>Apple Inc.</v>
          </cell>
          <cell r="C78" t="str">
            <v>Downstream transportation and distribution</v>
          </cell>
          <cell r="E78">
            <v>900000</v>
          </cell>
        </row>
        <row r="79">
          <cell r="A79" t="str">
            <v>Apple Inc.</v>
          </cell>
          <cell r="C79" t="str">
            <v>Processing of sold products</v>
          </cell>
          <cell r="E79" t="str">
            <v>Question not applicable</v>
          </cell>
        </row>
        <row r="80">
          <cell r="A80" t="str">
            <v>Apple Inc.</v>
          </cell>
          <cell r="C80" t="str">
            <v>Use of sold products</v>
          </cell>
          <cell r="E80">
            <v>4700000</v>
          </cell>
        </row>
        <row r="81">
          <cell r="A81" t="str">
            <v>Apple Inc.</v>
          </cell>
          <cell r="C81" t="str">
            <v>End of life treatment of sold products</v>
          </cell>
          <cell r="E81">
            <v>50000</v>
          </cell>
        </row>
        <row r="82">
          <cell r="A82" t="str">
            <v>Apple Inc.</v>
          </cell>
          <cell r="C82" t="str">
            <v>Downstream leased assets</v>
          </cell>
          <cell r="E82" t="str">
            <v>Question not applicable</v>
          </cell>
        </row>
        <row r="83">
          <cell r="A83" t="str">
            <v>Apple Inc.</v>
          </cell>
          <cell r="C83" t="str">
            <v>Franchises</v>
          </cell>
          <cell r="E83" t="str">
            <v>Question not applicable</v>
          </cell>
        </row>
        <row r="84">
          <cell r="A84" t="str">
            <v>Apple Inc.</v>
          </cell>
          <cell r="C84" t="str">
            <v>Investments</v>
          </cell>
          <cell r="E84" t="str">
            <v>Question not applicable</v>
          </cell>
        </row>
        <row r="85">
          <cell r="A85" t="str">
            <v>Apple Inc.</v>
          </cell>
          <cell r="C85" t="str">
            <v>Other (upstream)</v>
          </cell>
          <cell r="E85" t="str">
            <v>Question not applicable</v>
          </cell>
        </row>
        <row r="86">
          <cell r="A86" t="str">
            <v>Apple Inc.</v>
          </cell>
          <cell r="C86" t="str">
            <v>Other (downstream)</v>
          </cell>
          <cell r="E86" t="str">
            <v>Question not applicable</v>
          </cell>
        </row>
        <row r="87">
          <cell r="A87" t="str">
            <v>Arista Networks</v>
          </cell>
          <cell r="C87" t="str">
            <v>Purchased goods and services</v>
          </cell>
          <cell r="E87">
            <v>106760</v>
          </cell>
        </row>
        <row r="88">
          <cell r="A88" t="str">
            <v>Arista Networks</v>
          </cell>
          <cell r="C88" t="str">
            <v>Capital goods</v>
          </cell>
          <cell r="E88">
            <v>3038</v>
          </cell>
        </row>
        <row r="89">
          <cell r="A89" t="str">
            <v>Arista Networks</v>
          </cell>
          <cell r="C89" t="str">
            <v>Fuel-and-energy-related activities (not included in Scope 1 or 2)</v>
          </cell>
          <cell r="E89" t="str">
            <v>Question not applicable</v>
          </cell>
        </row>
        <row r="90">
          <cell r="A90" t="str">
            <v>Arista Networks</v>
          </cell>
          <cell r="C90" t="str">
            <v>Upstream transportation and distribution</v>
          </cell>
          <cell r="E90">
            <v>38784</v>
          </cell>
        </row>
        <row r="91">
          <cell r="A91" t="str">
            <v>Arista Networks</v>
          </cell>
          <cell r="C91" t="str">
            <v>Waste generated in operations</v>
          </cell>
          <cell r="E91">
            <v>34</v>
          </cell>
        </row>
        <row r="92">
          <cell r="A92" t="str">
            <v>Arista Networks</v>
          </cell>
          <cell r="C92" t="str">
            <v>Business travel</v>
          </cell>
          <cell r="E92">
            <v>263</v>
          </cell>
        </row>
        <row r="93">
          <cell r="A93" t="str">
            <v>Arista Networks</v>
          </cell>
          <cell r="C93" t="str">
            <v>Employee commuting</v>
          </cell>
          <cell r="E93">
            <v>2243</v>
          </cell>
        </row>
        <row r="94">
          <cell r="A94" t="str">
            <v>Arista Networks</v>
          </cell>
          <cell r="C94" t="str">
            <v>Upstream leased assets</v>
          </cell>
          <cell r="E94">
            <v>4175</v>
          </cell>
        </row>
        <row r="95">
          <cell r="A95" t="str">
            <v>Arista Networks</v>
          </cell>
          <cell r="C95" t="str">
            <v>Downstream transportation and distribution</v>
          </cell>
          <cell r="E95">
            <v>2641</v>
          </cell>
        </row>
        <row r="96">
          <cell r="A96" t="str">
            <v>Arista Networks</v>
          </cell>
          <cell r="C96" t="str">
            <v>Processing of sold products</v>
          </cell>
          <cell r="E96" t="str">
            <v>Question not applicable</v>
          </cell>
        </row>
        <row r="97">
          <cell r="A97" t="str">
            <v>Arista Networks</v>
          </cell>
          <cell r="C97" t="str">
            <v>Use of sold products</v>
          </cell>
          <cell r="E97">
            <v>1336063</v>
          </cell>
        </row>
        <row r="98">
          <cell r="A98" t="str">
            <v>Arista Networks</v>
          </cell>
          <cell r="C98" t="str">
            <v>End of life treatment of sold products</v>
          </cell>
          <cell r="E98">
            <v>16073</v>
          </cell>
        </row>
        <row r="99">
          <cell r="A99" t="str">
            <v>Arista Networks</v>
          </cell>
          <cell r="C99" t="str">
            <v>Downstream leased assets</v>
          </cell>
          <cell r="E99" t="str">
            <v>Question not applicable</v>
          </cell>
        </row>
        <row r="100">
          <cell r="A100" t="str">
            <v>Arista Networks</v>
          </cell>
          <cell r="C100" t="str">
            <v>Franchises</v>
          </cell>
          <cell r="E100" t="str">
            <v>Question not applicable</v>
          </cell>
        </row>
        <row r="101">
          <cell r="A101" t="str">
            <v>Arista Networks</v>
          </cell>
          <cell r="C101" t="str">
            <v>Investments</v>
          </cell>
          <cell r="E101" t="str">
            <v>Question not applicable</v>
          </cell>
        </row>
        <row r="102">
          <cell r="A102" t="str">
            <v>Arista Networks</v>
          </cell>
          <cell r="C102" t="str">
            <v>Other (upstream)</v>
          </cell>
          <cell r="E102" t="str">
            <v>Question not applicable</v>
          </cell>
        </row>
        <row r="103">
          <cell r="A103" t="str">
            <v>Arista Networks</v>
          </cell>
          <cell r="C103" t="str">
            <v>Other (downstream)</v>
          </cell>
          <cell r="E103" t="str">
            <v>Question not applicable</v>
          </cell>
        </row>
        <row r="104">
          <cell r="A104" t="str">
            <v>Atos SE</v>
          </cell>
          <cell r="C104" t="str">
            <v>Purchased goods and services</v>
          </cell>
          <cell r="E104">
            <v>4070624</v>
          </cell>
        </row>
        <row r="105">
          <cell r="A105" t="str">
            <v>Atos SE</v>
          </cell>
          <cell r="C105" t="str">
            <v>Capital goods</v>
          </cell>
          <cell r="E105">
            <v>0</v>
          </cell>
        </row>
        <row r="106">
          <cell r="A106" t="str">
            <v>Atos SE</v>
          </cell>
          <cell r="C106" t="str">
            <v>Fuel-and-energy-related activities (not included in Scope 1 or 2)</v>
          </cell>
          <cell r="E106">
            <v>91073</v>
          </cell>
        </row>
        <row r="107">
          <cell r="A107" t="str">
            <v>Atos SE</v>
          </cell>
          <cell r="C107" t="str">
            <v>Upstream transportation and distribution</v>
          </cell>
          <cell r="E107">
            <v>18356</v>
          </cell>
        </row>
        <row r="108">
          <cell r="A108" t="str">
            <v>Atos SE</v>
          </cell>
          <cell r="C108" t="str">
            <v>Waste generated in operations</v>
          </cell>
          <cell r="E108">
            <v>3475</v>
          </cell>
        </row>
        <row r="109">
          <cell r="A109" t="str">
            <v>Atos SE</v>
          </cell>
          <cell r="C109" t="str">
            <v>Business travel</v>
          </cell>
          <cell r="E109">
            <v>37005</v>
          </cell>
        </row>
        <row r="110">
          <cell r="A110" t="str">
            <v>Atos SE</v>
          </cell>
          <cell r="C110" t="str">
            <v>Employee commuting</v>
          </cell>
          <cell r="E110">
            <v>107383</v>
          </cell>
        </row>
        <row r="111">
          <cell r="A111" t="str">
            <v>Atos SE</v>
          </cell>
          <cell r="C111" t="str">
            <v>Upstream leased assets</v>
          </cell>
          <cell r="E111" t="str">
            <v>Question not applicable</v>
          </cell>
        </row>
        <row r="112">
          <cell r="A112" t="str">
            <v>Atos SE</v>
          </cell>
          <cell r="C112" t="str">
            <v>Downstream transportation and distribution</v>
          </cell>
          <cell r="E112" t="str">
            <v>Question not applicable</v>
          </cell>
        </row>
        <row r="113">
          <cell r="A113" t="str">
            <v>Atos SE</v>
          </cell>
          <cell r="C113" t="str">
            <v>Processing of sold products</v>
          </cell>
          <cell r="E113" t="str">
            <v>Question not applicable</v>
          </cell>
        </row>
        <row r="114">
          <cell r="A114" t="str">
            <v>Atos SE</v>
          </cell>
          <cell r="C114" t="str">
            <v>Use of sold products</v>
          </cell>
          <cell r="E114">
            <v>900463</v>
          </cell>
        </row>
        <row r="115">
          <cell r="A115" t="str">
            <v>Atos SE</v>
          </cell>
          <cell r="C115" t="str">
            <v>End of life treatment of sold products</v>
          </cell>
          <cell r="E115" t="str">
            <v>Question not applicable</v>
          </cell>
        </row>
        <row r="116">
          <cell r="A116" t="str">
            <v>Atos SE</v>
          </cell>
          <cell r="C116" t="str">
            <v>Downstream leased assets</v>
          </cell>
          <cell r="E116" t="str">
            <v>Question not applicable</v>
          </cell>
        </row>
        <row r="117">
          <cell r="A117" t="str">
            <v>Atos SE</v>
          </cell>
          <cell r="C117" t="str">
            <v>Franchises</v>
          </cell>
          <cell r="E117" t="str">
            <v>Question not applicable</v>
          </cell>
        </row>
        <row r="118">
          <cell r="A118" t="str">
            <v>Atos SE</v>
          </cell>
          <cell r="C118" t="str">
            <v>Investments</v>
          </cell>
          <cell r="E118" t="str">
            <v>Question not applicable</v>
          </cell>
        </row>
        <row r="119">
          <cell r="A119" t="str">
            <v>Atos SE</v>
          </cell>
          <cell r="C119" t="str">
            <v>Other (upstream)</v>
          </cell>
          <cell r="E119" t="str">
            <v>Question not applicable</v>
          </cell>
        </row>
        <row r="120">
          <cell r="A120" t="str">
            <v>Atos SE</v>
          </cell>
          <cell r="C120" t="str">
            <v>Other (downstream)</v>
          </cell>
          <cell r="E120" t="str">
            <v>Question not applicable</v>
          </cell>
        </row>
        <row r="121">
          <cell r="A121" t="str">
            <v>Autodesk, Inc.</v>
          </cell>
          <cell r="C121" t="str">
            <v>Purchased goods and services</v>
          </cell>
          <cell r="E121">
            <v>104637</v>
          </cell>
        </row>
        <row r="122">
          <cell r="A122" t="str">
            <v>Autodesk, Inc.</v>
          </cell>
          <cell r="C122" t="str">
            <v>Capital goods</v>
          </cell>
          <cell r="E122">
            <v>23213</v>
          </cell>
        </row>
        <row r="123">
          <cell r="A123" t="str">
            <v>Autodesk, Inc.</v>
          </cell>
          <cell r="C123" t="str">
            <v>Fuel-and-energy-related activities (not included in Scope 1 or 2)</v>
          </cell>
          <cell r="E123">
            <v>3849</v>
          </cell>
        </row>
        <row r="124">
          <cell r="A124" t="str">
            <v>Autodesk, Inc.</v>
          </cell>
          <cell r="C124" t="str">
            <v>Upstream transportation and distribution</v>
          </cell>
          <cell r="E124">
            <v>7942</v>
          </cell>
        </row>
        <row r="125">
          <cell r="A125" t="str">
            <v>Autodesk, Inc.</v>
          </cell>
          <cell r="C125" t="str">
            <v>Waste generated in operations</v>
          </cell>
          <cell r="E125">
            <v>684</v>
          </cell>
        </row>
        <row r="126">
          <cell r="A126" t="str">
            <v>Autodesk, Inc.</v>
          </cell>
          <cell r="C126" t="str">
            <v>Business travel</v>
          </cell>
          <cell r="E126">
            <v>92937</v>
          </cell>
        </row>
        <row r="127">
          <cell r="A127" t="str">
            <v>Autodesk, Inc.</v>
          </cell>
          <cell r="C127" t="str">
            <v>Employee commuting</v>
          </cell>
          <cell r="E127">
            <v>13090</v>
          </cell>
        </row>
        <row r="128">
          <cell r="A128" t="str">
            <v>Autodesk, Inc.</v>
          </cell>
          <cell r="C128" t="str">
            <v>Upstream leased assets</v>
          </cell>
          <cell r="E128">
            <v>21</v>
          </cell>
        </row>
        <row r="129">
          <cell r="A129" t="str">
            <v>Autodesk, Inc.</v>
          </cell>
          <cell r="C129" t="str">
            <v>Downstream transportation and distribution</v>
          </cell>
          <cell r="E129">
            <v>7</v>
          </cell>
        </row>
        <row r="130">
          <cell r="A130" t="str">
            <v>Autodesk, Inc.</v>
          </cell>
          <cell r="C130" t="str">
            <v>Processing of sold products</v>
          </cell>
          <cell r="E130" t="str">
            <v>Question not applicable</v>
          </cell>
        </row>
        <row r="131">
          <cell r="A131" t="str">
            <v>Autodesk, Inc.</v>
          </cell>
          <cell r="C131" t="str">
            <v>Use of sold products</v>
          </cell>
          <cell r="E131" t="str">
            <v>Question not applicable</v>
          </cell>
        </row>
        <row r="132">
          <cell r="A132" t="str">
            <v>Autodesk, Inc.</v>
          </cell>
          <cell r="C132" t="str">
            <v>End of life treatment of sold products</v>
          </cell>
          <cell r="E132">
            <v>2</v>
          </cell>
        </row>
        <row r="133">
          <cell r="A133" t="str">
            <v>Autodesk, Inc.</v>
          </cell>
          <cell r="C133" t="str">
            <v>Downstream leased assets</v>
          </cell>
          <cell r="E133" t="str">
            <v>Question not applicable</v>
          </cell>
        </row>
        <row r="134">
          <cell r="A134" t="str">
            <v>Autodesk, Inc.</v>
          </cell>
          <cell r="C134" t="str">
            <v>Franchises</v>
          </cell>
          <cell r="E134" t="str">
            <v>Question not applicable</v>
          </cell>
        </row>
        <row r="135">
          <cell r="A135" t="str">
            <v>Autodesk, Inc.</v>
          </cell>
          <cell r="C135" t="str">
            <v>Investments</v>
          </cell>
          <cell r="E135" t="str">
            <v>Question not applicable</v>
          </cell>
        </row>
        <row r="136">
          <cell r="A136" t="str">
            <v>Autodesk, Inc.</v>
          </cell>
          <cell r="C136" t="str">
            <v>Other (upstream)</v>
          </cell>
          <cell r="E136" t="str">
            <v>Question not applicable</v>
          </cell>
        </row>
        <row r="137">
          <cell r="A137" t="str">
            <v>Autodesk, Inc.</v>
          </cell>
          <cell r="C137" t="str">
            <v>Other (downstream)</v>
          </cell>
          <cell r="E137" t="str">
            <v>Question not applicable</v>
          </cell>
        </row>
        <row r="138">
          <cell r="A138" t="str">
            <v>BOE Technology Group Co.,Ltd.</v>
          </cell>
          <cell r="C138" t="str">
            <v>Purchased goods and services</v>
          </cell>
          <cell r="E138">
            <v>1655</v>
          </cell>
        </row>
        <row r="139">
          <cell r="A139" t="str">
            <v>BOE Technology Group Co.,Ltd.</v>
          </cell>
          <cell r="C139" t="str">
            <v>Capital goods</v>
          </cell>
          <cell r="E139" t="str">
            <v>Question not applicable</v>
          </cell>
        </row>
        <row r="140">
          <cell r="A140" t="str">
            <v>BOE Technology Group Co.,Ltd.</v>
          </cell>
          <cell r="C140" t="str">
            <v>Fuel-and-energy-related activities (not included in Scope 1 or 2)</v>
          </cell>
          <cell r="E140">
            <v>3057</v>
          </cell>
        </row>
        <row r="141">
          <cell r="A141" t="str">
            <v>BOE Technology Group Co.,Ltd.</v>
          </cell>
          <cell r="C141" t="str">
            <v>Upstream transportation and distribution</v>
          </cell>
          <cell r="E141" t="str">
            <v>Question not applicable</v>
          </cell>
        </row>
        <row r="142">
          <cell r="A142" t="str">
            <v>BOE Technology Group Co.,Ltd.</v>
          </cell>
          <cell r="C142" t="str">
            <v>Waste generated in operations</v>
          </cell>
          <cell r="E142" t="str">
            <v>Question not applicable</v>
          </cell>
        </row>
        <row r="143">
          <cell r="A143" t="str">
            <v>BOE Technology Group Co.,Ltd.</v>
          </cell>
          <cell r="C143" t="str">
            <v>Business travel</v>
          </cell>
          <cell r="E143">
            <v>28247</v>
          </cell>
        </row>
        <row r="144">
          <cell r="A144" t="str">
            <v>BOE Technology Group Co.,Ltd.</v>
          </cell>
          <cell r="C144" t="str">
            <v>Employee commuting</v>
          </cell>
          <cell r="E144">
            <v>659</v>
          </cell>
        </row>
        <row r="145">
          <cell r="A145" t="str">
            <v>BOE Technology Group Co.,Ltd.</v>
          </cell>
          <cell r="C145" t="str">
            <v>Upstream leased assets</v>
          </cell>
          <cell r="E145" t="str">
            <v>Question not applicable</v>
          </cell>
        </row>
        <row r="146">
          <cell r="A146" t="str">
            <v>BOE Technology Group Co.,Ltd.</v>
          </cell>
          <cell r="C146" t="str">
            <v>Downstream transportation and distribution</v>
          </cell>
          <cell r="E146">
            <v>269</v>
          </cell>
        </row>
        <row r="147">
          <cell r="A147" t="str">
            <v>BOE Technology Group Co.,Ltd.</v>
          </cell>
          <cell r="C147" t="str">
            <v>Processing of sold products</v>
          </cell>
          <cell r="E147" t="str">
            <v>Question not applicable</v>
          </cell>
        </row>
        <row r="148">
          <cell r="A148" t="str">
            <v>BOE Technology Group Co.,Ltd.</v>
          </cell>
          <cell r="C148" t="str">
            <v>Use of sold products</v>
          </cell>
          <cell r="E148" t="str">
            <v>Question not applicable</v>
          </cell>
        </row>
        <row r="149">
          <cell r="A149" t="str">
            <v>BOE Technology Group Co.,Ltd.</v>
          </cell>
          <cell r="C149" t="str">
            <v>End of life treatment of sold products</v>
          </cell>
          <cell r="E149" t="str">
            <v>Question not applicable</v>
          </cell>
        </row>
        <row r="150">
          <cell r="A150" t="str">
            <v>BOE Technology Group Co.,Ltd.</v>
          </cell>
          <cell r="C150" t="str">
            <v>Downstream leased assets</v>
          </cell>
          <cell r="E150" t="str">
            <v>Question not applicable</v>
          </cell>
        </row>
        <row r="151">
          <cell r="A151" t="str">
            <v>BOE Technology Group Co.,Ltd.</v>
          </cell>
          <cell r="C151" t="str">
            <v>Franchises</v>
          </cell>
          <cell r="E151" t="str">
            <v>Question not applicable</v>
          </cell>
        </row>
        <row r="152">
          <cell r="A152" t="str">
            <v>BOE Technology Group Co.,Ltd.</v>
          </cell>
          <cell r="C152" t="str">
            <v>Investments</v>
          </cell>
          <cell r="E152" t="str">
            <v>Question not applicable</v>
          </cell>
        </row>
        <row r="153">
          <cell r="A153" t="str">
            <v>BOE Technology Group Co.,Ltd.</v>
          </cell>
          <cell r="C153" t="str">
            <v>Other (upstream)</v>
          </cell>
          <cell r="E153" t="str">
            <v>Question not applicable</v>
          </cell>
        </row>
        <row r="154">
          <cell r="A154" t="str">
            <v>BOE Technology Group Co.,Ltd.</v>
          </cell>
          <cell r="C154" t="str">
            <v>Other (downstream)</v>
          </cell>
          <cell r="E154" t="str">
            <v>Question not applicable</v>
          </cell>
        </row>
        <row r="155">
          <cell r="A155" t="str">
            <v>Capgemini SE</v>
          </cell>
          <cell r="C155" t="str">
            <v>Purchased goods and services</v>
          </cell>
          <cell r="E155">
            <v>179665</v>
          </cell>
        </row>
        <row r="156">
          <cell r="A156" t="str">
            <v>Capgemini SE</v>
          </cell>
          <cell r="C156" t="str">
            <v>Capital goods</v>
          </cell>
          <cell r="E156" t="str">
            <v>Question not applicable</v>
          </cell>
        </row>
        <row r="157">
          <cell r="A157" t="str">
            <v>Capgemini SE</v>
          </cell>
          <cell r="C157" t="str">
            <v>Fuel-and-energy-related activities (not included in Scope 1 or 2)</v>
          </cell>
          <cell r="E157">
            <v>22373.55</v>
          </cell>
        </row>
        <row r="158">
          <cell r="A158" t="str">
            <v>Capgemini SE</v>
          </cell>
          <cell r="C158" t="str">
            <v>Upstream transportation and distribution</v>
          </cell>
          <cell r="E158" t="str">
            <v>Question not applicable</v>
          </cell>
        </row>
        <row r="159">
          <cell r="A159" t="str">
            <v>Capgemini SE</v>
          </cell>
          <cell r="C159" t="str">
            <v>Waste generated in operations</v>
          </cell>
          <cell r="E159">
            <v>399.53</v>
          </cell>
        </row>
        <row r="160">
          <cell r="A160" t="str">
            <v>Capgemini SE</v>
          </cell>
          <cell r="C160" t="str">
            <v>Business travel</v>
          </cell>
          <cell r="E160">
            <v>315428.07</v>
          </cell>
        </row>
        <row r="161">
          <cell r="A161" t="str">
            <v>Capgemini SE</v>
          </cell>
          <cell r="C161" t="str">
            <v>Employee commuting</v>
          </cell>
          <cell r="E161">
            <v>225687</v>
          </cell>
        </row>
        <row r="162">
          <cell r="A162" t="str">
            <v>Capgemini SE</v>
          </cell>
          <cell r="C162" t="str">
            <v>Upstream leased assets</v>
          </cell>
          <cell r="E162" t="str">
            <v>Question not applicable</v>
          </cell>
        </row>
        <row r="163">
          <cell r="A163" t="str">
            <v>Capgemini SE</v>
          </cell>
          <cell r="C163" t="str">
            <v>Downstream transportation and distribution</v>
          </cell>
          <cell r="E163" t="str">
            <v>Question not applicable</v>
          </cell>
        </row>
        <row r="164">
          <cell r="A164" t="str">
            <v>Capgemini SE</v>
          </cell>
          <cell r="C164" t="str">
            <v>Processing of sold products</v>
          </cell>
          <cell r="E164" t="str">
            <v>Question not applicable</v>
          </cell>
        </row>
        <row r="165">
          <cell r="A165" t="str">
            <v>Capgemini SE</v>
          </cell>
          <cell r="C165" t="str">
            <v>Use of sold products</v>
          </cell>
          <cell r="E165" t="str">
            <v>Question not applicable</v>
          </cell>
        </row>
        <row r="166">
          <cell r="A166" t="str">
            <v>Capgemini SE</v>
          </cell>
          <cell r="C166" t="str">
            <v>End of life treatment of sold products</v>
          </cell>
          <cell r="E166" t="str">
            <v>Question not applicable</v>
          </cell>
        </row>
        <row r="167">
          <cell r="A167" t="str">
            <v>Capgemini SE</v>
          </cell>
          <cell r="C167" t="str">
            <v>Downstream leased assets</v>
          </cell>
          <cell r="E167" t="str">
            <v>Question not applicable</v>
          </cell>
        </row>
        <row r="168">
          <cell r="A168" t="str">
            <v>Capgemini SE</v>
          </cell>
          <cell r="C168" t="str">
            <v>Franchises</v>
          </cell>
          <cell r="E168" t="str">
            <v>Question not applicable</v>
          </cell>
        </row>
        <row r="169">
          <cell r="A169" t="str">
            <v>Capgemini SE</v>
          </cell>
          <cell r="C169" t="str">
            <v>Investments</v>
          </cell>
          <cell r="E169" t="str">
            <v>Question not applicable</v>
          </cell>
        </row>
        <row r="170">
          <cell r="A170" t="str">
            <v>Capgemini SE</v>
          </cell>
          <cell r="C170" t="str">
            <v>Other (upstream)</v>
          </cell>
        </row>
        <row r="171">
          <cell r="A171" t="str">
            <v>Capgemini SE</v>
          </cell>
          <cell r="C171" t="str">
            <v>Other (downstream)</v>
          </cell>
          <cell r="E171" t="str">
            <v>Question not applicable</v>
          </cell>
        </row>
        <row r="172">
          <cell r="A172" t="str">
            <v>Cisco Systems, Inc.</v>
          </cell>
          <cell r="C172" t="str">
            <v>Purchased goods and services</v>
          </cell>
          <cell r="E172">
            <v>1154682</v>
          </cell>
        </row>
        <row r="173">
          <cell r="A173" t="str">
            <v>Cisco Systems, Inc.</v>
          </cell>
          <cell r="C173" t="str">
            <v>Capital goods</v>
          </cell>
          <cell r="E173">
            <v>40020</v>
          </cell>
        </row>
        <row r="174">
          <cell r="A174" t="str">
            <v>Cisco Systems, Inc.</v>
          </cell>
          <cell r="C174" t="str">
            <v>Fuel-and-energy-related activities (not included in Scope 1 or 2)</v>
          </cell>
          <cell r="E174">
            <v>40002</v>
          </cell>
        </row>
        <row r="175">
          <cell r="A175" t="str">
            <v>Cisco Systems, Inc.</v>
          </cell>
          <cell r="C175" t="str">
            <v>Upstream transportation and distribution</v>
          </cell>
          <cell r="E175">
            <v>36598</v>
          </cell>
        </row>
        <row r="176">
          <cell r="A176" t="str">
            <v>Cisco Systems, Inc.</v>
          </cell>
          <cell r="C176" t="str">
            <v>Waste generated in operations</v>
          </cell>
          <cell r="E176">
            <v>1096</v>
          </cell>
        </row>
        <row r="177">
          <cell r="A177" t="str">
            <v>Cisco Systems, Inc.</v>
          </cell>
          <cell r="C177" t="str">
            <v>Business travel</v>
          </cell>
          <cell r="E177">
            <v>217500</v>
          </cell>
        </row>
        <row r="178">
          <cell r="A178" t="str">
            <v>Cisco Systems, Inc.</v>
          </cell>
          <cell r="C178" t="str">
            <v>Employee commuting</v>
          </cell>
          <cell r="E178">
            <v>81394</v>
          </cell>
        </row>
        <row r="179">
          <cell r="A179" t="str">
            <v>Cisco Systems, Inc.</v>
          </cell>
          <cell r="C179" t="str">
            <v>Upstream leased assets</v>
          </cell>
          <cell r="E179" t="str">
            <v>Question not applicable</v>
          </cell>
        </row>
        <row r="180">
          <cell r="A180" t="str">
            <v>Cisco Systems, Inc.</v>
          </cell>
          <cell r="C180" t="str">
            <v>Downstream transportation and distribution</v>
          </cell>
          <cell r="E180">
            <v>83396</v>
          </cell>
        </row>
        <row r="181">
          <cell r="A181" t="str">
            <v>Cisco Systems, Inc.</v>
          </cell>
          <cell r="C181" t="str">
            <v>Processing of sold products</v>
          </cell>
          <cell r="E181" t="str">
            <v>Question not applicable</v>
          </cell>
        </row>
        <row r="182">
          <cell r="A182" t="str">
            <v>Cisco Systems, Inc.</v>
          </cell>
          <cell r="C182" t="str">
            <v>Use of sold products</v>
          </cell>
          <cell r="E182">
            <v>37865598</v>
          </cell>
        </row>
        <row r="183">
          <cell r="A183" t="str">
            <v>Cisco Systems, Inc.</v>
          </cell>
          <cell r="C183" t="str">
            <v>End of life treatment of sold products</v>
          </cell>
          <cell r="E183">
            <v>272</v>
          </cell>
        </row>
        <row r="184">
          <cell r="A184" t="str">
            <v>Cisco Systems, Inc.</v>
          </cell>
          <cell r="C184" t="str">
            <v>Downstream leased assets</v>
          </cell>
          <cell r="E184" t="str">
            <v>Question not applicable</v>
          </cell>
        </row>
        <row r="185">
          <cell r="A185" t="str">
            <v>Cisco Systems, Inc.</v>
          </cell>
          <cell r="C185" t="str">
            <v>Franchises</v>
          </cell>
          <cell r="E185" t="str">
            <v>Question not applicable</v>
          </cell>
        </row>
        <row r="186">
          <cell r="A186" t="str">
            <v>Cisco Systems, Inc.</v>
          </cell>
          <cell r="C186" t="str">
            <v>Investments</v>
          </cell>
          <cell r="E186" t="str">
            <v>Question not applicable</v>
          </cell>
        </row>
        <row r="187">
          <cell r="A187" t="str">
            <v>Cisco Systems, Inc.</v>
          </cell>
          <cell r="C187" t="str">
            <v>Other (upstream)</v>
          </cell>
          <cell r="E187" t="str">
            <v>Question not applicable</v>
          </cell>
        </row>
        <row r="188">
          <cell r="A188" t="str">
            <v>Cisco Systems, Inc.</v>
          </cell>
          <cell r="C188" t="str">
            <v>Other (downstream)</v>
          </cell>
          <cell r="E188" t="str">
            <v>Question not applicable</v>
          </cell>
        </row>
        <row r="189">
          <cell r="A189" t="str">
            <v>Compal Electronics</v>
          </cell>
          <cell r="C189" t="str">
            <v>Purchased goods and services</v>
          </cell>
          <cell r="E189">
            <v>8351229</v>
          </cell>
        </row>
        <row r="190">
          <cell r="A190" t="str">
            <v>Compal Electronics</v>
          </cell>
          <cell r="C190" t="str">
            <v>Capital goods</v>
          </cell>
          <cell r="E190">
            <v>6.8</v>
          </cell>
        </row>
        <row r="191">
          <cell r="A191" t="str">
            <v>Compal Electronics</v>
          </cell>
          <cell r="C191" t="str">
            <v>Fuel-and-energy-related activities (not included in Scope 1 or 2)</v>
          </cell>
          <cell r="E191" t="str">
            <v>Question not applicable</v>
          </cell>
        </row>
        <row r="192">
          <cell r="A192" t="str">
            <v>Compal Electronics</v>
          </cell>
          <cell r="C192" t="str">
            <v>Upstream transportation and distribution</v>
          </cell>
          <cell r="E192">
            <v>96.7</v>
          </cell>
        </row>
        <row r="193">
          <cell r="A193" t="str">
            <v>Compal Electronics</v>
          </cell>
          <cell r="C193" t="str">
            <v>Waste generated in operations</v>
          </cell>
          <cell r="E193">
            <v>586</v>
          </cell>
        </row>
        <row r="194">
          <cell r="A194" t="str">
            <v>Compal Electronics</v>
          </cell>
          <cell r="C194" t="str">
            <v>Business travel</v>
          </cell>
          <cell r="E194">
            <v>1498.2</v>
          </cell>
        </row>
        <row r="195">
          <cell r="A195" t="str">
            <v>Compal Electronics</v>
          </cell>
          <cell r="C195" t="str">
            <v>Employee commuting</v>
          </cell>
          <cell r="E195">
            <v>173</v>
          </cell>
        </row>
        <row r="196">
          <cell r="A196" t="str">
            <v>Compal Electronics</v>
          </cell>
          <cell r="C196" t="str">
            <v>Upstream leased assets</v>
          </cell>
          <cell r="E196" t="str">
            <v>Question not applicable</v>
          </cell>
        </row>
        <row r="197">
          <cell r="A197" t="str">
            <v>Compal Electronics</v>
          </cell>
          <cell r="C197" t="str">
            <v>Downstream transportation and distribution</v>
          </cell>
          <cell r="E197">
            <v>1977</v>
          </cell>
        </row>
        <row r="198">
          <cell r="A198" t="str">
            <v>Compal Electronics</v>
          </cell>
          <cell r="C198" t="str">
            <v>Processing of sold products</v>
          </cell>
          <cell r="E198">
            <v>9718</v>
          </cell>
        </row>
        <row r="199">
          <cell r="A199" t="str">
            <v>Compal Electronics</v>
          </cell>
          <cell r="C199" t="str">
            <v>Use of sold products</v>
          </cell>
          <cell r="E199">
            <v>915824</v>
          </cell>
        </row>
        <row r="200">
          <cell r="A200" t="str">
            <v>Compal Electronics</v>
          </cell>
          <cell r="C200" t="str">
            <v>End of life treatment of sold products</v>
          </cell>
          <cell r="E200">
            <v>149635</v>
          </cell>
        </row>
        <row r="201">
          <cell r="A201" t="str">
            <v>Compal Electronics</v>
          </cell>
          <cell r="C201" t="str">
            <v>Downstream leased assets</v>
          </cell>
          <cell r="E201" t="str">
            <v>Question not applicable</v>
          </cell>
        </row>
        <row r="202">
          <cell r="A202" t="str">
            <v>Compal Electronics</v>
          </cell>
          <cell r="C202" t="str">
            <v>Franchises</v>
          </cell>
          <cell r="E202" t="str">
            <v>Question not applicable</v>
          </cell>
        </row>
        <row r="203">
          <cell r="A203" t="str">
            <v>Compal Electronics</v>
          </cell>
          <cell r="C203" t="str">
            <v>Investments</v>
          </cell>
          <cell r="E203" t="str">
            <v>Question not applicable</v>
          </cell>
        </row>
        <row r="204">
          <cell r="A204" t="str">
            <v>Compal Electronics</v>
          </cell>
          <cell r="C204" t="str">
            <v>Other (upstream)</v>
          </cell>
          <cell r="E204" t="str">
            <v>Question not applicable</v>
          </cell>
        </row>
        <row r="205">
          <cell r="A205" t="str">
            <v>Compal Electronics</v>
          </cell>
          <cell r="C205" t="str">
            <v>Other (downstream)</v>
          </cell>
          <cell r="E205" t="str">
            <v>Question not applicable</v>
          </cell>
        </row>
        <row r="206">
          <cell r="A206" t="str">
            <v>Corning Incorporated</v>
          </cell>
          <cell r="C206" t="str">
            <v>Purchased goods and services</v>
          </cell>
          <cell r="E206" t="str">
            <v>Question not applicable</v>
          </cell>
        </row>
        <row r="207">
          <cell r="A207" t="str">
            <v>Corning Incorporated</v>
          </cell>
          <cell r="C207" t="str">
            <v>Capital goods</v>
          </cell>
          <cell r="E207" t="str">
            <v>Question not applicable</v>
          </cell>
        </row>
        <row r="208">
          <cell r="A208" t="str">
            <v>Corning Incorporated</v>
          </cell>
          <cell r="C208" t="str">
            <v>Fuel-and-energy-related activities (not included in Scope 1 or 2)</v>
          </cell>
          <cell r="E208" t="str">
            <v>Question not applicable</v>
          </cell>
        </row>
        <row r="209">
          <cell r="A209" t="str">
            <v>Corning Incorporated</v>
          </cell>
          <cell r="C209" t="str">
            <v>Upstream transportation and distribution</v>
          </cell>
          <cell r="E209" t="str">
            <v>Question not applicable</v>
          </cell>
        </row>
        <row r="210">
          <cell r="A210" t="str">
            <v>Corning Incorporated</v>
          </cell>
          <cell r="C210" t="str">
            <v>Waste generated in operations</v>
          </cell>
          <cell r="E210" t="str">
            <v>Question not applicable</v>
          </cell>
        </row>
        <row r="211">
          <cell r="A211" t="str">
            <v>Corning Incorporated</v>
          </cell>
          <cell r="C211" t="str">
            <v>Business travel</v>
          </cell>
          <cell r="E211" t="str">
            <v>Question not applicable</v>
          </cell>
        </row>
        <row r="212">
          <cell r="A212" t="str">
            <v>Corning Incorporated</v>
          </cell>
          <cell r="C212" t="str">
            <v>Employee commuting</v>
          </cell>
          <cell r="E212" t="str">
            <v>Question not applicable</v>
          </cell>
        </row>
        <row r="213">
          <cell r="A213" t="str">
            <v>Corning Incorporated</v>
          </cell>
          <cell r="C213" t="str">
            <v>Upstream leased assets</v>
          </cell>
          <cell r="E213" t="str">
            <v>Question not applicable</v>
          </cell>
        </row>
        <row r="214">
          <cell r="A214" t="str">
            <v>Corning Incorporated</v>
          </cell>
          <cell r="C214" t="str">
            <v>Downstream transportation and distribution</v>
          </cell>
          <cell r="E214" t="str">
            <v>Question not applicable</v>
          </cell>
        </row>
        <row r="215">
          <cell r="A215" t="str">
            <v>Corning Incorporated</v>
          </cell>
          <cell r="C215" t="str">
            <v>Processing of sold products</v>
          </cell>
          <cell r="E215" t="str">
            <v>Question not applicable</v>
          </cell>
        </row>
        <row r="216">
          <cell r="A216" t="str">
            <v>Corning Incorporated</v>
          </cell>
          <cell r="C216" t="str">
            <v>Use of sold products</v>
          </cell>
          <cell r="E216" t="str">
            <v>Question not applicable</v>
          </cell>
        </row>
        <row r="217">
          <cell r="A217" t="str">
            <v>Corning Incorporated</v>
          </cell>
          <cell r="C217" t="str">
            <v>End of life treatment of sold products</v>
          </cell>
          <cell r="E217" t="str">
            <v>Question not applicable</v>
          </cell>
        </row>
        <row r="218">
          <cell r="A218" t="str">
            <v>Corning Incorporated</v>
          </cell>
          <cell r="C218" t="str">
            <v>Downstream leased assets</v>
          </cell>
          <cell r="E218" t="str">
            <v>Question not applicable</v>
          </cell>
        </row>
        <row r="219">
          <cell r="A219" t="str">
            <v>Corning Incorporated</v>
          </cell>
          <cell r="C219" t="str">
            <v>Franchises</v>
          </cell>
          <cell r="E219" t="str">
            <v>Question not applicable</v>
          </cell>
        </row>
        <row r="220">
          <cell r="A220" t="str">
            <v>Corning Incorporated</v>
          </cell>
          <cell r="C220" t="str">
            <v>Investments</v>
          </cell>
          <cell r="E220" t="str">
            <v>Question not applicable</v>
          </cell>
        </row>
        <row r="221">
          <cell r="A221" t="str">
            <v>Corning Incorporated</v>
          </cell>
          <cell r="C221" t="str">
            <v>Other (upstream)</v>
          </cell>
          <cell r="E221" t="str">
            <v>Question not applicable</v>
          </cell>
        </row>
        <row r="222">
          <cell r="A222" t="str">
            <v>Corning Incorporated</v>
          </cell>
          <cell r="C222" t="str">
            <v>Other (downstream)</v>
          </cell>
          <cell r="E222" t="str">
            <v>Question not applicable</v>
          </cell>
        </row>
        <row r="223">
          <cell r="A223" t="str">
            <v>Dell Technologies</v>
          </cell>
          <cell r="C223" t="str">
            <v>Purchased goods and services</v>
          </cell>
          <cell r="E223">
            <v>3686746</v>
          </cell>
        </row>
        <row r="224">
          <cell r="A224" t="str">
            <v>Dell Technologies</v>
          </cell>
          <cell r="C224" t="str">
            <v>Capital goods</v>
          </cell>
          <cell r="E224" t="str">
            <v>Question not applicable</v>
          </cell>
        </row>
        <row r="225">
          <cell r="A225" t="str">
            <v>Dell Technologies</v>
          </cell>
          <cell r="C225" t="str">
            <v>Fuel-and-energy-related activities (not included in Scope 1 or 2)</v>
          </cell>
          <cell r="E225">
            <v>140026</v>
          </cell>
        </row>
        <row r="226">
          <cell r="A226" t="str">
            <v>Dell Technologies</v>
          </cell>
          <cell r="C226" t="str">
            <v>Upstream transportation and distribution</v>
          </cell>
          <cell r="E226" t="str">
            <v>Question not applicable</v>
          </cell>
        </row>
        <row r="227">
          <cell r="A227" t="str">
            <v>Dell Technologies</v>
          </cell>
          <cell r="C227" t="str">
            <v>Waste generated in operations</v>
          </cell>
          <cell r="E227" t="str">
            <v>Question not applicable</v>
          </cell>
        </row>
        <row r="228">
          <cell r="A228" t="str">
            <v>Dell Technologies</v>
          </cell>
          <cell r="C228" t="str">
            <v>Business travel</v>
          </cell>
          <cell r="E228">
            <v>165854</v>
          </cell>
        </row>
        <row r="229">
          <cell r="A229" t="str">
            <v>Dell Technologies</v>
          </cell>
          <cell r="C229" t="str">
            <v>Employee commuting</v>
          </cell>
          <cell r="E229" t="str">
            <v>Question not applicable</v>
          </cell>
        </row>
        <row r="230">
          <cell r="A230" t="str">
            <v>Dell Technologies</v>
          </cell>
          <cell r="C230" t="str">
            <v>Upstream leased assets</v>
          </cell>
          <cell r="E230" t="str">
            <v>Question not applicable</v>
          </cell>
        </row>
        <row r="231">
          <cell r="A231" t="str">
            <v>Dell Technologies</v>
          </cell>
          <cell r="C231" t="str">
            <v>Downstream transportation and distribution</v>
          </cell>
          <cell r="E231" t="str">
            <v>Question not applicable</v>
          </cell>
        </row>
        <row r="232">
          <cell r="A232" t="str">
            <v>Dell Technologies</v>
          </cell>
          <cell r="C232" t="str">
            <v>Processing of sold products</v>
          </cell>
          <cell r="E232" t="str">
            <v>Question not applicable</v>
          </cell>
        </row>
        <row r="233">
          <cell r="A233" t="str">
            <v>Dell Technologies</v>
          </cell>
          <cell r="C233" t="str">
            <v>Use of sold products</v>
          </cell>
          <cell r="E233">
            <v>13650000</v>
          </cell>
        </row>
        <row r="234">
          <cell r="A234" t="str">
            <v>Dell Technologies</v>
          </cell>
          <cell r="C234" t="str">
            <v>End of life treatment of sold products</v>
          </cell>
          <cell r="E234" t="str">
            <v>Question not applicable</v>
          </cell>
        </row>
        <row r="235">
          <cell r="A235" t="str">
            <v>Dell Technologies</v>
          </cell>
          <cell r="C235" t="str">
            <v>Downstream leased assets</v>
          </cell>
          <cell r="E235" t="str">
            <v>Question not applicable</v>
          </cell>
        </row>
        <row r="236">
          <cell r="A236" t="str">
            <v>Dell Technologies</v>
          </cell>
          <cell r="C236" t="str">
            <v>Franchises</v>
          </cell>
          <cell r="E236" t="str">
            <v>Question not applicable</v>
          </cell>
        </row>
        <row r="237">
          <cell r="A237" t="str">
            <v>Dell Technologies</v>
          </cell>
          <cell r="C237" t="str">
            <v>Investments</v>
          </cell>
          <cell r="E237" t="str">
            <v>Question not applicable</v>
          </cell>
        </row>
        <row r="238">
          <cell r="A238" t="str">
            <v>Dell Technologies</v>
          </cell>
          <cell r="C238" t="str">
            <v>Other (upstream)</v>
          </cell>
          <cell r="E238" t="str">
            <v>Question not applicable</v>
          </cell>
        </row>
        <row r="239">
          <cell r="A239" t="str">
            <v>Dell Technologies</v>
          </cell>
          <cell r="C239" t="str">
            <v>Other (downstream)</v>
          </cell>
          <cell r="E239" t="str">
            <v>Question not applicable</v>
          </cell>
        </row>
        <row r="240">
          <cell r="A240" t="str">
            <v>Delta Electronics, Inc.</v>
          </cell>
          <cell r="C240" t="str">
            <v>Purchased goods and services</v>
          </cell>
          <cell r="E240">
            <v>12422.38</v>
          </cell>
        </row>
        <row r="241">
          <cell r="A241" t="str">
            <v>Delta Electronics, Inc.</v>
          </cell>
          <cell r="C241" t="str">
            <v>Capital goods</v>
          </cell>
          <cell r="E241" t="str">
            <v>Question not applicable</v>
          </cell>
        </row>
        <row r="242">
          <cell r="A242" t="str">
            <v>Delta Electronics, Inc.</v>
          </cell>
          <cell r="C242" t="str">
            <v>Fuel-and-energy-related activities (not included in Scope 1 or 2)</v>
          </cell>
          <cell r="E242">
            <v>93527.35</v>
          </cell>
        </row>
        <row r="243">
          <cell r="A243" t="str">
            <v>Delta Electronics, Inc.</v>
          </cell>
          <cell r="C243" t="str">
            <v>Upstream transportation and distribution</v>
          </cell>
          <cell r="E243">
            <v>7146</v>
          </cell>
        </row>
        <row r="244">
          <cell r="A244" t="str">
            <v>Delta Electronics, Inc.</v>
          </cell>
          <cell r="C244" t="str">
            <v>Waste generated in operations</v>
          </cell>
          <cell r="E244">
            <v>282.95999999999998</v>
          </cell>
        </row>
        <row r="245">
          <cell r="A245" t="str">
            <v>Delta Electronics, Inc.</v>
          </cell>
          <cell r="C245" t="str">
            <v>Business travel</v>
          </cell>
          <cell r="E245">
            <v>4728.88</v>
          </cell>
        </row>
        <row r="246">
          <cell r="A246" t="str">
            <v>Delta Electronics, Inc.</v>
          </cell>
          <cell r="C246" t="str">
            <v>Employee commuting</v>
          </cell>
          <cell r="E246">
            <v>237.96</v>
          </cell>
        </row>
        <row r="247">
          <cell r="A247" t="str">
            <v>Delta Electronics, Inc.</v>
          </cell>
          <cell r="C247" t="str">
            <v>Upstream leased assets</v>
          </cell>
          <cell r="E247" t="str">
            <v>Question not applicable</v>
          </cell>
        </row>
        <row r="248">
          <cell r="A248" t="str">
            <v>Delta Electronics, Inc.</v>
          </cell>
          <cell r="C248" t="str">
            <v>Downstream transportation and distribution</v>
          </cell>
          <cell r="E248">
            <v>38562</v>
          </cell>
        </row>
        <row r="249">
          <cell r="A249" t="str">
            <v>Delta Electronics, Inc.</v>
          </cell>
          <cell r="C249" t="str">
            <v>Processing of sold products</v>
          </cell>
          <cell r="E249" t="str">
            <v>Question not applicable</v>
          </cell>
        </row>
        <row r="250">
          <cell r="A250" t="str">
            <v>Delta Electronics, Inc.</v>
          </cell>
          <cell r="C250" t="str">
            <v>Use of sold products</v>
          </cell>
          <cell r="E250">
            <v>446577.25</v>
          </cell>
        </row>
        <row r="251">
          <cell r="A251" t="str">
            <v>Delta Electronics, Inc.</v>
          </cell>
          <cell r="C251" t="str">
            <v>End of life treatment of sold products</v>
          </cell>
          <cell r="E251" t="str">
            <v>Question not applicable</v>
          </cell>
        </row>
        <row r="252">
          <cell r="A252" t="str">
            <v>Delta Electronics, Inc.</v>
          </cell>
          <cell r="C252" t="str">
            <v>Downstream leased assets</v>
          </cell>
          <cell r="E252">
            <v>6497.75</v>
          </cell>
        </row>
        <row r="253">
          <cell r="A253" t="str">
            <v>Delta Electronics, Inc.</v>
          </cell>
          <cell r="C253" t="str">
            <v>Franchises</v>
          </cell>
          <cell r="E253" t="str">
            <v>Question not applicable</v>
          </cell>
        </row>
        <row r="254">
          <cell r="A254" t="str">
            <v>Delta Electronics, Inc.</v>
          </cell>
          <cell r="C254" t="str">
            <v>Investments</v>
          </cell>
          <cell r="E254" t="str">
            <v>Question not applicable</v>
          </cell>
        </row>
        <row r="255">
          <cell r="A255" t="str">
            <v>Delta Electronics, Inc.</v>
          </cell>
          <cell r="C255" t="str">
            <v>Other (upstream)</v>
          </cell>
          <cell r="E255" t="str">
            <v>Question not applicable</v>
          </cell>
        </row>
        <row r="256">
          <cell r="A256" t="str">
            <v>Delta Electronics, Inc.</v>
          </cell>
          <cell r="C256" t="str">
            <v>Other (downstream)</v>
          </cell>
          <cell r="E256" t="str">
            <v>Question not applicable</v>
          </cell>
        </row>
        <row r="257">
          <cell r="A257" t="str">
            <v>Ericsson</v>
          </cell>
          <cell r="C257" t="str">
            <v>Purchased goods and services</v>
          </cell>
        </row>
        <row r="258">
          <cell r="A258" t="str">
            <v>Ericsson</v>
          </cell>
          <cell r="C258" t="str">
            <v>Capital goods</v>
          </cell>
        </row>
        <row r="259">
          <cell r="A259" t="str">
            <v>Ericsson</v>
          </cell>
          <cell r="C259" t="str">
            <v>Fuel-and-energy-related activities (not included in Scope 1 or 2)</v>
          </cell>
        </row>
        <row r="260">
          <cell r="A260" t="str">
            <v>Ericsson</v>
          </cell>
          <cell r="C260" t="str">
            <v>Upstream transportation and distribution</v>
          </cell>
        </row>
        <row r="261">
          <cell r="A261" t="str">
            <v>Ericsson</v>
          </cell>
          <cell r="C261" t="str">
            <v>Waste generated in operations</v>
          </cell>
          <cell r="E261" t="str">
            <v>Question not applicable</v>
          </cell>
        </row>
        <row r="262">
          <cell r="A262" t="str">
            <v>Ericsson</v>
          </cell>
          <cell r="C262" t="str">
            <v>Business travel</v>
          </cell>
          <cell r="E262">
            <v>110000</v>
          </cell>
        </row>
        <row r="263">
          <cell r="A263" t="str">
            <v>Ericsson</v>
          </cell>
          <cell r="C263" t="str">
            <v>Employee commuting</v>
          </cell>
          <cell r="E263">
            <v>61000</v>
          </cell>
        </row>
        <row r="264">
          <cell r="A264" t="str">
            <v>Ericsson</v>
          </cell>
          <cell r="C264" t="str">
            <v>Upstream leased assets</v>
          </cell>
          <cell r="E264" t="str">
            <v>Question not applicable</v>
          </cell>
        </row>
        <row r="265">
          <cell r="A265" t="str">
            <v>Ericsson</v>
          </cell>
          <cell r="C265" t="str">
            <v>Downstream transportation and distribution</v>
          </cell>
        </row>
        <row r="266">
          <cell r="A266" t="str">
            <v>Ericsson</v>
          </cell>
          <cell r="C266" t="str">
            <v>Processing of sold products</v>
          </cell>
          <cell r="E266" t="str">
            <v>Question not applicable</v>
          </cell>
        </row>
        <row r="267">
          <cell r="A267" t="str">
            <v>Ericsson</v>
          </cell>
          <cell r="C267" t="str">
            <v>Use of sold products</v>
          </cell>
          <cell r="E267">
            <v>32000000</v>
          </cell>
        </row>
        <row r="268">
          <cell r="A268" t="str">
            <v>Ericsson</v>
          </cell>
          <cell r="C268" t="str">
            <v>End of life treatment of sold products</v>
          </cell>
          <cell r="E268" t="str">
            <v>Question not applicable</v>
          </cell>
        </row>
        <row r="269">
          <cell r="A269" t="str">
            <v>Ericsson</v>
          </cell>
          <cell r="C269" t="str">
            <v>Downstream leased assets</v>
          </cell>
          <cell r="E269" t="str">
            <v>Question not applicable</v>
          </cell>
        </row>
        <row r="270">
          <cell r="A270" t="str">
            <v>Ericsson</v>
          </cell>
          <cell r="C270" t="str">
            <v>Franchises</v>
          </cell>
          <cell r="E270" t="str">
            <v>Question not applicable</v>
          </cell>
        </row>
        <row r="271">
          <cell r="A271" t="str">
            <v>Ericsson</v>
          </cell>
          <cell r="C271" t="str">
            <v>Investments</v>
          </cell>
          <cell r="E271" t="str">
            <v>Question not applicable</v>
          </cell>
        </row>
        <row r="272">
          <cell r="A272" t="str">
            <v>Ericsson</v>
          </cell>
          <cell r="C272" t="str">
            <v>Other (upstream)</v>
          </cell>
          <cell r="E272" t="str">
            <v>Question not applicable</v>
          </cell>
        </row>
        <row r="273">
          <cell r="A273" t="str">
            <v>Ericsson</v>
          </cell>
          <cell r="C273" t="str">
            <v>Other (downstream)</v>
          </cell>
          <cell r="E273" t="str">
            <v>Question not applicable</v>
          </cell>
        </row>
        <row r="274">
          <cell r="A274" t="str">
            <v>Flex Ltd.</v>
          </cell>
          <cell r="C274" t="str">
            <v>Purchased goods and services</v>
          </cell>
          <cell r="E274" t="str">
            <v>Question not applicable</v>
          </cell>
        </row>
        <row r="275">
          <cell r="A275" t="str">
            <v>Flex Ltd.</v>
          </cell>
          <cell r="C275" t="str">
            <v>Capital goods</v>
          </cell>
          <cell r="E275" t="str">
            <v>Question not applicable</v>
          </cell>
        </row>
        <row r="276">
          <cell r="A276" t="str">
            <v>Flex Ltd.</v>
          </cell>
          <cell r="C276" t="str">
            <v>Fuel-and-energy-related activities (not included in Scope 1 or 2)</v>
          </cell>
          <cell r="E276">
            <v>221825</v>
          </cell>
        </row>
        <row r="277">
          <cell r="A277" t="str">
            <v>Flex Ltd.</v>
          </cell>
          <cell r="C277" t="str">
            <v>Upstream transportation and distribution</v>
          </cell>
          <cell r="E277" t="str">
            <v>Question not applicable</v>
          </cell>
        </row>
        <row r="278">
          <cell r="A278" t="str">
            <v>Flex Ltd.</v>
          </cell>
          <cell r="C278" t="str">
            <v>Waste generated in operations</v>
          </cell>
          <cell r="E278">
            <v>30419</v>
          </cell>
        </row>
        <row r="279">
          <cell r="A279" t="str">
            <v>Flex Ltd.</v>
          </cell>
          <cell r="C279" t="str">
            <v>Business travel</v>
          </cell>
          <cell r="E279">
            <v>32119</v>
          </cell>
        </row>
        <row r="280">
          <cell r="A280" t="str">
            <v>Flex Ltd.</v>
          </cell>
          <cell r="C280" t="str">
            <v>Employee commuting</v>
          </cell>
          <cell r="E280" t="str">
            <v>Question not applicable</v>
          </cell>
        </row>
        <row r="281">
          <cell r="A281" t="str">
            <v>Flex Ltd.</v>
          </cell>
          <cell r="C281" t="str">
            <v>Upstream leased assets</v>
          </cell>
          <cell r="E281" t="str">
            <v>Question not applicable</v>
          </cell>
        </row>
        <row r="282">
          <cell r="A282" t="str">
            <v>Flex Ltd.</v>
          </cell>
          <cell r="C282" t="str">
            <v>Downstream transportation and distribution</v>
          </cell>
          <cell r="E282" t="str">
            <v>Question not applicable</v>
          </cell>
        </row>
        <row r="283">
          <cell r="A283" t="str">
            <v>Flex Ltd.</v>
          </cell>
          <cell r="C283" t="str">
            <v>Processing of sold products</v>
          </cell>
          <cell r="E283" t="str">
            <v>Question not applicable</v>
          </cell>
        </row>
        <row r="284">
          <cell r="A284" t="str">
            <v>Flex Ltd.</v>
          </cell>
          <cell r="C284" t="str">
            <v>Use of sold products</v>
          </cell>
          <cell r="E284" t="str">
            <v>Question not applicable</v>
          </cell>
        </row>
        <row r="285">
          <cell r="A285" t="str">
            <v>Flex Ltd.</v>
          </cell>
          <cell r="C285" t="str">
            <v>End of life treatment of sold products</v>
          </cell>
          <cell r="E285" t="str">
            <v>Question not applicable</v>
          </cell>
        </row>
        <row r="286">
          <cell r="A286" t="str">
            <v>Flex Ltd.</v>
          </cell>
          <cell r="C286" t="str">
            <v>Downstream leased assets</v>
          </cell>
          <cell r="E286" t="str">
            <v>Question not applicable</v>
          </cell>
        </row>
        <row r="287">
          <cell r="A287" t="str">
            <v>Flex Ltd.</v>
          </cell>
          <cell r="C287" t="str">
            <v>Franchises</v>
          </cell>
          <cell r="E287" t="str">
            <v>Question not applicable</v>
          </cell>
        </row>
        <row r="288">
          <cell r="A288" t="str">
            <v>Flex Ltd.</v>
          </cell>
          <cell r="C288" t="str">
            <v>Investments</v>
          </cell>
          <cell r="E288" t="str">
            <v>Question not applicable</v>
          </cell>
        </row>
        <row r="289">
          <cell r="A289" t="str">
            <v>Flex Ltd.</v>
          </cell>
          <cell r="C289" t="str">
            <v>Other (upstream)</v>
          </cell>
          <cell r="E289" t="str">
            <v>Question not applicable</v>
          </cell>
        </row>
        <row r="290">
          <cell r="A290" t="str">
            <v>Flex Ltd.</v>
          </cell>
          <cell r="C290" t="str">
            <v>Other (downstream)</v>
          </cell>
          <cell r="E290" t="str">
            <v>Question not applicable</v>
          </cell>
        </row>
        <row r="291">
          <cell r="A291" t="str">
            <v>Fujitsu Limited</v>
          </cell>
          <cell r="C291" t="str">
            <v>Purchased goods and services</v>
          </cell>
          <cell r="E291">
            <v>1840000</v>
          </cell>
        </row>
        <row r="292">
          <cell r="A292" t="str">
            <v>Fujitsu Limited</v>
          </cell>
          <cell r="C292" t="str">
            <v>Capital goods</v>
          </cell>
          <cell r="E292">
            <v>6200</v>
          </cell>
        </row>
        <row r="293">
          <cell r="A293" t="str">
            <v>Fujitsu Limited</v>
          </cell>
          <cell r="C293" t="str">
            <v>Fuel-and-energy-related activities (not included in Scope 1 or 2)</v>
          </cell>
          <cell r="E293">
            <v>71100</v>
          </cell>
        </row>
        <row r="294">
          <cell r="A294" t="str">
            <v>Fujitsu Limited</v>
          </cell>
          <cell r="C294" t="str">
            <v>Upstream transportation and distribution</v>
          </cell>
          <cell r="E294">
            <v>69000</v>
          </cell>
        </row>
        <row r="295">
          <cell r="A295" t="str">
            <v>Fujitsu Limited</v>
          </cell>
          <cell r="C295" t="str">
            <v>Waste generated in operations</v>
          </cell>
          <cell r="E295">
            <v>4900</v>
          </cell>
        </row>
        <row r="296">
          <cell r="A296" t="str">
            <v>Fujitsu Limited</v>
          </cell>
          <cell r="C296" t="str">
            <v>Business travel</v>
          </cell>
          <cell r="E296">
            <v>93000</v>
          </cell>
        </row>
        <row r="297">
          <cell r="A297" t="str">
            <v>Fujitsu Limited</v>
          </cell>
          <cell r="C297" t="str">
            <v>Employee commuting</v>
          </cell>
          <cell r="E297">
            <v>68000</v>
          </cell>
        </row>
        <row r="298">
          <cell r="A298" t="str">
            <v>Fujitsu Limited</v>
          </cell>
          <cell r="C298" t="str">
            <v>Upstream leased assets</v>
          </cell>
          <cell r="E298">
            <v>281000</v>
          </cell>
        </row>
        <row r="299">
          <cell r="A299" t="str">
            <v>Fujitsu Limited</v>
          </cell>
          <cell r="C299" t="str">
            <v>Downstream transportation and distribution</v>
          </cell>
          <cell r="E299">
            <v>550</v>
          </cell>
        </row>
        <row r="300">
          <cell r="A300" t="str">
            <v>Fujitsu Limited</v>
          </cell>
          <cell r="C300" t="str">
            <v>Processing of sold products</v>
          </cell>
          <cell r="E300">
            <v>23000</v>
          </cell>
        </row>
        <row r="301">
          <cell r="A301" t="str">
            <v>Fujitsu Limited</v>
          </cell>
          <cell r="C301" t="str">
            <v>Use of sold products</v>
          </cell>
          <cell r="E301">
            <v>3649000</v>
          </cell>
        </row>
        <row r="302">
          <cell r="A302" t="str">
            <v>Fujitsu Limited</v>
          </cell>
          <cell r="C302" t="str">
            <v>End of life treatment of sold products</v>
          </cell>
          <cell r="E302">
            <v>950</v>
          </cell>
        </row>
        <row r="303">
          <cell r="A303" t="str">
            <v>Fujitsu Limited</v>
          </cell>
          <cell r="C303" t="str">
            <v>Downstream leased assets</v>
          </cell>
          <cell r="E303" t="str">
            <v>Question not applicable</v>
          </cell>
        </row>
        <row r="304">
          <cell r="A304" t="str">
            <v>Fujitsu Limited</v>
          </cell>
          <cell r="C304" t="str">
            <v>Franchises</v>
          </cell>
          <cell r="E304" t="str">
            <v>Question not applicable</v>
          </cell>
        </row>
        <row r="305">
          <cell r="A305" t="str">
            <v>Fujitsu Limited</v>
          </cell>
          <cell r="C305" t="str">
            <v>Investments</v>
          </cell>
          <cell r="E305" t="str">
            <v>Question not applicable</v>
          </cell>
        </row>
        <row r="306">
          <cell r="A306" t="str">
            <v>Fujitsu Limited</v>
          </cell>
          <cell r="C306" t="str">
            <v>Other (upstream)</v>
          </cell>
          <cell r="E306" t="str">
            <v>Question not applicable</v>
          </cell>
        </row>
        <row r="307">
          <cell r="A307" t="str">
            <v>Fujitsu Limited</v>
          </cell>
          <cell r="C307" t="str">
            <v>Other (downstream)</v>
          </cell>
          <cell r="E307" t="str">
            <v>Question not applicable</v>
          </cell>
        </row>
        <row r="308">
          <cell r="A308" t="str">
            <v>HCL Technologies</v>
          </cell>
          <cell r="C308" t="str">
            <v>Purchased goods and services</v>
          </cell>
          <cell r="E308" t="str">
            <v>Question not applicable</v>
          </cell>
        </row>
        <row r="309">
          <cell r="A309" t="str">
            <v>HCL Technologies</v>
          </cell>
          <cell r="C309" t="str">
            <v>Capital goods</v>
          </cell>
          <cell r="E309" t="str">
            <v>Question not applicable</v>
          </cell>
        </row>
        <row r="310">
          <cell r="A310" t="str">
            <v>HCL Technologies</v>
          </cell>
          <cell r="C310" t="str">
            <v>Fuel-and-energy-related activities (not included in Scope 1 or 2)</v>
          </cell>
          <cell r="E310" t="str">
            <v>Question not applicable</v>
          </cell>
        </row>
        <row r="311">
          <cell r="A311" t="str">
            <v>HCL Technologies</v>
          </cell>
          <cell r="C311" t="str">
            <v>Upstream transportation and distribution</v>
          </cell>
          <cell r="E311" t="str">
            <v>Question not applicable</v>
          </cell>
        </row>
        <row r="312">
          <cell r="A312" t="str">
            <v>HCL Technologies</v>
          </cell>
          <cell r="C312" t="str">
            <v>Waste generated in operations</v>
          </cell>
          <cell r="E312" t="str">
            <v>Question not applicable</v>
          </cell>
        </row>
        <row r="313">
          <cell r="A313" t="str">
            <v>HCL Technologies</v>
          </cell>
          <cell r="C313" t="str">
            <v>Business travel</v>
          </cell>
          <cell r="E313">
            <v>35442.82</v>
          </cell>
        </row>
        <row r="314">
          <cell r="A314" t="str">
            <v>HCL Technologies</v>
          </cell>
          <cell r="C314" t="str">
            <v>Employee commuting</v>
          </cell>
          <cell r="E314">
            <v>21235.14</v>
          </cell>
        </row>
        <row r="315">
          <cell r="A315" t="str">
            <v>HCL Technologies</v>
          </cell>
          <cell r="C315" t="str">
            <v>Upstream leased assets</v>
          </cell>
          <cell r="E315" t="str">
            <v>Question not applicable</v>
          </cell>
        </row>
        <row r="316">
          <cell r="A316" t="str">
            <v>HCL Technologies</v>
          </cell>
          <cell r="C316" t="str">
            <v>Downstream transportation and distribution</v>
          </cell>
          <cell r="E316" t="str">
            <v>Question not applicable</v>
          </cell>
        </row>
        <row r="317">
          <cell r="A317" t="str">
            <v>HCL Technologies</v>
          </cell>
          <cell r="C317" t="str">
            <v>Processing of sold products</v>
          </cell>
          <cell r="E317" t="str">
            <v>Question not applicable</v>
          </cell>
        </row>
        <row r="318">
          <cell r="A318" t="str">
            <v>HCL Technologies</v>
          </cell>
          <cell r="C318" t="str">
            <v>Use of sold products</v>
          </cell>
          <cell r="E318" t="str">
            <v>Question not applicable</v>
          </cell>
        </row>
        <row r="319">
          <cell r="A319" t="str">
            <v>HCL Technologies</v>
          </cell>
          <cell r="C319" t="str">
            <v>End of life treatment of sold products</v>
          </cell>
          <cell r="E319" t="str">
            <v>Question not applicable</v>
          </cell>
        </row>
        <row r="320">
          <cell r="A320" t="str">
            <v>HCL Technologies</v>
          </cell>
          <cell r="C320" t="str">
            <v>Downstream leased assets</v>
          </cell>
          <cell r="E320" t="str">
            <v>Question not applicable</v>
          </cell>
        </row>
        <row r="321">
          <cell r="A321" t="str">
            <v>HCL Technologies</v>
          </cell>
          <cell r="C321" t="str">
            <v>Franchises</v>
          </cell>
          <cell r="E321" t="str">
            <v>Question not applicable</v>
          </cell>
        </row>
        <row r="322">
          <cell r="A322" t="str">
            <v>HCL Technologies</v>
          </cell>
          <cell r="C322" t="str">
            <v>Investments</v>
          </cell>
          <cell r="E322" t="str">
            <v>Question not applicable</v>
          </cell>
        </row>
        <row r="323">
          <cell r="A323" t="str">
            <v>HCL Technologies</v>
          </cell>
          <cell r="C323" t="str">
            <v>Other (upstream)</v>
          </cell>
          <cell r="E323" t="str">
            <v>Question not applicable</v>
          </cell>
        </row>
        <row r="324">
          <cell r="A324" t="str">
            <v>HCL Technologies</v>
          </cell>
          <cell r="C324" t="str">
            <v>Other (downstream)</v>
          </cell>
          <cell r="E324" t="str">
            <v>Question not applicable</v>
          </cell>
        </row>
        <row r="325">
          <cell r="A325" t="str">
            <v>Hewlett Packard Enterprise Company</v>
          </cell>
          <cell r="C325" t="str">
            <v>Purchased goods and services</v>
          </cell>
          <cell r="E325">
            <v>2272300</v>
          </cell>
        </row>
        <row r="326">
          <cell r="A326" t="str">
            <v>Hewlett Packard Enterprise Company</v>
          </cell>
          <cell r="C326" t="str">
            <v>Capital goods</v>
          </cell>
          <cell r="E326">
            <v>90083</v>
          </cell>
        </row>
        <row r="327">
          <cell r="A327" t="str">
            <v>Hewlett Packard Enterprise Company</v>
          </cell>
          <cell r="C327" t="str">
            <v>Fuel-and-energy-related activities (not included in Scope 1 or 2)</v>
          </cell>
          <cell r="E327">
            <v>93746</v>
          </cell>
        </row>
        <row r="328">
          <cell r="A328" t="str">
            <v>Hewlett Packard Enterprise Company</v>
          </cell>
          <cell r="C328" t="str">
            <v>Upstream transportation and distribution</v>
          </cell>
          <cell r="E328">
            <v>318186</v>
          </cell>
        </row>
        <row r="329">
          <cell r="A329" t="str">
            <v>Hewlett Packard Enterprise Company</v>
          </cell>
          <cell r="C329" t="str">
            <v>Waste generated in operations</v>
          </cell>
          <cell r="E329">
            <v>1290</v>
          </cell>
        </row>
        <row r="330">
          <cell r="A330" t="str">
            <v>Hewlett Packard Enterprise Company</v>
          </cell>
          <cell r="C330" t="str">
            <v>Business travel</v>
          </cell>
          <cell r="E330">
            <v>68553</v>
          </cell>
        </row>
        <row r="331">
          <cell r="A331" t="str">
            <v>Hewlett Packard Enterprise Company</v>
          </cell>
          <cell r="C331" t="str">
            <v>Employee commuting</v>
          </cell>
          <cell r="E331">
            <v>247936</v>
          </cell>
        </row>
        <row r="332">
          <cell r="A332" t="str">
            <v>Hewlett Packard Enterprise Company</v>
          </cell>
          <cell r="C332" t="str">
            <v>Upstream leased assets</v>
          </cell>
          <cell r="E332" t="str">
            <v>Question not applicable</v>
          </cell>
        </row>
        <row r="333">
          <cell r="A333" t="str">
            <v>Hewlett Packard Enterprise Company</v>
          </cell>
          <cell r="C333" t="str">
            <v>Downstream transportation and distribution</v>
          </cell>
          <cell r="E333">
            <v>323853</v>
          </cell>
        </row>
        <row r="334">
          <cell r="A334" t="str">
            <v>Hewlett Packard Enterprise Company</v>
          </cell>
          <cell r="C334" t="str">
            <v>Processing of sold products</v>
          </cell>
          <cell r="E334" t="str">
            <v>Question not applicable</v>
          </cell>
        </row>
        <row r="335">
          <cell r="A335" t="str">
            <v>Hewlett Packard Enterprise Company</v>
          </cell>
          <cell r="C335" t="str">
            <v>Use of sold products</v>
          </cell>
          <cell r="E335">
            <v>6577305</v>
          </cell>
        </row>
        <row r="336">
          <cell r="A336" t="str">
            <v>Hewlett Packard Enterprise Company</v>
          </cell>
          <cell r="C336" t="str">
            <v>End of life treatment of sold products</v>
          </cell>
          <cell r="E336">
            <v>26047</v>
          </cell>
        </row>
        <row r="337">
          <cell r="A337" t="str">
            <v>Hewlett Packard Enterprise Company</v>
          </cell>
          <cell r="C337" t="str">
            <v>Downstream leased assets</v>
          </cell>
          <cell r="E337">
            <v>0</v>
          </cell>
        </row>
        <row r="338">
          <cell r="A338" t="str">
            <v>Hewlett Packard Enterprise Company</v>
          </cell>
          <cell r="C338" t="str">
            <v>Franchises</v>
          </cell>
          <cell r="E338" t="str">
            <v>Question not applicable</v>
          </cell>
        </row>
        <row r="339">
          <cell r="A339" t="str">
            <v>Hewlett Packard Enterprise Company</v>
          </cell>
          <cell r="C339" t="str">
            <v>Investments</v>
          </cell>
          <cell r="E339" t="str">
            <v>Question not applicable</v>
          </cell>
        </row>
        <row r="340">
          <cell r="A340" t="str">
            <v>Hewlett Packard Enterprise Company</v>
          </cell>
          <cell r="C340" t="str">
            <v>Other (upstream)</v>
          </cell>
          <cell r="E340" t="str">
            <v>Question not applicable</v>
          </cell>
        </row>
        <row r="341">
          <cell r="A341" t="str">
            <v>Hewlett Packard Enterprise Company</v>
          </cell>
          <cell r="C341" t="str">
            <v>Other (downstream)</v>
          </cell>
          <cell r="E341" t="str">
            <v>Question not applicable</v>
          </cell>
        </row>
        <row r="342">
          <cell r="A342" t="str">
            <v>Hon Hai Precision Industry</v>
          </cell>
          <cell r="C342" t="str">
            <v>Purchased goods and services</v>
          </cell>
          <cell r="E342" t="str">
            <v>Question not applicable</v>
          </cell>
        </row>
        <row r="343">
          <cell r="A343" t="str">
            <v>Hon Hai Precision Industry</v>
          </cell>
          <cell r="C343" t="str">
            <v>Capital goods</v>
          </cell>
          <cell r="E343" t="str">
            <v>Question not applicable</v>
          </cell>
        </row>
        <row r="344">
          <cell r="A344" t="str">
            <v>Hon Hai Precision Industry</v>
          </cell>
          <cell r="C344" t="str">
            <v>Fuel-and-energy-related activities (not included in Scope 1 or 2)</v>
          </cell>
          <cell r="E344" t="str">
            <v>Question not applicable</v>
          </cell>
        </row>
        <row r="345">
          <cell r="A345" t="str">
            <v>Hon Hai Precision Industry</v>
          </cell>
          <cell r="C345" t="str">
            <v>Upstream transportation and distribution</v>
          </cell>
          <cell r="E345" t="str">
            <v>Question not applicable</v>
          </cell>
        </row>
        <row r="346">
          <cell r="A346" t="str">
            <v>Hon Hai Precision Industry</v>
          </cell>
          <cell r="C346" t="str">
            <v>Waste generated in operations</v>
          </cell>
          <cell r="E346" t="str">
            <v>Question not applicable</v>
          </cell>
        </row>
        <row r="347">
          <cell r="A347" t="str">
            <v>Hon Hai Precision Industry</v>
          </cell>
          <cell r="C347" t="str">
            <v>Business travel</v>
          </cell>
          <cell r="E347" t="str">
            <v>Question not applicable</v>
          </cell>
        </row>
        <row r="348">
          <cell r="A348" t="str">
            <v>Hon Hai Precision Industry</v>
          </cell>
          <cell r="C348" t="str">
            <v>Employee commuting</v>
          </cell>
          <cell r="E348" t="str">
            <v>Question not applicable</v>
          </cell>
        </row>
        <row r="349">
          <cell r="A349" t="str">
            <v>Hon Hai Precision Industry</v>
          </cell>
          <cell r="C349" t="str">
            <v>Upstream leased assets</v>
          </cell>
          <cell r="E349" t="str">
            <v>Question not applicable</v>
          </cell>
        </row>
        <row r="350">
          <cell r="A350" t="str">
            <v>Hon Hai Precision Industry</v>
          </cell>
          <cell r="C350" t="str">
            <v>Downstream transportation and distribution</v>
          </cell>
          <cell r="E350" t="str">
            <v>Question not applicable</v>
          </cell>
        </row>
        <row r="351">
          <cell r="A351" t="str">
            <v>Hon Hai Precision Industry</v>
          </cell>
          <cell r="C351" t="str">
            <v>Processing of sold products</v>
          </cell>
          <cell r="E351" t="str">
            <v>Question not applicable</v>
          </cell>
        </row>
        <row r="352">
          <cell r="A352" t="str">
            <v>Hon Hai Precision Industry</v>
          </cell>
          <cell r="C352" t="str">
            <v>Use of sold products</v>
          </cell>
          <cell r="E352" t="str">
            <v>Question not applicable</v>
          </cell>
        </row>
        <row r="353">
          <cell r="A353" t="str">
            <v>Hon Hai Precision Industry</v>
          </cell>
          <cell r="C353" t="str">
            <v>End of life treatment of sold products</v>
          </cell>
          <cell r="E353" t="str">
            <v>Question not applicable</v>
          </cell>
        </row>
        <row r="354">
          <cell r="A354" t="str">
            <v>Hon Hai Precision Industry</v>
          </cell>
          <cell r="C354" t="str">
            <v>Downstream leased assets</v>
          </cell>
          <cell r="E354" t="str">
            <v>Question not applicable</v>
          </cell>
        </row>
        <row r="355">
          <cell r="A355" t="str">
            <v>Hon Hai Precision Industry</v>
          </cell>
          <cell r="C355" t="str">
            <v>Franchises</v>
          </cell>
          <cell r="E355" t="str">
            <v>Question not applicable</v>
          </cell>
        </row>
        <row r="356">
          <cell r="A356" t="str">
            <v>Hon Hai Precision Industry</v>
          </cell>
          <cell r="C356" t="str">
            <v>Investments</v>
          </cell>
          <cell r="E356" t="str">
            <v>Question not applicable</v>
          </cell>
        </row>
        <row r="357">
          <cell r="A357" t="str">
            <v>Hon Hai Precision Industry</v>
          </cell>
          <cell r="C357" t="str">
            <v>Other (upstream)</v>
          </cell>
          <cell r="E357" t="str">
            <v>Question not applicable</v>
          </cell>
        </row>
        <row r="358">
          <cell r="A358" t="str">
            <v>Hon Hai Precision Industry</v>
          </cell>
          <cell r="C358" t="str">
            <v>Other (downstream)</v>
          </cell>
          <cell r="E358" t="str">
            <v>Question not applicable</v>
          </cell>
        </row>
        <row r="359">
          <cell r="A359" t="str">
            <v>Hoya Corporation</v>
          </cell>
          <cell r="C359" t="str">
            <v>Purchased goods and services</v>
          </cell>
          <cell r="E359" t="str">
            <v>Question not applicable</v>
          </cell>
        </row>
        <row r="360">
          <cell r="A360" t="str">
            <v>Hoya Corporation</v>
          </cell>
          <cell r="C360" t="str">
            <v>Capital goods</v>
          </cell>
          <cell r="E360" t="str">
            <v>Question not applicable</v>
          </cell>
        </row>
        <row r="361">
          <cell r="A361" t="str">
            <v>Hoya Corporation</v>
          </cell>
          <cell r="C361" t="str">
            <v>Fuel-and-energy-related activities (not included in Scope 1 or 2)</v>
          </cell>
          <cell r="E361" t="str">
            <v>Question not applicable</v>
          </cell>
        </row>
        <row r="362">
          <cell r="A362" t="str">
            <v>Hoya Corporation</v>
          </cell>
          <cell r="C362" t="str">
            <v>Upstream transportation and distribution</v>
          </cell>
          <cell r="E362" t="str">
            <v>Question not applicable</v>
          </cell>
        </row>
        <row r="363">
          <cell r="A363" t="str">
            <v>Hoya Corporation</v>
          </cell>
          <cell r="C363" t="str">
            <v>Waste generated in operations</v>
          </cell>
          <cell r="E363" t="str">
            <v>Question not applicable</v>
          </cell>
        </row>
        <row r="364">
          <cell r="A364" t="str">
            <v>Hoya Corporation</v>
          </cell>
          <cell r="C364" t="str">
            <v>Business travel</v>
          </cell>
          <cell r="E364" t="str">
            <v>Question not applicable</v>
          </cell>
        </row>
        <row r="365">
          <cell r="A365" t="str">
            <v>Hoya Corporation</v>
          </cell>
          <cell r="C365" t="str">
            <v>Employee commuting</v>
          </cell>
          <cell r="E365" t="str">
            <v>Question not applicable</v>
          </cell>
        </row>
        <row r="366">
          <cell r="A366" t="str">
            <v>Hoya Corporation</v>
          </cell>
          <cell r="C366" t="str">
            <v>Upstream leased assets</v>
          </cell>
          <cell r="E366" t="str">
            <v>Question not applicable</v>
          </cell>
        </row>
        <row r="367">
          <cell r="A367" t="str">
            <v>Hoya Corporation</v>
          </cell>
          <cell r="C367" t="str">
            <v>Downstream transportation and distribution</v>
          </cell>
          <cell r="E367" t="str">
            <v>Question not applicable</v>
          </cell>
        </row>
        <row r="368">
          <cell r="A368" t="str">
            <v>Hoya Corporation</v>
          </cell>
          <cell r="C368" t="str">
            <v>Processing of sold products</v>
          </cell>
          <cell r="E368" t="str">
            <v>Question not applicable</v>
          </cell>
        </row>
        <row r="369">
          <cell r="A369" t="str">
            <v>Hoya Corporation</v>
          </cell>
          <cell r="C369" t="str">
            <v>Use of sold products</v>
          </cell>
          <cell r="E369" t="str">
            <v>Question not applicable</v>
          </cell>
        </row>
        <row r="370">
          <cell r="A370" t="str">
            <v>Hoya Corporation</v>
          </cell>
          <cell r="C370" t="str">
            <v>End of life treatment of sold products</v>
          </cell>
          <cell r="E370" t="str">
            <v>Question not applicable</v>
          </cell>
        </row>
        <row r="371">
          <cell r="A371" t="str">
            <v>Hoya Corporation</v>
          </cell>
          <cell r="C371" t="str">
            <v>Downstream leased assets</v>
          </cell>
          <cell r="E371" t="str">
            <v>Question not applicable</v>
          </cell>
        </row>
        <row r="372">
          <cell r="A372" t="str">
            <v>Hoya Corporation</v>
          </cell>
          <cell r="C372" t="str">
            <v>Franchises</v>
          </cell>
          <cell r="E372" t="str">
            <v>Question not applicable</v>
          </cell>
        </row>
        <row r="373">
          <cell r="A373" t="str">
            <v>Hoya Corporation</v>
          </cell>
          <cell r="C373" t="str">
            <v>Investments</v>
          </cell>
          <cell r="E373" t="str">
            <v>Question not applicable</v>
          </cell>
        </row>
        <row r="374">
          <cell r="A374" t="str">
            <v>Hoya Corporation</v>
          </cell>
          <cell r="C374" t="str">
            <v>Other (upstream)</v>
          </cell>
          <cell r="E374" t="str">
            <v>Question not applicable</v>
          </cell>
        </row>
        <row r="375">
          <cell r="A375" t="str">
            <v>Hoya Corporation</v>
          </cell>
          <cell r="C375" t="str">
            <v>Other (downstream)</v>
          </cell>
          <cell r="E375" t="str">
            <v>Question not applicable</v>
          </cell>
        </row>
        <row r="376">
          <cell r="A376" t="str">
            <v>HP Inc</v>
          </cell>
          <cell r="C376" t="str">
            <v>Purchased goods and services</v>
          </cell>
          <cell r="E376">
            <v>18600000</v>
          </cell>
        </row>
        <row r="377">
          <cell r="A377" t="str">
            <v>HP Inc</v>
          </cell>
          <cell r="C377" t="str">
            <v>Capital goods</v>
          </cell>
          <cell r="E377">
            <v>200000</v>
          </cell>
        </row>
        <row r="378">
          <cell r="A378" t="str">
            <v>HP Inc</v>
          </cell>
          <cell r="C378" t="str">
            <v>Fuel-and-energy-related activities (not included in Scope 1 or 2)</v>
          </cell>
          <cell r="E378">
            <v>100000</v>
          </cell>
        </row>
        <row r="379">
          <cell r="A379" t="str">
            <v>HP Inc</v>
          </cell>
          <cell r="C379" t="str">
            <v>Upstream transportation and distribution</v>
          </cell>
          <cell r="E379">
            <v>1800000</v>
          </cell>
        </row>
        <row r="380">
          <cell r="A380" t="str">
            <v>HP Inc</v>
          </cell>
          <cell r="C380" t="str">
            <v>Waste generated in operations</v>
          </cell>
          <cell r="E380">
            <v>0</v>
          </cell>
        </row>
        <row r="381">
          <cell r="A381" t="str">
            <v>HP Inc</v>
          </cell>
          <cell r="C381" t="str">
            <v>Business travel</v>
          </cell>
          <cell r="E381">
            <v>70000</v>
          </cell>
        </row>
        <row r="382">
          <cell r="A382" t="str">
            <v>HP Inc</v>
          </cell>
          <cell r="C382" t="str">
            <v>Employee commuting</v>
          </cell>
          <cell r="E382">
            <v>200000</v>
          </cell>
        </row>
        <row r="383">
          <cell r="A383" t="str">
            <v>HP Inc</v>
          </cell>
          <cell r="C383" t="str">
            <v>Upstream leased assets</v>
          </cell>
          <cell r="E383" t="str">
            <v>Question not applicable</v>
          </cell>
        </row>
        <row r="384">
          <cell r="A384" t="str">
            <v>HP Inc</v>
          </cell>
          <cell r="C384" t="str">
            <v>Downstream transportation and distribution</v>
          </cell>
          <cell r="E384">
            <v>0</v>
          </cell>
        </row>
        <row r="385">
          <cell r="A385" t="str">
            <v>HP Inc</v>
          </cell>
          <cell r="C385" t="str">
            <v>Processing of sold products</v>
          </cell>
          <cell r="E385">
            <v>0</v>
          </cell>
        </row>
        <row r="386">
          <cell r="A386" t="str">
            <v>HP Inc</v>
          </cell>
          <cell r="C386" t="str">
            <v>Use of sold products</v>
          </cell>
          <cell r="E386">
            <v>23300000</v>
          </cell>
        </row>
        <row r="387">
          <cell r="A387" t="str">
            <v>HP Inc</v>
          </cell>
          <cell r="C387" t="str">
            <v>End of life treatment of sold products</v>
          </cell>
          <cell r="E387">
            <v>200000</v>
          </cell>
        </row>
        <row r="388">
          <cell r="A388" t="str">
            <v>HP Inc</v>
          </cell>
          <cell r="C388" t="str">
            <v>Downstream leased assets</v>
          </cell>
          <cell r="E388">
            <v>0</v>
          </cell>
        </row>
        <row r="389">
          <cell r="A389" t="str">
            <v>HP Inc</v>
          </cell>
          <cell r="C389" t="str">
            <v>Franchises</v>
          </cell>
          <cell r="E389" t="str">
            <v>Question not applicable</v>
          </cell>
        </row>
        <row r="390">
          <cell r="A390" t="str">
            <v>HP Inc</v>
          </cell>
          <cell r="C390" t="str">
            <v>Investments</v>
          </cell>
          <cell r="E390">
            <v>0</v>
          </cell>
        </row>
        <row r="391">
          <cell r="A391" t="str">
            <v>HP Inc</v>
          </cell>
          <cell r="C391" t="str">
            <v>Other (upstream)</v>
          </cell>
          <cell r="E391">
            <v>3080000</v>
          </cell>
        </row>
        <row r="392">
          <cell r="A392" t="str">
            <v>HP Inc</v>
          </cell>
          <cell r="C392" t="str">
            <v>Other (downstream)</v>
          </cell>
          <cell r="E392">
            <v>1300000</v>
          </cell>
        </row>
        <row r="393">
          <cell r="A393" t="str">
            <v>Infosys Limited</v>
          </cell>
          <cell r="C393" t="str">
            <v>Purchased goods and services</v>
          </cell>
          <cell r="E393" t="str">
            <v>Question not applicable</v>
          </cell>
        </row>
        <row r="394">
          <cell r="A394" t="str">
            <v>Infosys Limited</v>
          </cell>
          <cell r="C394" t="str">
            <v>Capital goods</v>
          </cell>
          <cell r="E394">
            <v>187469</v>
          </cell>
        </row>
        <row r="395">
          <cell r="A395" t="str">
            <v>Infosys Limited</v>
          </cell>
          <cell r="C395" t="str">
            <v>Fuel-and-energy-related activities (not included in Scope 1 or 2)</v>
          </cell>
          <cell r="E395">
            <v>21928</v>
          </cell>
        </row>
        <row r="396">
          <cell r="A396" t="str">
            <v>Infosys Limited</v>
          </cell>
          <cell r="C396" t="str">
            <v>Upstream transportation and distribution</v>
          </cell>
          <cell r="E396" t="str">
            <v>Question not applicable</v>
          </cell>
        </row>
        <row r="397">
          <cell r="A397" t="str">
            <v>Infosys Limited</v>
          </cell>
          <cell r="C397" t="str">
            <v>Waste generated in operations</v>
          </cell>
          <cell r="E397">
            <v>173.18</v>
          </cell>
        </row>
        <row r="398">
          <cell r="A398" t="str">
            <v>Infosys Limited</v>
          </cell>
          <cell r="C398" t="str">
            <v>Business travel</v>
          </cell>
          <cell r="E398">
            <v>75869</v>
          </cell>
        </row>
        <row r="399">
          <cell r="A399" t="str">
            <v>Infosys Limited</v>
          </cell>
          <cell r="C399" t="str">
            <v>Employee commuting</v>
          </cell>
          <cell r="E399">
            <v>57762</v>
          </cell>
        </row>
        <row r="400">
          <cell r="A400" t="str">
            <v>Infosys Limited</v>
          </cell>
          <cell r="C400" t="str">
            <v>Upstream leased assets</v>
          </cell>
          <cell r="E400">
            <v>3959</v>
          </cell>
        </row>
        <row r="401">
          <cell r="A401" t="str">
            <v>Infosys Limited</v>
          </cell>
          <cell r="C401" t="str">
            <v>Downstream transportation and distribution</v>
          </cell>
          <cell r="E401" t="str">
            <v>Question not applicable</v>
          </cell>
        </row>
        <row r="402">
          <cell r="A402" t="str">
            <v>Infosys Limited</v>
          </cell>
          <cell r="C402" t="str">
            <v>Processing of sold products</v>
          </cell>
          <cell r="E402" t="str">
            <v>Question not applicable</v>
          </cell>
        </row>
        <row r="403">
          <cell r="A403" t="str">
            <v>Infosys Limited</v>
          </cell>
          <cell r="C403" t="str">
            <v>Use of sold products</v>
          </cell>
          <cell r="E403" t="str">
            <v>Question not applicable</v>
          </cell>
        </row>
        <row r="404">
          <cell r="A404" t="str">
            <v>Infosys Limited</v>
          </cell>
          <cell r="C404" t="str">
            <v>End of life treatment of sold products</v>
          </cell>
          <cell r="E404" t="str">
            <v>Question not applicable</v>
          </cell>
        </row>
        <row r="405">
          <cell r="A405" t="str">
            <v>Infosys Limited</v>
          </cell>
          <cell r="C405" t="str">
            <v>Downstream leased assets</v>
          </cell>
          <cell r="E405" t="str">
            <v>Question not applicable</v>
          </cell>
        </row>
        <row r="406">
          <cell r="A406" t="str">
            <v>Infosys Limited</v>
          </cell>
          <cell r="C406" t="str">
            <v>Franchises</v>
          </cell>
          <cell r="E406" t="str">
            <v>Question not applicable</v>
          </cell>
        </row>
        <row r="407">
          <cell r="A407" t="str">
            <v>Infosys Limited</v>
          </cell>
          <cell r="C407" t="str">
            <v>Investments</v>
          </cell>
          <cell r="E407" t="str">
            <v>Question not applicable</v>
          </cell>
        </row>
        <row r="408">
          <cell r="A408" t="str">
            <v>Infosys Limited</v>
          </cell>
          <cell r="C408" t="str">
            <v>Other (upstream)</v>
          </cell>
          <cell r="E408" t="str">
            <v>Question not applicable</v>
          </cell>
        </row>
        <row r="409">
          <cell r="A409" t="str">
            <v>Infosys Limited</v>
          </cell>
          <cell r="C409" t="str">
            <v>Other (downstream)</v>
          </cell>
          <cell r="E409" t="str">
            <v>Question not applicable</v>
          </cell>
        </row>
        <row r="410">
          <cell r="A410" t="str">
            <v>International Business Machines (IBM)</v>
          </cell>
          <cell r="C410" t="str">
            <v>Purchased goods and services</v>
          </cell>
          <cell r="E410">
            <v>329409</v>
          </cell>
        </row>
        <row r="411">
          <cell r="A411" t="str">
            <v>International Business Machines (IBM)</v>
          </cell>
          <cell r="C411" t="str">
            <v>Capital goods</v>
          </cell>
          <cell r="E411" t="str">
            <v>Question not applicable</v>
          </cell>
        </row>
        <row r="412">
          <cell r="A412" t="str">
            <v>International Business Machines (IBM)</v>
          </cell>
          <cell r="C412" t="str">
            <v>Fuel-and-energy-related activities (not included in Scope 1 or 2)</v>
          </cell>
          <cell r="E412">
            <v>39017</v>
          </cell>
        </row>
        <row r="413">
          <cell r="A413" t="str">
            <v>International Business Machines (IBM)</v>
          </cell>
          <cell r="C413" t="str">
            <v>Upstream transportation and distribution</v>
          </cell>
          <cell r="E413" t="str">
            <v>Question not applicable</v>
          </cell>
        </row>
        <row r="414">
          <cell r="A414" t="str">
            <v>International Business Machines (IBM)</v>
          </cell>
          <cell r="C414" t="str">
            <v>Waste generated in operations</v>
          </cell>
          <cell r="E414" t="str">
            <v>Question not applicable</v>
          </cell>
        </row>
        <row r="415">
          <cell r="A415" t="str">
            <v>International Business Machines (IBM)</v>
          </cell>
          <cell r="C415" t="str">
            <v>Business travel</v>
          </cell>
          <cell r="E415">
            <v>458090</v>
          </cell>
        </row>
        <row r="416">
          <cell r="A416" t="str">
            <v>International Business Machines (IBM)</v>
          </cell>
          <cell r="C416" t="str">
            <v>Employee commuting</v>
          </cell>
          <cell r="E416">
            <v>122800</v>
          </cell>
        </row>
        <row r="417">
          <cell r="A417" t="str">
            <v>International Business Machines (IBM)</v>
          </cell>
          <cell r="C417" t="str">
            <v>Upstream leased assets</v>
          </cell>
          <cell r="E417" t="str">
            <v>Question not applicable</v>
          </cell>
        </row>
        <row r="418">
          <cell r="A418" t="str">
            <v>International Business Machines (IBM)</v>
          </cell>
          <cell r="C418" t="str">
            <v>Downstream transportation and distribution</v>
          </cell>
          <cell r="E418" t="str">
            <v>Question not applicable</v>
          </cell>
        </row>
        <row r="419">
          <cell r="A419" t="str">
            <v>International Business Machines (IBM)</v>
          </cell>
          <cell r="C419" t="str">
            <v>Processing of sold products</v>
          </cell>
          <cell r="E419" t="str">
            <v>Question not applicable</v>
          </cell>
        </row>
        <row r="420">
          <cell r="A420" t="str">
            <v>International Business Machines (IBM)</v>
          </cell>
          <cell r="C420" t="str">
            <v>Use of sold products</v>
          </cell>
          <cell r="E420">
            <v>397386</v>
          </cell>
        </row>
        <row r="421">
          <cell r="A421" t="str">
            <v>International Business Machines (IBM)</v>
          </cell>
          <cell r="C421" t="str">
            <v>End of life treatment of sold products</v>
          </cell>
          <cell r="E421" t="str">
            <v>Question not applicable</v>
          </cell>
        </row>
        <row r="422">
          <cell r="A422" t="str">
            <v>International Business Machines (IBM)</v>
          </cell>
          <cell r="C422" t="str">
            <v>Downstream leased assets</v>
          </cell>
          <cell r="E422" t="str">
            <v>Question not applicable</v>
          </cell>
        </row>
        <row r="423">
          <cell r="A423" t="str">
            <v>International Business Machines (IBM)</v>
          </cell>
          <cell r="C423" t="str">
            <v>Franchises</v>
          </cell>
          <cell r="E423" t="str">
            <v>Question not applicable</v>
          </cell>
        </row>
        <row r="424">
          <cell r="A424" t="str">
            <v>International Business Machines (IBM)</v>
          </cell>
          <cell r="C424" t="str">
            <v>Investments</v>
          </cell>
          <cell r="E424" t="str">
            <v>Question not applicable</v>
          </cell>
        </row>
        <row r="425">
          <cell r="A425" t="str">
            <v>International Business Machines (IBM)</v>
          </cell>
          <cell r="C425" t="str">
            <v>Other (upstream)</v>
          </cell>
          <cell r="E425" t="str">
            <v>Question not applicable</v>
          </cell>
        </row>
        <row r="426">
          <cell r="A426" t="str">
            <v>International Business Machines (IBM)</v>
          </cell>
          <cell r="C426" t="str">
            <v>Other (downstream)</v>
          </cell>
          <cell r="E426" t="str">
            <v>Question not applicable</v>
          </cell>
        </row>
        <row r="427">
          <cell r="A427" t="str">
            <v>Intuit Inc.</v>
          </cell>
          <cell r="C427" t="str">
            <v>Purchased goods and services</v>
          </cell>
          <cell r="E427">
            <v>3480</v>
          </cell>
        </row>
        <row r="428">
          <cell r="A428" t="str">
            <v>Intuit Inc.</v>
          </cell>
          <cell r="C428" t="str">
            <v>Capital goods</v>
          </cell>
          <cell r="E428" t="str">
            <v>Question not applicable</v>
          </cell>
        </row>
        <row r="429">
          <cell r="A429" t="str">
            <v>Intuit Inc.</v>
          </cell>
          <cell r="C429" t="str">
            <v>Fuel-and-energy-related activities (not included in Scope 1 or 2)</v>
          </cell>
          <cell r="E429">
            <v>0</v>
          </cell>
        </row>
        <row r="430">
          <cell r="A430" t="str">
            <v>Intuit Inc.</v>
          </cell>
          <cell r="C430" t="str">
            <v>Upstream transportation and distribution</v>
          </cell>
          <cell r="E430" t="str">
            <v>Question not applicable</v>
          </cell>
        </row>
        <row r="431">
          <cell r="A431" t="str">
            <v>Intuit Inc.</v>
          </cell>
          <cell r="C431" t="str">
            <v>Waste generated in operations</v>
          </cell>
          <cell r="E431" t="str">
            <v>Question not applicable</v>
          </cell>
        </row>
        <row r="432">
          <cell r="A432" t="str">
            <v>Intuit Inc.</v>
          </cell>
          <cell r="C432" t="str">
            <v>Business travel</v>
          </cell>
          <cell r="E432">
            <v>8117</v>
          </cell>
        </row>
        <row r="433">
          <cell r="A433" t="str">
            <v>Intuit Inc.</v>
          </cell>
          <cell r="C433" t="str">
            <v>Employee commuting</v>
          </cell>
          <cell r="E433">
            <v>15932</v>
          </cell>
        </row>
        <row r="434">
          <cell r="A434" t="str">
            <v>Intuit Inc.</v>
          </cell>
          <cell r="C434" t="str">
            <v>Upstream leased assets</v>
          </cell>
          <cell r="E434" t="str">
            <v>Question not applicable</v>
          </cell>
        </row>
        <row r="435">
          <cell r="A435" t="str">
            <v>Intuit Inc.</v>
          </cell>
          <cell r="C435" t="str">
            <v>Downstream transportation and distribution</v>
          </cell>
          <cell r="E435">
            <v>930</v>
          </cell>
        </row>
        <row r="436">
          <cell r="A436" t="str">
            <v>Intuit Inc.</v>
          </cell>
          <cell r="C436" t="str">
            <v>Processing of sold products</v>
          </cell>
          <cell r="E436" t="str">
            <v>Question not applicable</v>
          </cell>
        </row>
        <row r="437">
          <cell r="A437" t="str">
            <v>Intuit Inc.</v>
          </cell>
          <cell r="C437" t="str">
            <v>Use of sold products</v>
          </cell>
          <cell r="E437" t="str">
            <v>Question not applicable</v>
          </cell>
        </row>
        <row r="438">
          <cell r="A438" t="str">
            <v>Intuit Inc.</v>
          </cell>
          <cell r="C438" t="str">
            <v>End of life treatment of sold products</v>
          </cell>
          <cell r="E438" t="str">
            <v>Question not applicable</v>
          </cell>
        </row>
        <row r="439">
          <cell r="A439" t="str">
            <v>Intuit Inc.</v>
          </cell>
          <cell r="C439" t="str">
            <v>Downstream leased assets</v>
          </cell>
          <cell r="E439" t="str">
            <v>Question not applicable</v>
          </cell>
        </row>
        <row r="440">
          <cell r="A440" t="str">
            <v>Intuit Inc.</v>
          </cell>
          <cell r="C440" t="str">
            <v>Franchises</v>
          </cell>
          <cell r="E440" t="str">
            <v>Question not applicable</v>
          </cell>
        </row>
        <row r="441">
          <cell r="A441" t="str">
            <v>Intuit Inc.</v>
          </cell>
          <cell r="C441" t="str">
            <v>Investments</v>
          </cell>
          <cell r="E441" t="str">
            <v>Question not applicable</v>
          </cell>
        </row>
        <row r="442">
          <cell r="A442" t="str">
            <v>Intuit Inc.</v>
          </cell>
          <cell r="C442" t="str">
            <v>Other (upstream)</v>
          </cell>
          <cell r="E442" t="str">
            <v>Question not applicable</v>
          </cell>
        </row>
        <row r="443">
          <cell r="A443" t="str">
            <v>Intuit Inc.</v>
          </cell>
          <cell r="C443" t="str">
            <v>Other (downstream)</v>
          </cell>
          <cell r="E443" t="str">
            <v>Question not applicable</v>
          </cell>
        </row>
        <row r="444">
          <cell r="A444" t="str">
            <v>Jabil Inc.</v>
          </cell>
          <cell r="C444" t="str">
            <v>Purchased goods and services</v>
          </cell>
          <cell r="E444" t="str">
            <v>Question not applicable</v>
          </cell>
        </row>
        <row r="445">
          <cell r="A445" t="str">
            <v>Jabil Inc.</v>
          </cell>
          <cell r="C445" t="str">
            <v>Capital goods</v>
          </cell>
          <cell r="E445" t="str">
            <v>Question not applicable</v>
          </cell>
        </row>
        <row r="446">
          <cell r="A446" t="str">
            <v>Jabil Inc.</v>
          </cell>
          <cell r="C446" t="str">
            <v>Fuel-and-energy-related activities (not included in Scope 1 or 2)</v>
          </cell>
          <cell r="E446" t="str">
            <v>Question not applicable</v>
          </cell>
        </row>
        <row r="447">
          <cell r="A447" t="str">
            <v>Jabil Inc.</v>
          </cell>
          <cell r="C447" t="str">
            <v>Upstream transportation and distribution</v>
          </cell>
          <cell r="E447" t="str">
            <v>Question not applicable</v>
          </cell>
        </row>
        <row r="448">
          <cell r="A448" t="str">
            <v>Jabil Inc.</v>
          </cell>
          <cell r="C448" t="str">
            <v>Waste generated in operations</v>
          </cell>
          <cell r="E448" t="str">
            <v>Question not applicable</v>
          </cell>
        </row>
        <row r="449">
          <cell r="A449" t="str">
            <v>Jabil Inc.</v>
          </cell>
          <cell r="C449" t="str">
            <v>Business travel</v>
          </cell>
          <cell r="E449">
            <v>60968</v>
          </cell>
        </row>
        <row r="450">
          <cell r="A450" t="str">
            <v>Jabil Inc.</v>
          </cell>
          <cell r="C450" t="str">
            <v>Employee commuting</v>
          </cell>
          <cell r="E450" t="str">
            <v>Question not applicable</v>
          </cell>
        </row>
        <row r="451">
          <cell r="A451" t="str">
            <v>Jabil Inc.</v>
          </cell>
          <cell r="C451" t="str">
            <v>Upstream leased assets</v>
          </cell>
          <cell r="E451" t="str">
            <v>Question not applicable</v>
          </cell>
        </row>
        <row r="452">
          <cell r="A452" t="str">
            <v>Jabil Inc.</v>
          </cell>
          <cell r="C452" t="str">
            <v>Downstream transportation and distribution</v>
          </cell>
          <cell r="E452" t="str">
            <v>Question not applicable</v>
          </cell>
        </row>
        <row r="453">
          <cell r="A453" t="str">
            <v>Jabil Inc.</v>
          </cell>
          <cell r="C453" t="str">
            <v>Processing of sold products</v>
          </cell>
          <cell r="E453" t="str">
            <v>Question not applicable</v>
          </cell>
        </row>
        <row r="454">
          <cell r="A454" t="str">
            <v>Jabil Inc.</v>
          </cell>
          <cell r="C454" t="str">
            <v>Use of sold products</v>
          </cell>
          <cell r="E454" t="str">
            <v>Question not applicable</v>
          </cell>
        </row>
        <row r="455">
          <cell r="A455" t="str">
            <v>Jabil Inc.</v>
          </cell>
          <cell r="C455" t="str">
            <v>End of life treatment of sold products</v>
          </cell>
          <cell r="E455" t="str">
            <v>Question not applicable</v>
          </cell>
        </row>
        <row r="456">
          <cell r="A456" t="str">
            <v>Jabil Inc.</v>
          </cell>
          <cell r="C456" t="str">
            <v>Downstream leased assets</v>
          </cell>
          <cell r="E456" t="str">
            <v>Question not applicable</v>
          </cell>
        </row>
        <row r="457">
          <cell r="A457" t="str">
            <v>Jabil Inc.</v>
          </cell>
          <cell r="C457" t="str">
            <v>Franchises</v>
          </cell>
          <cell r="E457" t="str">
            <v>Question not applicable</v>
          </cell>
        </row>
        <row r="458">
          <cell r="A458" t="str">
            <v>Jabil Inc.</v>
          </cell>
          <cell r="C458" t="str">
            <v>Investments</v>
          </cell>
          <cell r="E458" t="str">
            <v>Question not applicable</v>
          </cell>
        </row>
        <row r="459">
          <cell r="A459" t="str">
            <v>Jabil Inc.</v>
          </cell>
          <cell r="C459" t="str">
            <v>Other (upstream)</v>
          </cell>
          <cell r="E459" t="str">
            <v>Question not applicable</v>
          </cell>
        </row>
        <row r="460">
          <cell r="A460" t="str">
            <v>Jabil Inc.</v>
          </cell>
          <cell r="C460" t="str">
            <v>Other (downstream)</v>
          </cell>
          <cell r="E460" t="str">
            <v>Question not applicable</v>
          </cell>
        </row>
        <row r="461">
          <cell r="A461" t="str">
            <v>Keysight Technologies Inc</v>
          </cell>
          <cell r="C461" t="str">
            <v>Purchased goods and services</v>
          </cell>
          <cell r="E461" t="str">
            <v>Question not applicable</v>
          </cell>
        </row>
        <row r="462">
          <cell r="A462" t="str">
            <v>Keysight Technologies Inc</v>
          </cell>
          <cell r="C462" t="str">
            <v>Capital goods</v>
          </cell>
          <cell r="E462" t="str">
            <v>Question not applicable</v>
          </cell>
        </row>
        <row r="463">
          <cell r="A463" t="str">
            <v>Keysight Technologies Inc</v>
          </cell>
          <cell r="C463" t="str">
            <v>Fuel-and-energy-related activities (not included in Scope 1 or 2)</v>
          </cell>
          <cell r="E463" t="str">
            <v>Question not applicable</v>
          </cell>
        </row>
        <row r="464">
          <cell r="A464" t="str">
            <v>Keysight Technologies Inc</v>
          </cell>
          <cell r="C464" t="str">
            <v>Upstream transportation and distribution</v>
          </cell>
          <cell r="E464">
            <v>20665</v>
          </cell>
        </row>
        <row r="465">
          <cell r="A465" t="str">
            <v>Keysight Technologies Inc</v>
          </cell>
          <cell r="C465" t="str">
            <v>Waste generated in operations</v>
          </cell>
          <cell r="E465">
            <v>6562.4</v>
          </cell>
        </row>
        <row r="466">
          <cell r="A466" t="str">
            <v>Keysight Technologies Inc</v>
          </cell>
          <cell r="C466" t="str">
            <v>Business travel</v>
          </cell>
          <cell r="E466">
            <v>17835</v>
          </cell>
        </row>
        <row r="467">
          <cell r="A467" t="str">
            <v>Keysight Technologies Inc</v>
          </cell>
          <cell r="C467" t="str">
            <v>Employee commuting</v>
          </cell>
          <cell r="E467" t="str">
            <v>Question not applicable</v>
          </cell>
        </row>
        <row r="468">
          <cell r="A468" t="str">
            <v>Keysight Technologies Inc</v>
          </cell>
          <cell r="C468" t="str">
            <v>Upstream leased assets</v>
          </cell>
          <cell r="E468" t="str">
            <v>Question not applicable</v>
          </cell>
        </row>
        <row r="469">
          <cell r="A469" t="str">
            <v>Keysight Technologies Inc</v>
          </cell>
          <cell r="C469" t="str">
            <v>Downstream transportation and distribution</v>
          </cell>
          <cell r="E469">
            <v>11457</v>
          </cell>
        </row>
        <row r="470">
          <cell r="A470" t="str">
            <v>Keysight Technologies Inc</v>
          </cell>
          <cell r="C470" t="str">
            <v>Processing of sold products</v>
          </cell>
          <cell r="E470" t="str">
            <v>Question not applicable</v>
          </cell>
        </row>
        <row r="471">
          <cell r="A471" t="str">
            <v>Keysight Technologies Inc</v>
          </cell>
          <cell r="C471" t="str">
            <v>Use of sold products</v>
          </cell>
          <cell r="E471" t="str">
            <v>Question not applicable</v>
          </cell>
        </row>
        <row r="472">
          <cell r="A472" t="str">
            <v>Keysight Technologies Inc</v>
          </cell>
          <cell r="C472" t="str">
            <v>End of life treatment of sold products</v>
          </cell>
          <cell r="E472" t="str">
            <v>Question not applicable</v>
          </cell>
        </row>
        <row r="473">
          <cell r="A473" t="str">
            <v>Keysight Technologies Inc</v>
          </cell>
          <cell r="C473" t="str">
            <v>Downstream leased assets</v>
          </cell>
          <cell r="E473" t="str">
            <v>Question not applicable</v>
          </cell>
        </row>
        <row r="474">
          <cell r="A474" t="str">
            <v>Keysight Technologies Inc</v>
          </cell>
          <cell r="C474" t="str">
            <v>Franchises</v>
          </cell>
          <cell r="E474" t="str">
            <v>Question not applicable</v>
          </cell>
        </row>
        <row r="475">
          <cell r="A475" t="str">
            <v>Keysight Technologies Inc</v>
          </cell>
          <cell r="C475" t="str">
            <v>Investments</v>
          </cell>
          <cell r="E475" t="str">
            <v>Question not applicable</v>
          </cell>
        </row>
        <row r="476">
          <cell r="A476" t="str">
            <v>Keysight Technologies Inc</v>
          </cell>
          <cell r="C476" t="str">
            <v>Other (upstream)</v>
          </cell>
          <cell r="E476" t="str">
            <v>Question not applicable</v>
          </cell>
        </row>
        <row r="477">
          <cell r="A477" t="str">
            <v>Keysight Technologies Inc</v>
          </cell>
          <cell r="C477" t="str">
            <v>Other (downstream)</v>
          </cell>
          <cell r="E477" t="str">
            <v>Question not applicable</v>
          </cell>
        </row>
        <row r="478">
          <cell r="A478" t="str">
            <v>Kyocera Corporation</v>
          </cell>
          <cell r="C478" t="str">
            <v>Purchased goods and services</v>
          </cell>
          <cell r="E478">
            <v>3645685</v>
          </cell>
        </row>
        <row r="479">
          <cell r="A479" t="str">
            <v>Kyocera Corporation</v>
          </cell>
          <cell r="C479" t="str">
            <v>Capital goods</v>
          </cell>
          <cell r="E479">
            <v>211678</v>
          </cell>
        </row>
        <row r="480">
          <cell r="A480" t="str">
            <v>Kyocera Corporation</v>
          </cell>
          <cell r="C480" t="str">
            <v>Fuel-and-energy-related activities (not included in Scope 1 or 2)</v>
          </cell>
          <cell r="E480">
            <v>161453</v>
          </cell>
        </row>
        <row r="481">
          <cell r="A481" t="str">
            <v>Kyocera Corporation</v>
          </cell>
          <cell r="C481" t="str">
            <v>Upstream transportation and distribution</v>
          </cell>
          <cell r="E481">
            <v>45927</v>
          </cell>
        </row>
        <row r="482">
          <cell r="A482" t="str">
            <v>Kyocera Corporation</v>
          </cell>
          <cell r="C482" t="str">
            <v>Waste generated in operations</v>
          </cell>
          <cell r="E482">
            <v>17423</v>
          </cell>
        </row>
        <row r="483">
          <cell r="A483" t="str">
            <v>Kyocera Corporation</v>
          </cell>
          <cell r="C483" t="str">
            <v>Business travel</v>
          </cell>
          <cell r="E483">
            <v>9993</v>
          </cell>
        </row>
        <row r="484">
          <cell r="A484" t="str">
            <v>Kyocera Corporation</v>
          </cell>
          <cell r="C484" t="str">
            <v>Employee commuting</v>
          </cell>
          <cell r="E484">
            <v>27668</v>
          </cell>
        </row>
        <row r="485">
          <cell r="A485" t="str">
            <v>Kyocera Corporation</v>
          </cell>
          <cell r="C485" t="str">
            <v>Upstream leased assets</v>
          </cell>
          <cell r="E485">
            <v>110</v>
          </cell>
        </row>
        <row r="486">
          <cell r="A486" t="str">
            <v>Kyocera Corporation</v>
          </cell>
          <cell r="C486" t="str">
            <v>Downstream transportation and distribution</v>
          </cell>
          <cell r="E486">
            <v>28</v>
          </cell>
        </row>
        <row r="487">
          <cell r="A487" t="str">
            <v>Kyocera Corporation</v>
          </cell>
          <cell r="C487" t="str">
            <v>Processing of sold products</v>
          </cell>
          <cell r="E487" t="str">
            <v>Question not applicable</v>
          </cell>
        </row>
        <row r="488">
          <cell r="A488" t="str">
            <v>Kyocera Corporation</v>
          </cell>
          <cell r="C488" t="str">
            <v>Use of sold products</v>
          </cell>
          <cell r="E488">
            <v>609252</v>
          </cell>
        </row>
        <row r="489">
          <cell r="A489" t="str">
            <v>Kyocera Corporation</v>
          </cell>
          <cell r="C489" t="str">
            <v>End of life treatment of sold products</v>
          </cell>
          <cell r="E489">
            <v>9174</v>
          </cell>
        </row>
        <row r="490">
          <cell r="A490" t="str">
            <v>Kyocera Corporation</v>
          </cell>
          <cell r="C490" t="str">
            <v>Downstream leased assets</v>
          </cell>
          <cell r="E490" t="str">
            <v>Question not applicable</v>
          </cell>
        </row>
        <row r="491">
          <cell r="A491" t="str">
            <v>Kyocera Corporation</v>
          </cell>
          <cell r="C491" t="str">
            <v>Franchises</v>
          </cell>
          <cell r="E491" t="str">
            <v>Question not applicable</v>
          </cell>
        </row>
        <row r="492">
          <cell r="A492" t="str">
            <v>Kyocera Corporation</v>
          </cell>
          <cell r="C492" t="str">
            <v>Investments</v>
          </cell>
          <cell r="E492" t="str">
            <v>Question not applicable</v>
          </cell>
        </row>
        <row r="493">
          <cell r="A493" t="str">
            <v>Kyocera Corporation</v>
          </cell>
          <cell r="C493" t="str">
            <v>Other (upstream)</v>
          </cell>
          <cell r="E493" t="str">
            <v>Question not applicable</v>
          </cell>
        </row>
        <row r="494">
          <cell r="A494" t="str">
            <v>Kyocera Corporation</v>
          </cell>
          <cell r="C494" t="str">
            <v>Other (downstream)</v>
          </cell>
          <cell r="E494" t="str">
            <v>Question not applicable</v>
          </cell>
        </row>
        <row r="495">
          <cell r="A495" t="str">
            <v>Lenovo Group</v>
          </cell>
          <cell r="C495" t="str">
            <v>Purchased goods and services</v>
          </cell>
          <cell r="E495">
            <v>1795000</v>
          </cell>
        </row>
        <row r="496">
          <cell r="A496" t="str">
            <v>Lenovo Group</v>
          </cell>
          <cell r="C496" t="str">
            <v>Capital goods</v>
          </cell>
          <cell r="E496">
            <v>127500</v>
          </cell>
        </row>
        <row r="497">
          <cell r="A497" t="str">
            <v>Lenovo Group</v>
          </cell>
          <cell r="C497" t="str">
            <v>Fuel-and-energy-related activities (not included in Scope 1 or 2)</v>
          </cell>
          <cell r="E497">
            <v>12100</v>
          </cell>
        </row>
        <row r="498">
          <cell r="A498" t="str">
            <v>Lenovo Group</v>
          </cell>
          <cell r="C498" t="str">
            <v>Upstream transportation and distribution</v>
          </cell>
          <cell r="E498">
            <v>633000</v>
          </cell>
        </row>
        <row r="499">
          <cell r="A499" t="str">
            <v>Lenovo Group</v>
          </cell>
          <cell r="C499" t="str">
            <v>Waste generated in operations</v>
          </cell>
          <cell r="E499">
            <v>1920</v>
          </cell>
        </row>
        <row r="500">
          <cell r="A500" t="str">
            <v>Lenovo Group</v>
          </cell>
          <cell r="C500" t="str">
            <v>Business travel</v>
          </cell>
          <cell r="E500">
            <v>53500</v>
          </cell>
        </row>
        <row r="501">
          <cell r="A501" t="str">
            <v>Lenovo Group</v>
          </cell>
          <cell r="C501" t="str">
            <v>Employee commuting</v>
          </cell>
          <cell r="E501">
            <v>23600</v>
          </cell>
        </row>
        <row r="502">
          <cell r="A502" t="str">
            <v>Lenovo Group</v>
          </cell>
          <cell r="C502" t="str">
            <v>Upstream leased assets</v>
          </cell>
          <cell r="E502" t="str">
            <v>Question not applicable</v>
          </cell>
        </row>
        <row r="503">
          <cell r="A503" t="str">
            <v>Lenovo Group</v>
          </cell>
          <cell r="C503" t="str">
            <v>Downstream transportation and distribution</v>
          </cell>
          <cell r="E503" t="str">
            <v>Question not applicable</v>
          </cell>
        </row>
        <row r="504">
          <cell r="A504" t="str">
            <v>Lenovo Group</v>
          </cell>
          <cell r="C504" t="str">
            <v>Processing of sold products</v>
          </cell>
          <cell r="E504" t="str">
            <v>Question not applicable</v>
          </cell>
        </row>
        <row r="505">
          <cell r="A505" t="str">
            <v>Lenovo Group</v>
          </cell>
          <cell r="C505" t="str">
            <v>Use of sold products</v>
          </cell>
          <cell r="E505">
            <v>12885000</v>
          </cell>
        </row>
        <row r="506">
          <cell r="A506" t="str">
            <v>Lenovo Group</v>
          </cell>
          <cell r="C506" t="str">
            <v>End of life treatment of sold products</v>
          </cell>
          <cell r="E506">
            <v>273500</v>
          </cell>
        </row>
        <row r="507">
          <cell r="A507" t="str">
            <v>Lenovo Group</v>
          </cell>
          <cell r="C507" t="str">
            <v>Downstream leased assets</v>
          </cell>
          <cell r="E507" t="str">
            <v>Question not applicable</v>
          </cell>
        </row>
        <row r="508">
          <cell r="A508" t="str">
            <v>Lenovo Group</v>
          </cell>
          <cell r="C508" t="str">
            <v>Franchises</v>
          </cell>
          <cell r="E508" t="str">
            <v>Question not applicable</v>
          </cell>
        </row>
        <row r="509">
          <cell r="A509" t="str">
            <v>Lenovo Group</v>
          </cell>
          <cell r="C509" t="str">
            <v>Investments</v>
          </cell>
          <cell r="E509" t="str">
            <v>Question not applicable</v>
          </cell>
        </row>
        <row r="510">
          <cell r="A510" t="str">
            <v>Lenovo Group</v>
          </cell>
          <cell r="C510" t="str">
            <v>Other (upstream)</v>
          </cell>
          <cell r="E510" t="str">
            <v>Question not applicable</v>
          </cell>
        </row>
        <row r="511">
          <cell r="A511" t="str">
            <v>Lenovo Group</v>
          </cell>
          <cell r="C511" t="str">
            <v>Other (downstream)</v>
          </cell>
          <cell r="E511" t="str">
            <v>Question not applicable</v>
          </cell>
        </row>
        <row r="512">
          <cell r="A512" t="str">
            <v>Microsoft Corporation</v>
          </cell>
          <cell r="C512" t="str">
            <v>Purchased goods and services</v>
          </cell>
          <cell r="E512">
            <v>11000000</v>
          </cell>
        </row>
        <row r="513">
          <cell r="A513" t="str">
            <v>Microsoft Corporation</v>
          </cell>
          <cell r="C513" t="str">
            <v>Capital goods</v>
          </cell>
          <cell r="E513">
            <v>500000</v>
          </cell>
        </row>
        <row r="514">
          <cell r="A514" t="str">
            <v>Microsoft Corporation</v>
          </cell>
          <cell r="C514" t="str">
            <v>Fuel-and-energy-related activities (not included in Scope 1 or 2)</v>
          </cell>
          <cell r="E514">
            <v>550000</v>
          </cell>
        </row>
        <row r="515">
          <cell r="A515" t="str">
            <v>Microsoft Corporation</v>
          </cell>
          <cell r="C515" t="str">
            <v>Upstream transportation and distribution</v>
          </cell>
          <cell r="E515">
            <v>100000</v>
          </cell>
        </row>
        <row r="516">
          <cell r="A516" t="str">
            <v>Microsoft Corporation</v>
          </cell>
          <cell r="C516" t="str">
            <v>Waste generated in operations</v>
          </cell>
          <cell r="E516">
            <v>600</v>
          </cell>
        </row>
        <row r="517">
          <cell r="A517" t="str">
            <v>Microsoft Corporation</v>
          </cell>
          <cell r="C517" t="str">
            <v>Business travel</v>
          </cell>
          <cell r="E517">
            <v>378230</v>
          </cell>
        </row>
        <row r="518">
          <cell r="A518" t="str">
            <v>Microsoft Corporation</v>
          </cell>
          <cell r="C518" t="str">
            <v>Employee commuting</v>
          </cell>
          <cell r="E518">
            <v>330000</v>
          </cell>
        </row>
        <row r="519">
          <cell r="A519" t="str">
            <v>Microsoft Corporation</v>
          </cell>
          <cell r="C519" t="str">
            <v>Upstream leased assets</v>
          </cell>
          <cell r="E519" t="str">
            <v>Question not applicable</v>
          </cell>
        </row>
        <row r="520">
          <cell r="A520" t="str">
            <v>Microsoft Corporation</v>
          </cell>
          <cell r="C520" t="str">
            <v>Downstream transportation and distribution</v>
          </cell>
          <cell r="E520">
            <v>100000</v>
          </cell>
        </row>
        <row r="521">
          <cell r="A521" t="str">
            <v>Microsoft Corporation</v>
          </cell>
          <cell r="C521" t="str">
            <v>Processing of sold products</v>
          </cell>
          <cell r="E521" t="str">
            <v>Question not applicable</v>
          </cell>
        </row>
        <row r="522">
          <cell r="A522" t="str">
            <v>Microsoft Corporation</v>
          </cell>
          <cell r="C522" t="str">
            <v>Use of sold products</v>
          </cell>
          <cell r="E522">
            <v>4784000</v>
          </cell>
        </row>
        <row r="523">
          <cell r="A523" t="str">
            <v>Microsoft Corporation</v>
          </cell>
          <cell r="C523" t="str">
            <v>End of life treatment of sold products</v>
          </cell>
          <cell r="E523">
            <v>90000</v>
          </cell>
        </row>
        <row r="524">
          <cell r="A524" t="str">
            <v>Microsoft Corporation</v>
          </cell>
          <cell r="C524" t="str">
            <v>Downstream leased assets</v>
          </cell>
          <cell r="E524">
            <v>1690</v>
          </cell>
        </row>
        <row r="525">
          <cell r="A525" t="str">
            <v>Microsoft Corporation</v>
          </cell>
          <cell r="C525" t="str">
            <v>Franchises</v>
          </cell>
          <cell r="E525" t="str">
            <v>Question not applicable</v>
          </cell>
        </row>
        <row r="526">
          <cell r="A526" t="str">
            <v>Microsoft Corporation</v>
          </cell>
          <cell r="C526" t="str">
            <v>Investments</v>
          </cell>
          <cell r="E526" t="str">
            <v>Question not applicable</v>
          </cell>
        </row>
        <row r="527">
          <cell r="A527" t="str">
            <v>Microsoft Corporation</v>
          </cell>
          <cell r="C527" t="str">
            <v>Other (upstream)</v>
          </cell>
          <cell r="E527" t="str">
            <v>Question not applicable</v>
          </cell>
        </row>
        <row r="528">
          <cell r="A528" t="str">
            <v>Microsoft Corporation</v>
          </cell>
          <cell r="C528" t="str">
            <v>Other (downstream)</v>
          </cell>
          <cell r="E528" t="str">
            <v>Question not applicable</v>
          </cell>
        </row>
        <row r="529">
          <cell r="A529" t="str">
            <v>Murata Mfg. Co.</v>
          </cell>
          <cell r="C529" t="str">
            <v>Purchased goods and services</v>
          </cell>
          <cell r="E529">
            <v>3379889</v>
          </cell>
        </row>
        <row r="530">
          <cell r="A530" t="str">
            <v>Murata Mfg. Co.</v>
          </cell>
          <cell r="C530" t="str">
            <v>Capital goods</v>
          </cell>
          <cell r="E530">
            <v>712289</v>
          </cell>
        </row>
        <row r="531">
          <cell r="A531" t="str">
            <v>Murata Mfg. Co.</v>
          </cell>
          <cell r="C531" t="str">
            <v>Fuel-and-energy-related activities (not included in Scope 1 or 2)</v>
          </cell>
          <cell r="E531">
            <v>95300</v>
          </cell>
        </row>
        <row r="532">
          <cell r="A532" t="str">
            <v>Murata Mfg. Co.</v>
          </cell>
          <cell r="C532" t="str">
            <v>Upstream transportation and distribution</v>
          </cell>
          <cell r="E532">
            <v>162682</v>
          </cell>
        </row>
        <row r="533">
          <cell r="A533" t="str">
            <v>Murata Mfg. Co.</v>
          </cell>
          <cell r="C533" t="str">
            <v>Waste generated in operations</v>
          </cell>
          <cell r="E533">
            <v>41897</v>
          </cell>
        </row>
        <row r="534">
          <cell r="A534" t="str">
            <v>Murata Mfg. Co.</v>
          </cell>
          <cell r="C534" t="str">
            <v>Business travel</v>
          </cell>
          <cell r="E534">
            <v>10084</v>
          </cell>
        </row>
        <row r="535">
          <cell r="A535" t="str">
            <v>Murata Mfg. Co.</v>
          </cell>
          <cell r="C535" t="str">
            <v>Employee commuting</v>
          </cell>
          <cell r="E535">
            <v>34730</v>
          </cell>
        </row>
        <row r="536">
          <cell r="A536" t="str">
            <v>Murata Mfg. Co.</v>
          </cell>
          <cell r="C536" t="str">
            <v>Upstream leased assets</v>
          </cell>
          <cell r="E536" t="str">
            <v>Question not applicable</v>
          </cell>
        </row>
        <row r="537">
          <cell r="A537" t="str">
            <v>Murata Mfg. Co.</v>
          </cell>
          <cell r="C537" t="str">
            <v>Downstream transportation and distribution</v>
          </cell>
          <cell r="E537" t="str">
            <v>Question not applicable</v>
          </cell>
        </row>
        <row r="538">
          <cell r="A538" t="str">
            <v>Murata Mfg. Co.</v>
          </cell>
          <cell r="C538" t="str">
            <v>Processing of sold products</v>
          </cell>
          <cell r="E538" t="str">
            <v>Question not applicable</v>
          </cell>
        </row>
        <row r="539">
          <cell r="A539" t="str">
            <v>Murata Mfg. Co.</v>
          </cell>
          <cell r="C539" t="str">
            <v>Use of sold products</v>
          </cell>
          <cell r="E539" t="str">
            <v>Question not applicable</v>
          </cell>
        </row>
        <row r="540">
          <cell r="A540" t="str">
            <v>Murata Mfg. Co.</v>
          </cell>
          <cell r="C540" t="str">
            <v>End of life treatment of sold products</v>
          </cell>
          <cell r="E540">
            <v>350</v>
          </cell>
        </row>
        <row r="541">
          <cell r="A541" t="str">
            <v>Murata Mfg. Co.</v>
          </cell>
          <cell r="C541" t="str">
            <v>Downstream leased assets</v>
          </cell>
          <cell r="E541" t="str">
            <v>Question not applicable</v>
          </cell>
        </row>
        <row r="542">
          <cell r="A542" t="str">
            <v>Murata Mfg. Co.</v>
          </cell>
          <cell r="C542" t="str">
            <v>Franchises</v>
          </cell>
          <cell r="E542" t="str">
            <v>Question not applicable</v>
          </cell>
        </row>
        <row r="543">
          <cell r="A543" t="str">
            <v>Murata Mfg. Co.</v>
          </cell>
          <cell r="C543" t="str">
            <v>Investments</v>
          </cell>
          <cell r="E543" t="str">
            <v>Question not applicable</v>
          </cell>
        </row>
        <row r="544">
          <cell r="A544" t="str">
            <v>Murata Mfg. Co.</v>
          </cell>
          <cell r="C544" t="str">
            <v>Other (upstream)</v>
          </cell>
          <cell r="E544" t="str">
            <v>Question not applicable</v>
          </cell>
        </row>
        <row r="545">
          <cell r="A545" t="str">
            <v>Murata Mfg. Co.</v>
          </cell>
          <cell r="C545" t="str">
            <v>Other (downstream)</v>
          </cell>
          <cell r="E545" t="str">
            <v>Question not applicable</v>
          </cell>
        </row>
        <row r="546">
          <cell r="A546" t="str">
            <v>NEC Corporation</v>
          </cell>
          <cell r="C546" t="str">
            <v>Purchased goods and services</v>
          </cell>
          <cell r="E546">
            <v>435000</v>
          </cell>
        </row>
        <row r="547">
          <cell r="A547" t="str">
            <v>NEC Corporation</v>
          </cell>
          <cell r="C547" t="str">
            <v>Capital goods</v>
          </cell>
          <cell r="E547">
            <v>335000</v>
          </cell>
        </row>
        <row r="548">
          <cell r="A548" t="str">
            <v>NEC Corporation</v>
          </cell>
          <cell r="C548" t="str">
            <v>Fuel-and-energy-related activities (not included in Scope 1 or 2)</v>
          </cell>
          <cell r="E548">
            <v>159000</v>
          </cell>
        </row>
        <row r="549">
          <cell r="A549" t="str">
            <v>NEC Corporation</v>
          </cell>
          <cell r="C549" t="str">
            <v>Upstream transportation and distribution</v>
          </cell>
          <cell r="E549">
            <v>80000</v>
          </cell>
        </row>
        <row r="550">
          <cell r="A550" t="str">
            <v>NEC Corporation</v>
          </cell>
          <cell r="C550" t="str">
            <v>Waste generated in operations</v>
          </cell>
          <cell r="E550">
            <v>8000</v>
          </cell>
        </row>
        <row r="551">
          <cell r="A551" t="str">
            <v>NEC Corporation</v>
          </cell>
          <cell r="C551" t="str">
            <v>Business travel</v>
          </cell>
          <cell r="E551">
            <v>51000</v>
          </cell>
        </row>
        <row r="552">
          <cell r="A552" t="str">
            <v>NEC Corporation</v>
          </cell>
          <cell r="C552" t="str">
            <v>Employee commuting</v>
          </cell>
          <cell r="E552">
            <v>16000</v>
          </cell>
        </row>
        <row r="553">
          <cell r="A553" t="str">
            <v>NEC Corporation</v>
          </cell>
          <cell r="C553" t="str">
            <v>Upstream leased assets</v>
          </cell>
          <cell r="E553" t="str">
            <v>Question not applicable</v>
          </cell>
        </row>
        <row r="554">
          <cell r="A554" t="str">
            <v>NEC Corporation</v>
          </cell>
          <cell r="C554" t="str">
            <v>Downstream transportation and distribution</v>
          </cell>
          <cell r="E554">
            <v>1000</v>
          </cell>
        </row>
        <row r="555">
          <cell r="A555" t="str">
            <v>NEC Corporation</v>
          </cell>
          <cell r="C555" t="str">
            <v>Processing of sold products</v>
          </cell>
          <cell r="E555">
            <v>12000</v>
          </cell>
        </row>
        <row r="556">
          <cell r="A556" t="str">
            <v>NEC Corporation</v>
          </cell>
          <cell r="C556" t="str">
            <v>Use of sold products</v>
          </cell>
          <cell r="E556">
            <v>4183000</v>
          </cell>
        </row>
        <row r="557">
          <cell r="A557" t="str">
            <v>NEC Corporation</v>
          </cell>
          <cell r="C557" t="str">
            <v>End of life treatment of sold products</v>
          </cell>
          <cell r="E557">
            <v>5000</v>
          </cell>
        </row>
        <row r="558">
          <cell r="A558" t="str">
            <v>NEC Corporation</v>
          </cell>
          <cell r="C558" t="str">
            <v>Downstream leased assets</v>
          </cell>
          <cell r="E558" t="str">
            <v>Question not applicable</v>
          </cell>
        </row>
        <row r="559">
          <cell r="A559" t="str">
            <v>NEC Corporation</v>
          </cell>
          <cell r="C559" t="str">
            <v>Franchises</v>
          </cell>
          <cell r="E559" t="str">
            <v>Question not applicable</v>
          </cell>
        </row>
        <row r="560">
          <cell r="A560" t="str">
            <v>NEC Corporation</v>
          </cell>
          <cell r="C560" t="str">
            <v>Investments</v>
          </cell>
          <cell r="E560">
            <v>10000</v>
          </cell>
        </row>
        <row r="561">
          <cell r="A561" t="str">
            <v>NEC Corporation</v>
          </cell>
          <cell r="C561" t="str">
            <v>Other (upstream)</v>
          </cell>
          <cell r="E561" t="str">
            <v>Question not applicable</v>
          </cell>
        </row>
        <row r="562">
          <cell r="A562" t="str">
            <v>NEC Corporation</v>
          </cell>
          <cell r="C562" t="str">
            <v>Other (downstream)</v>
          </cell>
          <cell r="E562" t="str">
            <v>Question not applicable</v>
          </cell>
        </row>
        <row r="563">
          <cell r="A563" t="str">
            <v>NetApp Inc.</v>
          </cell>
          <cell r="C563" t="str">
            <v>Purchased goods and services</v>
          </cell>
          <cell r="E563">
            <v>17855</v>
          </cell>
        </row>
        <row r="564">
          <cell r="A564" t="str">
            <v>NetApp Inc.</v>
          </cell>
          <cell r="C564" t="str">
            <v>Capital goods</v>
          </cell>
          <cell r="E564" t="str">
            <v>Question not applicable</v>
          </cell>
        </row>
        <row r="565">
          <cell r="A565" t="str">
            <v>NetApp Inc.</v>
          </cell>
          <cell r="C565" t="str">
            <v>Fuel-and-energy-related activities (not included in Scope 1 or 2)</v>
          </cell>
          <cell r="E565" t="str">
            <v>Question not applicable</v>
          </cell>
        </row>
        <row r="566">
          <cell r="A566" t="str">
            <v>NetApp Inc.</v>
          </cell>
          <cell r="C566" t="str">
            <v>Upstream transportation and distribution</v>
          </cell>
          <cell r="E566" t="str">
            <v>Question not applicable</v>
          </cell>
        </row>
        <row r="567">
          <cell r="A567" t="str">
            <v>NetApp Inc.</v>
          </cell>
          <cell r="C567" t="str">
            <v>Waste generated in operations</v>
          </cell>
          <cell r="E567" t="str">
            <v>Question not applicable</v>
          </cell>
        </row>
        <row r="568">
          <cell r="A568" t="str">
            <v>NetApp Inc.</v>
          </cell>
          <cell r="C568" t="str">
            <v>Business travel</v>
          </cell>
          <cell r="E568">
            <v>47759</v>
          </cell>
        </row>
        <row r="569">
          <cell r="A569" t="str">
            <v>NetApp Inc.</v>
          </cell>
          <cell r="C569" t="str">
            <v>Employee commuting</v>
          </cell>
          <cell r="E569" t="str">
            <v>Question not applicable</v>
          </cell>
        </row>
        <row r="570">
          <cell r="A570" t="str">
            <v>NetApp Inc.</v>
          </cell>
          <cell r="C570" t="str">
            <v>Upstream leased assets</v>
          </cell>
          <cell r="E570" t="str">
            <v>Question not applicable</v>
          </cell>
        </row>
        <row r="571">
          <cell r="A571" t="str">
            <v>NetApp Inc.</v>
          </cell>
          <cell r="C571" t="str">
            <v>Downstream transportation and distribution</v>
          </cell>
          <cell r="E571" t="str">
            <v>Question not applicable</v>
          </cell>
        </row>
        <row r="572">
          <cell r="A572" t="str">
            <v>NetApp Inc.</v>
          </cell>
          <cell r="C572" t="str">
            <v>Processing of sold products</v>
          </cell>
          <cell r="E572" t="str">
            <v>Question not applicable</v>
          </cell>
        </row>
        <row r="573">
          <cell r="A573" t="str">
            <v>NetApp Inc.</v>
          </cell>
          <cell r="C573" t="str">
            <v>Use of sold products</v>
          </cell>
          <cell r="E573" t="str">
            <v>Question not applicable</v>
          </cell>
        </row>
        <row r="574">
          <cell r="A574" t="str">
            <v>NetApp Inc.</v>
          </cell>
          <cell r="C574" t="str">
            <v>End of life treatment of sold products</v>
          </cell>
          <cell r="E574" t="str">
            <v>Question not applicable</v>
          </cell>
        </row>
        <row r="575">
          <cell r="A575" t="str">
            <v>NetApp Inc.</v>
          </cell>
          <cell r="C575" t="str">
            <v>Downstream leased assets</v>
          </cell>
          <cell r="E575" t="str">
            <v>Question not applicable</v>
          </cell>
        </row>
        <row r="576">
          <cell r="A576" t="str">
            <v>NetApp Inc.</v>
          </cell>
          <cell r="C576" t="str">
            <v>Franchises</v>
          </cell>
          <cell r="E576" t="str">
            <v>Question not applicable</v>
          </cell>
        </row>
        <row r="577">
          <cell r="A577" t="str">
            <v>NetApp Inc.</v>
          </cell>
          <cell r="C577" t="str">
            <v>Investments</v>
          </cell>
          <cell r="E577" t="str">
            <v>Question not applicable</v>
          </cell>
        </row>
        <row r="578">
          <cell r="A578" t="str">
            <v>NetApp Inc.</v>
          </cell>
          <cell r="C578" t="str">
            <v>Other (upstream)</v>
          </cell>
          <cell r="E578" t="str">
            <v>Question not applicable</v>
          </cell>
        </row>
        <row r="579">
          <cell r="A579" t="str">
            <v>NetApp Inc.</v>
          </cell>
          <cell r="C579" t="str">
            <v>Other (downstream)</v>
          </cell>
          <cell r="E579" t="str">
            <v>Question not applicable</v>
          </cell>
        </row>
        <row r="580">
          <cell r="A580" t="str">
            <v>Nokia Group</v>
          </cell>
          <cell r="C580" t="str">
            <v>Purchased goods and services</v>
          </cell>
          <cell r="E580">
            <v>5284000</v>
          </cell>
        </row>
        <row r="581">
          <cell r="A581" t="str">
            <v>Nokia Group</v>
          </cell>
          <cell r="C581" t="str">
            <v>Capital goods</v>
          </cell>
          <cell r="E581">
            <v>398200</v>
          </cell>
        </row>
        <row r="582">
          <cell r="A582" t="str">
            <v>Nokia Group</v>
          </cell>
          <cell r="C582" t="str">
            <v>Fuel-and-energy-related activities (not included in Scope 1 or 2)</v>
          </cell>
          <cell r="E582" t="str">
            <v>Question not applicable</v>
          </cell>
        </row>
        <row r="583">
          <cell r="A583" t="str">
            <v>Nokia Group</v>
          </cell>
          <cell r="C583" t="str">
            <v>Upstream transportation and distribution</v>
          </cell>
          <cell r="E583">
            <v>384300</v>
          </cell>
        </row>
        <row r="584">
          <cell r="A584" t="str">
            <v>Nokia Group</v>
          </cell>
          <cell r="C584" t="str">
            <v>Waste generated in operations</v>
          </cell>
          <cell r="E584" t="str">
            <v>Question not applicable</v>
          </cell>
        </row>
        <row r="585">
          <cell r="A585" t="str">
            <v>Nokia Group</v>
          </cell>
          <cell r="C585" t="str">
            <v>Business travel</v>
          </cell>
          <cell r="E585">
            <v>81500</v>
          </cell>
        </row>
        <row r="586">
          <cell r="A586" t="str">
            <v>Nokia Group</v>
          </cell>
          <cell r="C586" t="str">
            <v>Employee commuting</v>
          </cell>
          <cell r="E586">
            <v>118400</v>
          </cell>
        </row>
        <row r="587">
          <cell r="A587" t="str">
            <v>Nokia Group</v>
          </cell>
          <cell r="C587" t="str">
            <v>Upstream leased assets</v>
          </cell>
          <cell r="E587" t="str">
            <v>Question not applicable</v>
          </cell>
        </row>
        <row r="588">
          <cell r="A588" t="str">
            <v>Nokia Group</v>
          </cell>
          <cell r="C588" t="str">
            <v>Downstream transportation and distribution</v>
          </cell>
          <cell r="E588" t="str">
            <v>Question not applicable</v>
          </cell>
        </row>
        <row r="589">
          <cell r="A589" t="str">
            <v>Nokia Group</v>
          </cell>
          <cell r="C589" t="str">
            <v>Processing of sold products</v>
          </cell>
          <cell r="E589" t="str">
            <v>Question not applicable</v>
          </cell>
        </row>
        <row r="590">
          <cell r="A590" t="str">
            <v>Nokia Group</v>
          </cell>
          <cell r="C590" t="str">
            <v>Use of sold products</v>
          </cell>
          <cell r="E590">
            <v>38410000</v>
          </cell>
        </row>
        <row r="591">
          <cell r="A591" t="str">
            <v>Nokia Group</v>
          </cell>
          <cell r="C591" t="str">
            <v>End of life treatment of sold products</v>
          </cell>
          <cell r="E591" t="str">
            <v>Question not applicable</v>
          </cell>
        </row>
        <row r="592">
          <cell r="A592" t="str">
            <v>Nokia Group</v>
          </cell>
          <cell r="C592" t="str">
            <v>Downstream leased assets</v>
          </cell>
          <cell r="E592" t="str">
            <v>Question not applicable</v>
          </cell>
        </row>
        <row r="593">
          <cell r="A593" t="str">
            <v>Nokia Group</v>
          </cell>
          <cell r="C593" t="str">
            <v>Franchises</v>
          </cell>
          <cell r="E593" t="str">
            <v>Question not applicable</v>
          </cell>
        </row>
        <row r="594">
          <cell r="A594" t="str">
            <v>Nokia Group</v>
          </cell>
          <cell r="C594" t="str">
            <v>Investments</v>
          </cell>
          <cell r="E594" t="str">
            <v>Question not applicable</v>
          </cell>
        </row>
        <row r="595">
          <cell r="A595" t="str">
            <v>Nokia Group</v>
          </cell>
          <cell r="C595" t="str">
            <v>Other (upstream)</v>
          </cell>
          <cell r="E595" t="str">
            <v>Question not applicable</v>
          </cell>
        </row>
        <row r="596">
          <cell r="A596" t="str">
            <v>Nokia Group</v>
          </cell>
          <cell r="C596" t="str">
            <v>Other (downstream)</v>
          </cell>
          <cell r="E596" t="str">
            <v>Question not applicable</v>
          </cell>
        </row>
        <row r="597">
          <cell r="A597" t="str">
            <v>Nomura Research Institute, Ltd.</v>
          </cell>
          <cell r="C597" t="str">
            <v>Purchased goods and services</v>
          </cell>
          <cell r="E597">
            <v>84470.44</v>
          </cell>
        </row>
        <row r="598">
          <cell r="A598" t="str">
            <v>Nomura Research Institute, Ltd.</v>
          </cell>
          <cell r="C598" t="str">
            <v>Capital goods</v>
          </cell>
          <cell r="E598">
            <v>12802.77</v>
          </cell>
        </row>
        <row r="599">
          <cell r="A599" t="str">
            <v>Nomura Research Institute, Ltd.</v>
          </cell>
          <cell r="C599" t="str">
            <v>Fuel-and-energy-related activities (not included in Scope 1 or 2)</v>
          </cell>
          <cell r="E599">
            <v>5716.32</v>
          </cell>
        </row>
        <row r="600">
          <cell r="A600" t="str">
            <v>Nomura Research Institute, Ltd.</v>
          </cell>
          <cell r="C600" t="str">
            <v>Upstream transportation and distribution</v>
          </cell>
          <cell r="E600" t="str">
            <v>Question not applicable</v>
          </cell>
        </row>
        <row r="601">
          <cell r="A601" t="str">
            <v>Nomura Research Institute, Ltd.</v>
          </cell>
          <cell r="C601" t="str">
            <v>Waste generated in operations</v>
          </cell>
          <cell r="E601" t="str">
            <v>Question not applicable</v>
          </cell>
        </row>
        <row r="602">
          <cell r="A602" t="str">
            <v>Nomura Research Institute, Ltd.</v>
          </cell>
          <cell r="C602" t="str">
            <v>Business travel</v>
          </cell>
          <cell r="E602">
            <v>8442.06</v>
          </cell>
        </row>
        <row r="603">
          <cell r="A603" t="str">
            <v>Nomura Research Institute, Ltd.</v>
          </cell>
          <cell r="C603" t="str">
            <v>Employee commuting</v>
          </cell>
          <cell r="E603">
            <v>2827.34</v>
          </cell>
        </row>
        <row r="604">
          <cell r="A604" t="str">
            <v>Nomura Research Institute, Ltd.</v>
          </cell>
          <cell r="C604" t="str">
            <v>Upstream leased assets</v>
          </cell>
          <cell r="E604" t="str">
            <v>Question not applicable</v>
          </cell>
        </row>
        <row r="605">
          <cell r="A605" t="str">
            <v>Nomura Research Institute, Ltd.</v>
          </cell>
          <cell r="C605" t="str">
            <v>Downstream transportation and distribution</v>
          </cell>
          <cell r="E605" t="str">
            <v>Question not applicable</v>
          </cell>
        </row>
        <row r="606">
          <cell r="A606" t="str">
            <v>Nomura Research Institute, Ltd.</v>
          </cell>
          <cell r="C606" t="str">
            <v>Processing of sold products</v>
          </cell>
          <cell r="E606" t="str">
            <v>Question not applicable</v>
          </cell>
        </row>
        <row r="607">
          <cell r="A607" t="str">
            <v>Nomura Research Institute, Ltd.</v>
          </cell>
          <cell r="C607" t="str">
            <v>Use of sold products</v>
          </cell>
          <cell r="E607">
            <v>6435.8</v>
          </cell>
        </row>
        <row r="608">
          <cell r="A608" t="str">
            <v>Nomura Research Institute, Ltd.</v>
          </cell>
          <cell r="C608" t="str">
            <v>End of life treatment of sold products</v>
          </cell>
          <cell r="E608">
            <v>15.93</v>
          </cell>
        </row>
        <row r="609">
          <cell r="A609" t="str">
            <v>Nomura Research Institute, Ltd.</v>
          </cell>
          <cell r="C609" t="str">
            <v>Downstream leased assets</v>
          </cell>
          <cell r="E609" t="str">
            <v>Question not applicable</v>
          </cell>
        </row>
        <row r="610">
          <cell r="A610" t="str">
            <v>Nomura Research Institute, Ltd.</v>
          </cell>
          <cell r="C610" t="str">
            <v>Franchises</v>
          </cell>
          <cell r="E610" t="str">
            <v>Question not applicable</v>
          </cell>
        </row>
        <row r="611">
          <cell r="A611" t="str">
            <v>Nomura Research Institute, Ltd.</v>
          </cell>
          <cell r="C611" t="str">
            <v>Investments</v>
          </cell>
          <cell r="E611" t="str">
            <v>Question not applicable</v>
          </cell>
        </row>
        <row r="612">
          <cell r="A612" t="str">
            <v>Nomura Research Institute, Ltd.</v>
          </cell>
          <cell r="C612" t="str">
            <v>Other (upstream)</v>
          </cell>
          <cell r="E612" t="str">
            <v>Question not applicable</v>
          </cell>
        </row>
        <row r="613">
          <cell r="A613" t="str">
            <v>Nomura Research Institute, Ltd.</v>
          </cell>
          <cell r="C613" t="str">
            <v>Other (downstream)</v>
          </cell>
          <cell r="E613" t="str">
            <v>Question not applicable</v>
          </cell>
        </row>
        <row r="614">
          <cell r="A614" t="str">
            <v>Olympus Corporation</v>
          </cell>
          <cell r="C614" t="str">
            <v>Purchased goods and services</v>
          </cell>
          <cell r="E614">
            <v>83100</v>
          </cell>
        </row>
        <row r="615">
          <cell r="A615" t="str">
            <v>Olympus Corporation</v>
          </cell>
          <cell r="C615" t="str">
            <v>Capital goods</v>
          </cell>
          <cell r="E615">
            <v>199918</v>
          </cell>
        </row>
        <row r="616">
          <cell r="A616" t="str">
            <v>Olympus Corporation</v>
          </cell>
          <cell r="C616" t="str">
            <v>Fuel-and-energy-related activities (not included in Scope 1 or 2)</v>
          </cell>
          <cell r="E616">
            <v>5029</v>
          </cell>
        </row>
        <row r="617">
          <cell r="A617" t="str">
            <v>Olympus Corporation</v>
          </cell>
          <cell r="C617" t="str">
            <v>Upstream transportation and distribution</v>
          </cell>
          <cell r="E617">
            <v>52486</v>
          </cell>
        </row>
        <row r="618">
          <cell r="A618" t="str">
            <v>Olympus Corporation</v>
          </cell>
          <cell r="C618" t="str">
            <v>Waste generated in operations</v>
          </cell>
          <cell r="E618">
            <v>5063</v>
          </cell>
        </row>
        <row r="619">
          <cell r="A619" t="str">
            <v>Olympus Corporation</v>
          </cell>
          <cell r="C619" t="str">
            <v>Business travel</v>
          </cell>
          <cell r="E619">
            <v>19588</v>
          </cell>
        </row>
        <row r="620">
          <cell r="A620" t="str">
            <v>Olympus Corporation</v>
          </cell>
          <cell r="C620" t="str">
            <v>Employee commuting</v>
          </cell>
          <cell r="E620">
            <v>13811</v>
          </cell>
        </row>
        <row r="621">
          <cell r="A621" t="str">
            <v>Olympus Corporation</v>
          </cell>
          <cell r="C621" t="str">
            <v>Upstream leased assets</v>
          </cell>
          <cell r="E621">
            <v>14116</v>
          </cell>
        </row>
        <row r="622">
          <cell r="A622" t="str">
            <v>Olympus Corporation</v>
          </cell>
          <cell r="C622" t="str">
            <v>Downstream transportation and distribution</v>
          </cell>
          <cell r="E622" t="str">
            <v>Question not applicable</v>
          </cell>
        </row>
        <row r="623">
          <cell r="A623" t="str">
            <v>Olympus Corporation</v>
          </cell>
          <cell r="C623" t="str">
            <v>Processing of sold products</v>
          </cell>
          <cell r="E623" t="str">
            <v>Question not applicable</v>
          </cell>
        </row>
        <row r="624">
          <cell r="A624" t="str">
            <v>Olympus Corporation</v>
          </cell>
          <cell r="C624" t="str">
            <v>Use of sold products</v>
          </cell>
          <cell r="E624">
            <v>93400</v>
          </cell>
        </row>
        <row r="625">
          <cell r="A625" t="str">
            <v>Olympus Corporation</v>
          </cell>
          <cell r="C625" t="str">
            <v>End of life treatment of sold products</v>
          </cell>
          <cell r="E625">
            <v>2057</v>
          </cell>
        </row>
        <row r="626">
          <cell r="A626" t="str">
            <v>Olympus Corporation</v>
          </cell>
          <cell r="C626" t="str">
            <v>Downstream leased assets</v>
          </cell>
          <cell r="E626" t="str">
            <v>Question not applicable</v>
          </cell>
        </row>
        <row r="627">
          <cell r="A627" t="str">
            <v>Olympus Corporation</v>
          </cell>
          <cell r="C627" t="str">
            <v>Franchises</v>
          </cell>
          <cell r="E627" t="str">
            <v>Question not applicable</v>
          </cell>
        </row>
        <row r="628">
          <cell r="A628" t="str">
            <v>Olympus Corporation</v>
          </cell>
          <cell r="C628" t="str">
            <v>Investments</v>
          </cell>
          <cell r="E628">
            <v>3971</v>
          </cell>
        </row>
        <row r="629">
          <cell r="A629" t="str">
            <v>Olympus Corporation</v>
          </cell>
          <cell r="C629" t="str">
            <v>Other (upstream)</v>
          </cell>
          <cell r="E629" t="str">
            <v>Question not applicable</v>
          </cell>
        </row>
        <row r="630">
          <cell r="A630" t="str">
            <v>Olympus Corporation</v>
          </cell>
          <cell r="C630" t="str">
            <v>Other (downstream)</v>
          </cell>
          <cell r="E630" t="str">
            <v>Question not applicable</v>
          </cell>
        </row>
        <row r="631">
          <cell r="A631" t="str">
            <v>OMRON Corporation</v>
          </cell>
          <cell r="C631" t="str">
            <v>Purchased goods and services</v>
          </cell>
          <cell r="E631">
            <v>2275908</v>
          </cell>
        </row>
        <row r="632">
          <cell r="A632" t="str">
            <v>OMRON Corporation</v>
          </cell>
          <cell r="C632" t="str">
            <v>Capital goods</v>
          </cell>
          <cell r="E632">
            <v>129349</v>
          </cell>
        </row>
        <row r="633">
          <cell r="A633" t="str">
            <v>OMRON Corporation</v>
          </cell>
          <cell r="C633" t="str">
            <v>Fuel-and-energy-related activities (not included in Scope 1 or 2)</v>
          </cell>
          <cell r="E633">
            <v>210409</v>
          </cell>
        </row>
        <row r="634">
          <cell r="A634" t="str">
            <v>OMRON Corporation</v>
          </cell>
          <cell r="C634" t="str">
            <v>Upstream transportation and distribution</v>
          </cell>
          <cell r="E634">
            <v>23145</v>
          </cell>
        </row>
        <row r="635">
          <cell r="A635" t="str">
            <v>OMRON Corporation</v>
          </cell>
          <cell r="C635" t="str">
            <v>Waste generated in operations</v>
          </cell>
          <cell r="E635">
            <v>6717</v>
          </cell>
        </row>
        <row r="636">
          <cell r="A636" t="str">
            <v>OMRON Corporation</v>
          </cell>
          <cell r="C636" t="str">
            <v>Business travel</v>
          </cell>
          <cell r="E636">
            <v>11782</v>
          </cell>
        </row>
        <row r="637">
          <cell r="A637" t="str">
            <v>OMRON Corporation</v>
          </cell>
          <cell r="C637" t="str">
            <v>Employee commuting</v>
          </cell>
          <cell r="E637">
            <v>11782</v>
          </cell>
        </row>
        <row r="638">
          <cell r="A638" t="str">
            <v>OMRON Corporation</v>
          </cell>
          <cell r="C638" t="str">
            <v>Upstream leased assets</v>
          </cell>
          <cell r="E638">
            <v>2461</v>
          </cell>
        </row>
        <row r="639">
          <cell r="A639" t="str">
            <v>OMRON Corporation</v>
          </cell>
          <cell r="C639" t="str">
            <v>Downstream transportation and distribution</v>
          </cell>
          <cell r="E639">
            <v>2083</v>
          </cell>
        </row>
        <row r="640">
          <cell r="A640" t="str">
            <v>OMRON Corporation</v>
          </cell>
          <cell r="C640" t="str">
            <v>Processing of sold products</v>
          </cell>
          <cell r="E640" t="str">
            <v>Question not applicable</v>
          </cell>
        </row>
        <row r="641">
          <cell r="A641" t="str">
            <v>OMRON Corporation</v>
          </cell>
          <cell r="C641" t="str">
            <v>Use of sold products</v>
          </cell>
          <cell r="E641">
            <v>10751864</v>
          </cell>
        </row>
        <row r="642">
          <cell r="A642" t="str">
            <v>OMRON Corporation</v>
          </cell>
          <cell r="C642" t="str">
            <v>End of life treatment of sold products</v>
          </cell>
          <cell r="E642">
            <v>107179</v>
          </cell>
        </row>
        <row r="643">
          <cell r="A643" t="str">
            <v>OMRON Corporation</v>
          </cell>
          <cell r="C643" t="str">
            <v>Downstream leased assets</v>
          </cell>
          <cell r="E643" t="str">
            <v>Question not applicable</v>
          </cell>
        </row>
        <row r="644">
          <cell r="A644" t="str">
            <v>OMRON Corporation</v>
          </cell>
          <cell r="C644" t="str">
            <v>Franchises</v>
          </cell>
          <cell r="E644" t="str">
            <v>Question not applicable</v>
          </cell>
        </row>
        <row r="645">
          <cell r="A645" t="str">
            <v>OMRON Corporation</v>
          </cell>
          <cell r="C645" t="str">
            <v>Investments</v>
          </cell>
          <cell r="E645">
            <v>326</v>
          </cell>
        </row>
        <row r="646">
          <cell r="A646" t="str">
            <v>OMRON Corporation</v>
          </cell>
          <cell r="C646" t="str">
            <v>Other (upstream)</v>
          </cell>
          <cell r="E646" t="str">
            <v>Question not applicable</v>
          </cell>
        </row>
        <row r="647">
          <cell r="A647" t="str">
            <v>OMRON Corporation</v>
          </cell>
          <cell r="C647" t="str">
            <v>Other (downstream)</v>
          </cell>
          <cell r="E647" t="str">
            <v>Question not applicable</v>
          </cell>
        </row>
        <row r="648">
          <cell r="A648" t="str">
            <v>Oracle Corporation</v>
          </cell>
          <cell r="C648" t="str">
            <v>Purchased goods and services</v>
          </cell>
          <cell r="E648">
            <v>1355224</v>
          </cell>
        </row>
        <row r="649">
          <cell r="A649" t="str">
            <v>Oracle Corporation</v>
          </cell>
          <cell r="C649" t="str">
            <v>Capital goods</v>
          </cell>
          <cell r="E649">
            <v>136405</v>
          </cell>
        </row>
        <row r="650">
          <cell r="A650" t="str">
            <v>Oracle Corporation</v>
          </cell>
          <cell r="C650" t="str">
            <v>Fuel-and-energy-related activities (not included in Scope 1 or 2)</v>
          </cell>
          <cell r="E650">
            <v>21747</v>
          </cell>
        </row>
        <row r="651">
          <cell r="A651" t="str">
            <v>Oracle Corporation</v>
          </cell>
          <cell r="C651" t="str">
            <v>Upstream transportation and distribution</v>
          </cell>
          <cell r="E651">
            <v>9468</v>
          </cell>
        </row>
        <row r="652">
          <cell r="A652" t="str">
            <v>Oracle Corporation</v>
          </cell>
          <cell r="C652" t="str">
            <v>Waste generated in operations</v>
          </cell>
          <cell r="E652">
            <v>762</v>
          </cell>
        </row>
        <row r="653">
          <cell r="A653" t="str">
            <v>Oracle Corporation</v>
          </cell>
          <cell r="C653" t="str">
            <v>Business travel</v>
          </cell>
          <cell r="E653">
            <v>192845</v>
          </cell>
        </row>
        <row r="654">
          <cell r="A654" t="str">
            <v>Oracle Corporation</v>
          </cell>
          <cell r="C654" t="str">
            <v>Employee commuting</v>
          </cell>
          <cell r="E654">
            <v>70</v>
          </cell>
        </row>
        <row r="655">
          <cell r="A655" t="str">
            <v>Oracle Corporation</v>
          </cell>
          <cell r="C655" t="str">
            <v>Upstream leased assets</v>
          </cell>
          <cell r="E655" t="str">
            <v>Question not applicable</v>
          </cell>
        </row>
        <row r="656">
          <cell r="A656" t="str">
            <v>Oracle Corporation</v>
          </cell>
          <cell r="C656" t="str">
            <v>Downstream transportation and distribution</v>
          </cell>
          <cell r="E656">
            <v>37874</v>
          </cell>
        </row>
        <row r="657">
          <cell r="A657" t="str">
            <v>Oracle Corporation</v>
          </cell>
          <cell r="C657" t="str">
            <v>Processing of sold products</v>
          </cell>
          <cell r="E657" t="str">
            <v>Question not applicable</v>
          </cell>
        </row>
        <row r="658">
          <cell r="A658" t="str">
            <v>Oracle Corporation</v>
          </cell>
          <cell r="C658" t="str">
            <v>Use of sold products</v>
          </cell>
          <cell r="E658" t="str">
            <v>Question not applicable</v>
          </cell>
        </row>
        <row r="659">
          <cell r="A659" t="str">
            <v>Oracle Corporation</v>
          </cell>
          <cell r="C659" t="str">
            <v>End of life treatment of sold products</v>
          </cell>
          <cell r="E659" t="str">
            <v>Question not applicable</v>
          </cell>
        </row>
        <row r="660">
          <cell r="A660" t="str">
            <v>Oracle Corporation</v>
          </cell>
          <cell r="C660" t="str">
            <v>Downstream leased assets</v>
          </cell>
          <cell r="E660">
            <v>11653</v>
          </cell>
        </row>
        <row r="661">
          <cell r="A661" t="str">
            <v>Oracle Corporation</v>
          </cell>
          <cell r="C661" t="str">
            <v>Franchises</v>
          </cell>
          <cell r="E661" t="str">
            <v>Question not applicable</v>
          </cell>
        </row>
        <row r="662">
          <cell r="A662" t="str">
            <v>Oracle Corporation</v>
          </cell>
          <cell r="C662" t="str">
            <v>Investments</v>
          </cell>
          <cell r="E662" t="str">
            <v>Question not applicable</v>
          </cell>
        </row>
        <row r="663">
          <cell r="A663" t="str">
            <v>Oracle Corporation</v>
          </cell>
          <cell r="C663" t="str">
            <v>Other (upstream)</v>
          </cell>
          <cell r="E663" t="str">
            <v>Question not applicable</v>
          </cell>
        </row>
        <row r="664">
          <cell r="A664" t="str">
            <v>Oracle Corporation</v>
          </cell>
          <cell r="C664" t="str">
            <v>Other (downstream)</v>
          </cell>
          <cell r="E664" t="str">
            <v>Question not applicable</v>
          </cell>
        </row>
        <row r="665">
          <cell r="A665" t="str">
            <v>Pegatron Corporation</v>
          </cell>
          <cell r="C665" t="str">
            <v>Purchased goods and services</v>
          </cell>
          <cell r="E665" t="str">
            <v>Question not applicable</v>
          </cell>
        </row>
        <row r="666">
          <cell r="A666" t="str">
            <v>Pegatron Corporation</v>
          </cell>
          <cell r="C666" t="str">
            <v>Capital goods</v>
          </cell>
          <cell r="E666" t="str">
            <v>Question not applicable</v>
          </cell>
        </row>
        <row r="667">
          <cell r="A667" t="str">
            <v>Pegatron Corporation</v>
          </cell>
          <cell r="C667" t="str">
            <v>Fuel-and-energy-related activities (not included in Scope 1 or 2)</v>
          </cell>
          <cell r="E667" t="str">
            <v>Question not applicable</v>
          </cell>
        </row>
        <row r="668">
          <cell r="A668" t="str">
            <v>Pegatron Corporation</v>
          </cell>
          <cell r="C668" t="str">
            <v>Upstream transportation and distribution</v>
          </cell>
          <cell r="E668" t="str">
            <v>Question not applicable</v>
          </cell>
        </row>
        <row r="669">
          <cell r="A669" t="str">
            <v>Pegatron Corporation</v>
          </cell>
          <cell r="C669" t="str">
            <v>Waste generated in operations</v>
          </cell>
          <cell r="E669" t="str">
            <v>Question not applicable</v>
          </cell>
        </row>
        <row r="670">
          <cell r="A670" t="str">
            <v>Pegatron Corporation</v>
          </cell>
          <cell r="C670" t="str">
            <v>Business travel</v>
          </cell>
          <cell r="E670" t="str">
            <v>Question not applicable</v>
          </cell>
        </row>
        <row r="671">
          <cell r="A671" t="str">
            <v>Pegatron Corporation</v>
          </cell>
          <cell r="C671" t="str">
            <v>Employee commuting</v>
          </cell>
          <cell r="E671" t="str">
            <v>Question not applicable</v>
          </cell>
        </row>
        <row r="672">
          <cell r="A672" t="str">
            <v>Pegatron Corporation</v>
          </cell>
          <cell r="C672" t="str">
            <v>Upstream leased assets</v>
          </cell>
          <cell r="E672" t="str">
            <v>Question not applicable</v>
          </cell>
        </row>
        <row r="673">
          <cell r="A673" t="str">
            <v>Pegatron Corporation</v>
          </cell>
          <cell r="C673" t="str">
            <v>Downstream transportation and distribution</v>
          </cell>
          <cell r="E673" t="str">
            <v>Question not applicable</v>
          </cell>
        </row>
        <row r="674">
          <cell r="A674" t="str">
            <v>Pegatron Corporation</v>
          </cell>
          <cell r="C674" t="str">
            <v>Processing of sold products</v>
          </cell>
          <cell r="E674" t="str">
            <v>Question not applicable</v>
          </cell>
        </row>
        <row r="675">
          <cell r="A675" t="str">
            <v>Pegatron Corporation</v>
          </cell>
          <cell r="C675" t="str">
            <v>Use of sold products</v>
          </cell>
          <cell r="E675" t="str">
            <v>Question not applicable</v>
          </cell>
        </row>
        <row r="676">
          <cell r="A676" t="str">
            <v>Pegatron Corporation</v>
          </cell>
          <cell r="C676" t="str">
            <v>End of life treatment of sold products</v>
          </cell>
          <cell r="E676" t="str">
            <v>Question not applicable</v>
          </cell>
        </row>
        <row r="677">
          <cell r="A677" t="str">
            <v>Pegatron Corporation</v>
          </cell>
          <cell r="C677" t="str">
            <v>Downstream leased assets</v>
          </cell>
          <cell r="E677" t="str">
            <v>Question not applicable</v>
          </cell>
        </row>
        <row r="678">
          <cell r="A678" t="str">
            <v>Pegatron Corporation</v>
          </cell>
          <cell r="C678" t="str">
            <v>Franchises</v>
          </cell>
          <cell r="E678" t="str">
            <v>Question not applicable</v>
          </cell>
        </row>
        <row r="679">
          <cell r="A679" t="str">
            <v>Pegatron Corporation</v>
          </cell>
          <cell r="C679" t="str">
            <v>Investments</v>
          </cell>
          <cell r="E679" t="str">
            <v>Question not applicable</v>
          </cell>
        </row>
        <row r="680">
          <cell r="A680" t="str">
            <v>Pegatron Corporation</v>
          </cell>
          <cell r="C680" t="str">
            <v>Other (upstream)</v>
          </cell>
          <cell r="E680" t="str">
            <v>Question not applicable</v>
          </cell>
        </row>
        <row r="681">
          <cell r="A681" t="str">
            <v>Pegatron Corporation</v>
          </cell>
          <cell r="C681" t="str">
            <v>Other (downstream)</v>
          </cell>
          <cell r="E681" t="str">
            <v>Question not applicable</v>
          </cell>
        </row>
        <row r="682">
          <cell r="A682" t="str">
            <v>Salesforce.com, Inc.</v>
          </cell>
          <cell r="C682" t="str">
            <v>Purchased goods and services</v>
          </cell>
          <cell r="E682">
            <v>406579</v>
          </cell>
        </row>
        <row r="683">
          <cell r="A683" t="str">
            <v>Salesforce.com, Inc.</v>
          </cell>
          <cell r="C683" t="str">
            <v>Capital goods</v>
          </cell>
          <cell r="E683">
            <v>145178</v>
          </cell>
        </row>
        <row r="684">
          <cell r="A684" t="str">
            <v>Salesforce.com, Inc.</v>
          </cell>
          <cell r="C684" t="str">
            <v>Fuel-and-energy-related activities (not included in Scope 1 or 2)</v>
          </cell>
          <cell r="E684">
            <v>67890</v>
          </cell>
        </row>
        <row r="685">
          <cell r="A685" t="str">
            <v>Salesforce.com, Inc.</v>
          </cell>
          <cell r="C685" t="str">
            <v>Upstream transportation and distribution</v>
          </cell>
          <cell r="E685">
            <v>4032</v>
          </cell>
        </row>
        <row r="686">
          <cell r="A686" t="str">
            <v>Salesforce.com, Inc.</v>
          </cell>
          <cell r="C686" t="str">
            <v>Waste generated in operations</v>
          </cell>
          <cell r="E686">
            <v>304</v>
          </cell>
        </row>
        <row r="687">
          <cell r="A687" t="str">
            <v>Salesforce.com, Inc.</v>
          </cell>
          <cell r="C687" t="str">
            <v>Business travel</v>
          </cell>
          <cell r="E687">
            <v>129000</v>
          </cell>
        </row>
        <row r="688">
          <cell r="A688" t="str">
            <v>Salesforce.com, Inc.</v>
          </cell>
          <cell r="C688" t="str">
            <v>Employee commuting</v>
          </cell>
          <cell r="E688">
            <v>26000</v>
          </cell>
        </row>
        <row r="689">
          <cell r="A689" t="str">
            <v>Salesforce.com, Inc.</v>
          </cell>
          <cell r="C689" t="str">
            <v>Upstream leased assets</v>
          </cell>
          <cell r="E689">
            <v>127090</v>
          </cell>
        </row>
        <row r="690">
          <cell r="A690" t="str">
            <v>Salesforce.com, Inc.</v>
          </cell>
          <cell r="C690" t="str">
            <v>Downstream transportation and distribution</v>
          </cell>
          <cell r="E690" t="str">
            <v>Question not applicable</v>
          </cell>
        </row>
        <row r="691">
          <cell r="A691" t="str">
            <v>Salesforce.com, Inc.</v>
          </cell>
          <cell r="C691" t="str">
            <v>Processing of sold products</v>
          </cell>
          <cell r="E691" t="str">
            <v>Question not applicable</v>
          </cell>
        </row>
        <row r="692">
          <cell r="A692" t="str">
            <v>Salesforce.com, Inc.</v>
          </cell>
          <cell r="C692" t="str">
            <v>Use of sold products</v>
          </cell>
          <cell r="E692">
            <v>18000</v>
          </cell>
        </row>
        <row r="693">
          <cell r="A693" t="str">
            <v>Salesforce.com, Inc.</v>
          </cell>
          <cell r="C693" t="str">
            <v>End of life treatment of sold products</v>
          </cell>
          <cell r="E693" t="str">
            <v>Question not applicable</v>
          </cell>
        </row>
        <row r="694">
          <cell r="A694" t="str">
            <v>Salesforce.com, Inc.</v>
          </cell>
          <cell r="C694" t="str">
            <v>Downstream leased assets</v>
          </cell>
          <cell r="E694" t="str">
            <v>Question not applicable</v>
          </cell>
        </row>
        <row r="695">
          <cell r="A695" t="str">
            <v>Salesforce.com, Inc.</v>
          </cell>
          <cell r="C695" t="str">
            <v>Franchises</v>
          </cell>
          <cell r="E695" t="str">
            <v>Question not applicable</v>
          </cell>
        </row>
        <row r="696">
          <cell r="A696" t="str">
            <v>Salesforce.com, Inc.</v>
          </cell>
          <cell r="C696" t="str">
            <v>Investments</v>
          </cell>
          <cell r="E696">
            <v>2233</v>
          </cell>
        </row>
        <row r="697">
          <cell r="A697" t="str">
            <v>Salesforce.com, Inc.</v>
          </cell>
          <cell r="C697" t="str">
            <v>Other (upstream)</v>
          </cell>
          <cell r="E697" t="str">
            <v>Question not applicable</v>
          </cell>
        </row>
        <row r="698">
          <cell r="A698" t="str">
            <v>Salesforce.com, Inc.</v>
          </cell>
          <cell r="C698" t="str">
            <v>Other (downstream)</v>
          </cell>
          <cell r="E698" t="str">
            <v>Question not applicable</v>
          </cell>
        </row>
        <row r="699">
          <cell r="A699" t="str">
            <v>Samsung Electronics</v>
          </cell>
          <cell r="C699" t="str">
            <v>Purchased goods and services</v>
          </cell>
          <cell r="E699">
            <v>7900000</v>
          </cell>
        </row>
        <row r="700">
          <cell r="A700" t="str">
            <v>Samsung Electronics</v>
          </cell>
          <cell r="C700" t="str">
            <v>Capital goods</v>
          </cell>
          <cell r="E700">
            <v>6000</v>
          </cell>
        </row>
        <row r="701">
          <cell r="A701" t="str">
            <v>Samsung Electronics</v>
          </cell>
          <cell r="C701" t="str">
            <v>Fuel-and-energy-related activities (not included in Scope 1 or 2)</v>
          </cell>
          <cell r="E701">
            <v>670000</v>
          </cell>
        </row>
        <row r="702">
          <cell r="A702" t="str">
            <v>Samsung Electronics</v>
          </cell>
          <cell r="C702" t="str">
            <v>Upstream transportation and distribution</v>
          </cell>
          <cell r="E702">
            <v>11000</v>
          </cell>
        </row>
        <row r="703">
          <cell r="A703" t="str">
            <v>Samsung Electronics</v>
          </cell>
          <cell r="C703" t="str">
            <v>Waste generated in operations</v>
          </cell>
          <cell r="E703">
            <v>370000</v>
          </cell>
        </row>
        <row r="704">
          <cell r="A704" t="str">
            <v>Samsung Electronics</v>
          </cell>
          <cell r="C704" t="str">
            <v>Business travel</v>
          </cell>
          <cell r="E704">
            <v>110000</v>
          </cell>
        </row>
        <row r="705">
          <cell r="A705" t="str">
            <v>Samsung Electronics</v>
          </cell>
          <cell r="C705" t="str">
            <v>Employee commuting</v>
          </cell>
          <cell r="E705">
            <v>8700</v>
          </cell>
        </row>
        <row r="706">
          <cell r="A706" t="str">
            <v>Samsung Electronics</v>
          </cell>
          <cell r="C706" t="str">
            <v>Upstream leased assets</v>
          </cell>
          <cell r="E706">
            <v>10000</v>
          </cell>
        </row>
        <row r="707">
          <cell r="A707" t="str">
            <v>Samsung Electronics</v>
          </cell>
          <cell r="C707" t="str">
            <v>Downstream transportation and distribution</v>
          </cell>
          <cell r="E707">
            <v>7800000</v>
          </cell>
        </row>
        <row r="708">
          <cell r="A708" t="str">
            <v>Samsung Electronics</v>
          </cell>
          <cell r="C708" t="str">
            <v>Processing of sold products</v>
          </cell>
          <cell r="E708">
            <v>3500000</v>
          </cell>
        </row>
        <row r="709">
          <cell r="A709" t="str">
            <v>Samsung Electronics</v>
          </cell>
          <cell r="C709" t="str">
            <v>Use of sold products</v>
          </cell>
          <cell r="E709">
            <v>17000000</v>
          </cell>
        </row>
        <row r="710">
          <cell r="A710" t="str">
            <v>Samsung Electronics</v>
          </cell>
          <cell r="C710" t="str">
            <v>End of life treatment of sold products</v>
          </cell>
          <cell r="E710">
            <v>800000</v>
          </cell>
        </row>
        <row r="711">
          <cell r="A711" t="str">
            <v>Samsung Electronics</v>
          </cell>
          <cell r="C711" t="str">
            <v>Downstream leased assets</v>
          </cell>
          <cell r="E711">
            <v>5300</v>
          </cell>
        </row>
        <row r="712">
          <cell r="A712" t="str">
            <v>Samsung Electronics</v>
          </cell>
          <cell r="C712" t="str">
            <v>Franchises</v>
          </cell>
          <cell r="E712" t="str">
            <v>Question not applicable</v>
          </cell>
        </row>
        <row r="713">
          <cell r="A713" t="str">
            <v>Samsung Electronics</v>
          </cell>
          <cell r="C713" t="str">
            <v>Investments</v>
          </cell>
          <cell r="E713">
            <v>43000</v>
          </cell>
        </row>
        <row r="714">
          <cell r="A714" t="str">
            <v>Samsung Electronics</v>
          </cell>
          <cell r="C714" t="str">
            <v>Other (upstream)</v>
          </cell>
          <cell r="E714" t="str">
            <v>Question not applicable</v>
          </cell>
        </row>
        <row r="715">
          <cell r="A715" t="str">
            <v>Samsung Electronics</v>
          </cell>
          <cell r="C715" t="str">
            <v>Other (downstream)</v>
          </cell>
          <cell r="E715" t="str">
            <v>Question not applicable</v>
          </cell>
        </row>
        <row r="716">
          <cell r="A716" t="str">
            <v>Samsung SDI</v>
          </cell>
          <cell r="C716" t="str">
            <v>Purchased goods and services</v>
          </cell>
          <cell r="E716">
            <v>4131</v>
          </cell>
        </row>
        <row r="717">
          <cell r="A717" t="str">
            <v>Samsung SDI</v>
          </cell>
          <cell r="C717" t="str">
            <v>Capital goods</v>
          </cell>
          <cell r="E717">
            <v>0</v>
          </cell>
        </row>
        <row r="718">
          <cell r="A718" t="str">
            <v>Samsung SDI</v>
          </cell>
          <cell r="C718" t="str">
            <v>Fuel-and-energy-related activities (not included in Scope 1 or 2)</v>
          </cell>
          <cell r="E718">
            <v>788494</v>
          </cell>
        </row>
        <row r="719">
          <cell r="A719" t="str">
            <v>Samsung SDI</v>
          </cell>
          <cell r="C719" t="str">
            <v>Upstream transportation and distribution</v>
          </cell>
          <cell r="E719">
            <v>562</v>
          </cell>
        </row>
        <row r="720">
          <cell r="A720" t="str">
            <v>Samsung SDI</v>
          </cell>
          <cell r="C720" t="str">
            <v>Waste generated in operations</v>
          </cell>
          <cell r="E720">
            <v>12651</v>
          </cell>
        </row>
        <row r="721">
          <cell r="A721" t="str">
            <v>Samsung SDI</v>
          </cell>
          <cell r="C721" t="str">
            <v>Business travel</v>
          </cell>
          <cell r="E721">
            <v>4385</v>
          </cell>
        </row>
        <row r="722">
          <cell r="A722" t="str">
            <v>Samsung SDI</v>
          </cell>
          <cell r="C722" t="str">
            <v>Employee commuting</v>
          </cell>
          <cell r="E722" t="str">
            <v>Question not applicable</v>
          </cell>
        </row>
        <row r="723">
          <cell r="A723" t="str">
            <v>Samsung SDI</v>
          </cell>
          <cell r="C723" t="str">
            <v>Upstream leased assets</v>
          </cell>
          <cell r="E723" t="str">
            <v>Question not applicable</v>
          </cell>
        </row>
        <row r="724">
          <cell r="A724" t="str">
            <v>Samsung SDI</v>
          </cell>
          <cell r="C724" t="str">
            <v>Downstream transportation and distribution</v>
          </cell>
          <cell r="E724" t="str">
            <v>Question not applicable</v>
          </cell>
        </row>
        <row r="725">
          <cell r="A725" t="str">
            <v>Samsung SDI</v>
          </cell>
          <cell r="C725" t="str">
            <v>Processing of sold products</v>
          </cell>
          <cell r="E725" t="str">
            <v>Question not applicable</v>
          </cell>
        </row>
        <row r="726">
          <cell r="A726" t="str">
            <v>Samsung SDI</v>
          </cell>
          <cell r="C726" t="str">
            <v>Use of sold products</v>
          </cell>
          <cell r="E726">
            <v>614883</v>
          </cell>
        </row>
        <row r="727">
          <cell r="A727" t="str">
            <v>Samsung SDI</v>
          </cell>
          <cell r="C727" t="str">
            <v>End of life treatment of sold products</v>
          </cell>
          <cell r="E727">
            <v>8456068</v>
          </cell>
        </row>
        <row r="728">
          <cell r="A728" t="str">
            <v>Samsung SDI</v>
          </cell>
          <cell r="C728" t="str">
            <v>Downstream leased assets</v>
          </cell>
          <cell r="E728" t="str">
            <v>Question not applicable</v>
          </cell>
        </row>
        <row r="729">
          <cell r="A729" t="str">
            <v>Samsung SDI</v>
          </cell>
          <cell r="C729" t="str">
            <v>Franchises</v>
          </cell>
          <cell r="E729" t="str">
            <v>Question not applicable</v>
          </cell>
        </row>
        <row r="730">
          <cell r="A730" t="str">
            <v>Samsung SDI</v>
          </cell>
          <cell r="C730" t="str">
            <v>Investments</v>
          </cell>
          <cell r="E730" t="str">
            <v>Question not applicable</v>
          </cell>
        </row>
        <row r="731">
          <cell r="A731" t="str">
            <v>Samsung SDI</v>
          </cell>
          <cell r="C731" t="str">
            <v>Other (upstream)</v>
          </cell>
          <cell r="E731" t="str">
            <v>Question not applicable</v>
          </cell>
        </row>
        <row r="732">
          <cell r="A732" t="str">
            <v>Samsung SDI</v>
          </cell>
          <cell r="C732" t="str">
            <v>Other (downstream)</v>
          </cell>
          <cell r="E732" t="str">
            <v>Question not applicable</v>
          </cell>
        </row>
        <row r="733">
          <cell r="A733" t="str">
            <v>SAP SE</v>
          </cell>
          <cell r="C733" t="str">
            <v>Purchased goods and services</v>
          </cell>
          <cell r="E733">
            <v>713864</v>
          </cell>
        </row>
        <row r="734">
          <cell r="A734" t="str">
            <v>SAP SE</v>
          </cell>
          <cell r="C734" t="str">
            <v>Capital goods</v>
          </cell>
          <cell r="E734">
            <v>403231</v>
          </cell>
        </row>
        <row r="735">
          <cell r="A735" t="str">
            <v>SAP SE</v>
          </cell>
          <cell r="C735" t="str">
            <v>Fuel-and-energy-related activities (not included in Scope 1 or 2)</v>
          </cell>
          <cell r="E735">
            <v>79712</v>
          </cell>
        </row>
        <row r="736">
          <cell r="A736" t="str">
            <v>SAP SE</v>
          </cell>
          <cell r="C736" t="str">
            <v>Upstream transportation and distribution</v>
          </cell>
          <cell r="E736" t="str">
            <v>Question not applicable</v>
          </cell>
        </row>
        <row r="737">
          <cell r="A737" t="str">
            <v>SAP SE</v>
          </cell>
          <cell r="C737" t="str">
            <v>Waste generated in operations</v>
          </cell>
          <cell r="E737">
            <v>1909</v>
          </cell>
        </row>
        <row r="738">
          <cell r="A738" t="str">
            <v>SAP SE</v>
          </cell>
          <cell r="C738" t="str">
            <v>Business travel</v>
          </cell>
          <cell r="E738">
            <v>317166</v>
          </cell>
        </row>
        <row r="739">
          <cell r="A739" t="str">
            <v>SAP SE</v>
          </cell>
          <cell r="C739" t="str">
            <v>Employee commuting</v>
          </cell>
          <cell r="E739">
            <v>47620</v>
          </cell>
        </row>
        <row r="740">
          <cell r="A740" t="str">
            <v>SAP SE</v>
          </cell>
          <cell r="C740" t="str">
            <v>Upstream leased assets</v>
          </cell>
          <cell r="E740" t="str">
            <v>Question not applicable</v>
          </cell>
        </row>
        <row r="741">
          <cell r="A741" t="str">
            <v>SAP SE</v>
          </cell>
          <cell r="C741" t="str">
            <v>Downstream transportation and distribution</v>
          </cell>
          <cell r="E741">
            <v>10937</v>
          </cell>
        </row>
        <row r="742">
          <cell r="A742" t="str">
            <v>SAP SE</v>
          </cell>
          <cell r="C742" t="str">
            <v>Processing of sold products</v>
          </cell>
          <cell r="E742" t="str">
            <v>Question not applicable</v>
          </cell>
        </row>
        <row r="743">
          <cell r="A743" t="str">
            <v>SAP SE</v>
          </cell>
          <cell r="C743" t="str">
            <v>Use of sold products</v>
          </cell>
          <cell r="E743">
            <v>11721451</v>
          </cell>
        </row>
        <row r="744">
          <cell r="A744" t="str">
            <v>SAP SE</v>
          </cell>
          <cell r="C744" t="str">
            <v>End of life treatment of sold products</v>
          </cell>
          <cell r="E744" t="str">
            <v>Question not applicable</v>
          </cell>
        </row>
        <row r="745">
          <cell r="A745" t="str">
            <v>SAP SE</v>
          </cell>
          <cell r="C745" t="str">
            <v>Downstream leased assets</v>
          </cell>
          <cell r="E745" t="str">
            <v>Question not applicable</v>
          </cell>
        </row>
        <row r="746">
          <cell r="A746" t="str">
            <v>SAP SE</v>
          </cell>
          <cell r="C746" t="str">
            <v>Franchises</v>
          </cell>
          <cell r="E746" t="str">
            <v>Question not applicable</v>
          </cell>
        </row>
        <row r="747">
          <cell r="A747" t="str">
            <v>SAP SE</v>
          </cell>
          <cell r="C747" t="str">
            <v>Investments</v>
          </cell>
          <cell r="E747" t="str">
            <v>Question not applicable</v>
          </cell>
        </row>
        <row r="748">
          <cell r="A748" t="str">
            <v>SAP SE</v>
          </cell>
          <cell r="C748" t="str">
            <v>Other (upstream)</v>
          </cell>
          <cell r="E748">
            <v>56368</v>
          </cell>
        </row>
        <row r="749">
          <cell r="A749" t="str">
            <v>SAP SE</v>
          </cell>
          <cell r="C749" t="str">
            <v>Other (downstream)</v>
          </cell>
          <cell r="E749" t="str">
            <v>Question not applicable</v>
          </cell>
        </row>
        <row r="750">
          <cell r="A750" t="str">
            <v>Seagate Technology PLC</v>
          </cell>
          <cell r="C750" t="str">
            <v>Purchased goods and services</v>
          </cell>
          <cell r="E750">
            <v>1200000</v>
          </cell>
        </row>
        <row r="751">
          <cell r="A751" t="str">
            <v>Seagate Technology PLC</v>
          </cell>
          <cell r="C751" t="str">
            <v>Capital goods</v>
          </cell>
          <cell r="E751">
            <v>200000</v>
          </cell>
        </row>
        <row r="752">
          <cell r="A752" t="str">
            <v>Seagate Technology PLC</v>
          </cell>
          <cell r="C752" t="str">
            <v>Fuel-and-energy-related activities (not included in Scope 1 or 2)</v>
          </cell>
          <cell r="E752">
            <v>190000</v>
          </cell>
        </row>
        <row r="753">
          <cell r="A753" t="str">
            <v>Seagate Technology PLC</v>
          </cell>
          <cell r="C753" t="str">
            <v>Upstream transportation and distribution</v>
          </cell>
          <cell r="E753">
            <v>90000</v>
          </cell>
        </row>
        <row r="754">
          <cell r="A754" t="str">
            <v>Seagate Technology PLC</v>
          </cell>
          <cell r="C754" t="str">
            <v>Waste generated in operations</v>
          </cell>
          <cell r="E754">
            <v>5700</v>
          </cell>
        </row>
        <row r="755">
          <cell r="A755" t="str">
            <v>Seagate Technology PLC</v>
          </cell>
          <cell r="C755" t="str">
            <v>Business travel</v>
          </cell>
          <cell r="E755">
            <v>17000</v>
          </cell>
        </row>
        <row r="756">
          <cell r="A756" t="str">
            <v>Seagate Technology PLC</v>
          </cell>
          <cell r="C756" t="str">
            <v>Employee commuting</v>
          </cell>
          <cell r="E756">
            <v>25000</v>
          </cell>
        </row>
        <row r="757">
          <cell r="A757" t="str">
            <v>Seagate Technology PLC</v>
          </cell>
          <cell r="C757" t="str">
            <v>Upstream leased assets</v>
          </cell>
          <cell r="E757">
            <v>2500</v>
          </cell>
        </row>
        <row r="758">
          <cell r="A758" t="str">
            <v>Seagate Technology PLC</v>
          </cell>
          <cell r="C758" t="str">
            <v>Downstream transportation and distribution</v>
          </cell>
          <cell r="E758">
            <v>8000</v>
          </cell>
        </row>
        <row r="759">
          <cell r="A759" t="str">
            <v>Seagate Technology PLC</v>
          </cell>
          <cell r="C759" t="str">
            <v>Processing of sold products</v>
          </cell>
          <cell r="E759">
            <v>2200</v>
          </cell>
        </row>
        <row r="760">
          <cell r="A760" t="str">
            <v>Seagate Technology PLC</v>
          </cell>
          <cell r="C760" t="str">
            <v>Use of sold products</v>
          </cell>
          <cell r="E760">
            <v>15000000</v>
          </cell>
        </row>
        <row r="761">
          <cell r="A761" t="str">
            <v>Seagate Technology PLC</v>
          </cell>
          <cell r="C761" t="str">
            <v>End of life treatment of sold products</v>
          </cell>
          <cell r="E761">
            <v>50000</v>
          </cell>
        </row>
        <row r="762">
          <cell r="A762" t="str">
            <v>Seagate Technology PLC</v>
          </cell>
          <cell r="C762" t="str">
            <v>Downstream leased assets</v>
          </cell>
          <cell r="E762" t="str">
            <v>Question not applicable</v>
          </cell>
        </row>
        <row r="763">
          <cell r="A763" t="str">
            <v>Seagate Technology PLC</v>
          </cell>
          <cell r="C763" t="str">
            <v>Franchises</v>
          </cell>
          <cell r="E763" t="str">
            <v>Question not applicable</v>
          </cell>
        </row>
        <row r="764">
          <cell r="A764" t="str">
            <v>Seagate Technology PLC</v>
          </cell>
          <cell r="C764" t="str">
            <v>Investments</v>
          </cell>
          <cell r="E764" t="str">
            <v>Question not applicable</v>
          </cell>
        </row>
        <row r="765">
          <cell r="A765" t="str">
            <v>Seagate Technology PLC</v>
          </cell>
          <cell r="C765" t="str">
            <v>Other (upstream)</v>
          </cell>
          <cell r="E765" t="str">
            <v>Question not applicable</v>
          </cell>
        </row>
        <row r="766">
          <cell r="A766" t="str">
            <v>Seagate Technology PLC</v>
          </cell>
          <cell r="C766" t="str">
            <v>Other (downstream)</v>
          </cell>
          <cell r="E766" t="str">
            <v>Question not applicable</v>
          </cell>
        </row>
        <row r="767">
          <cell r="A767" t="str">
            <v>ServiceNow Inc</v>
          </cell>
          <cell r="C767" t="str">
            <v>Purchased goods and services</v>
          </cell>
          <cell r="E767" t="str">
            <v>Question not applicable</v>
          </cell>
        </row>
        <row r="768">
          <cell r="A768" t="str">
            <v>ServiceNow Inc</v>
          </cell>
          <cell r="C768" t="str">
            <v>Capital goods</v>
          </cell>
          <cell r="E768" t="str">
            <v>Question not applicable</v>
          </cell>
        </row>
        <row r="769">
          <cell r="A769" t="str">
            <v>ServiceNow Inc</v>
          </cell>
          <cell r="C769" t="str">
            <v>Fuel-and-energy-related activities (not included in Scope 1 or 2)</v>
          </cell>
          <cell r="E769" t="str">
            <v>Question not applicable</v>
          </cell>
        </row>
        <row r="770">
          <cell r="A770" t="str">
            <v>ServiceNow Inc</v>
          </cell>
          <cell r="C770" t="str">
            <v>Upstream transportation and distribution</v>
          </cell>
          <cell r="E770" t="str">
            <v>Question not applicable</v>
          </cell>
        </row>
        <row r="771">
          <cell r="A771" t="str">
            <v>ServiceNow Inc</v>
          </cell>
          <cell r="C771" t="str">
            <v>Waste generated in operations</v>
          </cell>
          <cell r="E771" t="str">
            <v>Question not applicable</v>
          </cell>
        </row>
        <row r="772">
          <cell r="A772" t="str">
            <v>ServiceNow Inc</v>
          </cell>
          <cell r="C772" t="str">
            <v>Business travel</v>
          </cell>
          <cell r="E772">
            <v>26222</v>
          </cell>
        </row>
        <row r="773">
          <cell r="A773" t="str">
            <v>ServiceNow Inc</v>
          </cell>
          <cell r="C773" t="str">
            <v>Employee commuting</v>
          </cell>
          <cell r="E773" t="str">
            <v>Question not applicable</v>
          </cell>
        </row>
        <row r="774">
          <cell r="A774" t="str">
            <v>ServiceNow Inc</v>
          </cell>
          <cell r="C774" t="str">
            <v>Upstream leased assets</v>
          </cell>
          <cell r="E774" t="str">
            <v>Question not applicable</v>
          </cell>
        </row>
        <row r="775">
          <cell r="A775" t="str">
            <v>ServiceNow Inc</v>
          </cell>
          <cell r="C775" t="str">
            <v>Downstream transportation and distribution</v>
          </cell>
          <cell r="E775" t="str">
            <v>Question not applicable</v>
          </cell>
        </row>
        <row r="776">
          <cell r="A776" t="str">
            <v>ServiceNow Inc</v>
          </cell>
          <cell r="C776" t="str">
            <v>Processing of sold products</v>
          </cell>
          <cell r="E776" t="str">
            <v>Question not applicable</v>
          </cell>
        </row>
        <row r="777">
          <cell r="A777" t="str">
            <v>ServiceNow Inc</v>
          </cell>
          <cell r="C777" t="str">
            <v>Use of sold products</v>
          </cell>
          <cell r="E777" t="str">
            <v>Question not applicable</v>
          </cell>
        </row>
        <row r="778">
          <cell r="A778" t="str">
            <v>ServiceNow Inc</v>
          </cell>
          <cell r="C778" t="str">
            <v>End of life treatment of sold products</v>
          </cell>
          <cell r="E778" t="str">
            <v>Question not applicable</v>
          </cell>
        </row>
        <row r="779">
          <cell r="A779" t="str">
            <v>ServiceNow Inc</v>
          </cell>
          <cell r="C779" t="str">
            <v>Downstream leased assets</v>
          </cell>
          <cell r="E779" t="str">
            <v>Question not applicable</v>
          </cell>
        </row>
        <row r="780">
          <cell r="A780" t="str">
            <v>ServiceNow Inc</v>
          </cell>
          <cell r="C780" t="str">
            <v>Franchises</v>
          </cell>
          <cell r="E780" t="str">
            <v>Question not applicable</v>
          </cell>
        </row>
        <row r="781">
          <cell r="A781" t="str">
            <v>ServiceNow Inc</v>
          </cell>
          <cell r="C781" t="str">
            <v>Investments</v>
          </cell>
          <cell r="E781" t="str">
            <v>Question not applicable</v>
          </cell>
        </row>
        <row r="782">
          <cell r="A782" t="str">
            <v>ServiceNow Inc</v>
          </cell>
          <cell r="C782" t="str">
            <v>Other (upstream)</v>
          </cell>
          <cell r="E782" t="str">
            <v>Question not applicable</v>
          </cell>
        </row>
        <row r="783">
          <cell r="A783" t="str">
            <v>ServiceNow Inc</v>
          </cell>
          <cell r="C783" t="str">
            <v>Other (downstream)</v>
          </cell>
          <cell r="E783" t="str">
            <v>Question not applicable</v>
          </cell>
        </row>
        <row r="784">
          <cell r="A784" t="str">
            <v>Shopify Inc</v>
          </cell>
          <cell r="C784" t="str">
            <v>Purchased goods and services</v>
          </cell>
          <cell r="E784" t="str">
            <v>Question not applicable</v>
          </cell>
        </row>
        <row r="785">
          <cell r="A785" t="str">
            <v>Shopify Inc</v>
          </cell>
          <cell r="C785" t="str">
            <v>Capital goods</v>
          </cell>
          <cell r="E785" t="str">
            <v>Question not applicable</v>
          </cell>
        </row>
        <row r="786">
          <cell r="A786" t="str">
            <v>Shopify Inc</v>
          </cell>
          <cell r="C786" t="str">
            <v>Fuel-and-energy-related activities (not included in Scope 1 or 2)</v>
          </cell>
          <cell r="E786" t="str">
            <v>Question not applicable</v>
          </cell>
        </row>
        <row r="787">
          <cell r="A787" t="str">
            <v>Shopify Inc</v>
          </cell>
          <cell r="C787" t="str">
            <v>Upstream transportation and distribution</v>
          </cell>
          <cell r="E787" t="str">
            <v>Question not applicable</v>
          </cell>
        </row>
        <row r="788">
          <cell r="A788" t="str">
            <v>Shopify Inc</v>
          </cell>
          <cell r="C788" t="str">
            <v>Waste generated in operations</v>
          </cell>
          <cell r="E788" t="str">
            <v>Question not applicable</v>
          </cell>
        </row>
        <row r="789">
          <cell r="A789" t="str">
            <v>Shopify Inc</v>
          </cell>
          <cell r="C789" t="str">
            <v>Business travel</v>
          </cell>
          <cell r="E789">
            <v>5961.86</v>
          </cell>
        </row>
        <row r="790">
          <cell r="A790" t="str">
            <v>Shopify Inc</v>
          </cell>
          <cell r="C790" t="str">
            <v>Employee commuting</v>
          </cell>
          <cell r="E790" t="str">
            <v>Question not applicable</v>
          </cell>
        </row>
        <row r="791">
          <cell r="A791" t="str">
            <v>Shopify Inc</v>
          </cell>
          <cell r="C791" t="str">
            <v>Upstream leased assets</v>
          </cell>
          <cell r="E791" t="str">
            <v>Question not applicable</v>
          </cell>
        </row>
        <row r="792">
          <cell r="A792" t="str">
            <v>Shopify Inc</v>
          </cell>
          <cell r="C792" t="str">
            <v>Downstream transportation and distribution</v>
          </cell>
          <cell r="E792" t="str">
            <v>Question not applicable</v>
          </cell>
        </row>
        <row r="793">
          <cell r="A793" t="str">
            <v>Shopify Inc</v>
          </cell>
          <cell r="C793" t="str">
            <v>Processing of sold products</v>
          </cell>
          <cell r="E793" t="str">
            <v>Question not applicable</v>
          </cell>
        </row>
        <row r="794">
          <cell r="A794" t="str">
            <v>Shopify Inc</v>
          </cell>
          <cell r="C794" t="str">
            <v>Use of sold products</v>
          </cell>
          <cell r="E794" t="str">
            <v>Question not applicable</v>
          </cell>
        </row>
        <row r="795">
          <cell r="A795" t="str">
            <v>Shopify Inc</v>
          </cell>
          <cell r="C795" t="str">
            <v>End of life treatment of sold products</v>
          </cell>
          <cell r="E795" t="str">
            <v>Question not applicable</v>
          </cell>
        </row>
        <row r="796">
          <cell r="A796" t="str">
            <v>Shopify Inc</v>
          </cell>
          <cell r="C796" t="str">
            <v>Downstream leased assets</v>
          </cell>
          <cell r="E796" t="str">
            <v>Question not applicable</v>
          </cell>
        </row>
        <row r="797">
          <cell r="A797" t="str">
            <v>Shopify Inc</v>
          </cell>
          <cell r="C797" t="str">
            <v>Franchises</v>
          </cell>
          <cell r="E797" t="str">
            <v>Question not applicable</v>
          </cell>
        </row>
        <row r="798">
          <cell r="A798" t="str">
            <v>Shopify Inc</v>
          </cell>
          <cell r="C798" t="str">
            <v>Investments</v>
          </cell>
          <cell r="E798" t="str">
            <v>Question not applicable</v>
          </cell>
        </row>
        <row r="799">
          <cell r="A799" t="str">
            <v>Shopify Inc</v>
          </cell>
          <cell r="C799" t="str">
            <v>Other (upstream)</v>
          </cell>
          <cell r="E799" t="str">
            <v>Question not applicable</v>
          </cell>
        </row>
        <row r="800">
          <cell r="A800" t="str">
            <v>Shopify Inc</v>
          </cell>
          <cell r="C800" t="str">
            <v>Other (downstream)</v>
          </cell>
          <cell r="E800" t="str">
            <v>Question not applicable</v>
          </cell>
        </row>
        <row r="801">
          <cell r="A801" t="str">
            <v>Synopsys, Inc.</v>
          </cell>
          <cell r="C801" t="str">
            <v>Purchased goods and services</v>
          </cell>
          <cell r="E801" t="str">
            <v>Question not applicable</v>
          </cell>
        </row>
        <row r="802">
          <cell r="A802" t="str">
            <v>Synopsys, Inc.</v>
          </cell>
          <cell r="C802" t="str">
            <v>Capital goods</v>
          </cell>
          <cell r="E802" t="str">
            <v>Question not applicable</v>
          </cell>
        </row>
        <row r="803">
          <cell r="A803" t="str">
            <v>Synopsys, Inc.</v>
          </cell>
          <cell r="C803" t="str">
            <v>Fuel-and-energy-related activities (not included in Scope 1 or 2)</v>
          </cell>
          <cell r="E803">
            <v>6017.06</v>
          </cell>
        </row>
        <row r="804">
          <cell r="A804" t="str">
            <v>Synopsys, Inc.</v>
          </cell>
          <cell r="C804" t="str">
            <v>Upstream transportation and distribution</v>
          </cell>
          <cell r="E804">
            <v>523.77</v>
          </cell>
        </row>
        <row r="805">
          <cell r="A805" t="str">
            <v>Synopsys, Inc.</v>
          </cell>
          <cell r="C805" t="str">
            <v>Waste generated in operations</v>
          </cell>
          <cell r="E805">
            <v>484.25</v>
          </cell>
        </row>
        <row r="806">
          <cell r="A806" t="str">
            <v>Synopsys, Inc.</v>
          </cell>
          <cell r="C806" t="str">
            <v>Business travel</v>
          </cell>
          <cell r="E806">
            <v>18536.28</v>
          </cell>
        </row>
        <row r="807">
          <cell r="A807" t="str">
            <v>Synopsys, Inc.</v>
          </cell>
          <cell r="C807" t="str">
            <v>Employee commuting</v>
          </cell>
          <cell r="E807">
            <v>19971</v>
          </cell>
        </row>
        <row r="808">
          <cell r="A808" t="str">
            <v>Synopsys, Inc.</v>
          </cell>
          <cell r="C808" t="str">
            <v>Upstream leased assets</v>
          </cell>
          <cell r="E808" t="str">
            <v>Question not applicable</v>
          </cell>
        </row>
        <row r="809">
          <cell r="A809" t="str">
            <v>Synopsys, Inc.</v>
          </cell>
          <cell r="C809" t="str">
            <v>Downstream transportation and distribution</v>
          </cell>
          <cell r="E809" t="str">
            <v>Question not applicable</v>
          </cell>
        </row>
        <row r="810">
          <cell r="A810" t="str">
            <v>Synopsys, Inc.</v>
          </cell>
          <cell r="C810" t="str">
            <v>Processing of sold products</v>
          </cell>
          <cell r="E810" t="str">
            <v>Question not applicable</v>
          </cell>
        </row>
        <row r="811">
          <cell r="A811" t="str">
            <v>Synopsys, Inc.</v>
          </cell>
          <cell r="C811" t="str">
            <v>Use of sold products</v>
          </cell>
          <cell r="E811" t="str">
            <v>Question not applicable</v>
          </cell>
        </row>
        <row r="812">
          <cell r="A812" t="str">
            <v>Synopsys, Inc.</v>
          </cell>
          <cell r="C812" t="str">
            <v>End of life treatment of sold products</v>
          </cell>
          <cell r="E812" t="str">
            <v>Question not applicable</v>
          </cell>
        </row>
        <row r="813">
          <cell r="A813" t="str">
            <v>Synopsys, Inc.</v>
          </cell>
          <cell r="C813" t="str">
            <v>Downstream leased assets</v>
          </cell>
          <cell r="E813" t="str">
            <v>Question not applicable</v>
          </cell>
        </row>
        <row r="814">
          <cell r="A814" t="str">
            <v>Synopsys, Inc.</v>
          </cell>
          <cell r="C814" t="str">
            <v>Franchises</v>
          </cell>
          <cell r="E814" t="str">
            <v>Question not applicable</v>
          </cell>
        </row>
        <row r="815">
          <cell r="A815" t="str">
            <v>Synopsys, Inc.</v>
          </cell>
          <cell r="C815" t="str">
            <v>Investments</v>
          </cell>
          <cell r="E815" t="str">
            <v>Question not applicable</v>
          </cell>
        </row>
        <row r="816">
          <cell r="A816" t="str">
            <v>Synopsys, Inc.</v>
          </cell>
          <cell r="C816" t="str">
            <v>Other (upstream)</v>
          </cell>
          <cell r="E816" t="str">
            <v>Question not applicable</v>
          </cell>
        </row>
        <row r="817">
          <cell r="A817" t="str">
            <v>Synopsys, Inc.</v>
          </cell>
          <cell r="C817" t="str">
            <v>Other (downstream)</v>
          </cell>
          <cell r="E817" t="str">
            <v>Question not applicable</v>
          </cell>
        </row>
        <row r="818">
          <cell r="A818" t="str">
            <v>Tata Consultancy Services</v>
          </cell>
          <cell r="C818" t="str">
            <v>Purchased goods and services</v>
          </cell>
          <cell r="E818">
            <v>40686</v>
          </cell>
        </row>
        <row r="819">
          <cell r="A819" t="str">
            <v>Tata Consultancy Services</v>
          </cell>
          <cell r="C819" t="str">
            <v>Capital goods</v>
          </cell>
          <cell r="E819">
            <v>71691</v>
          </cell>
        </row>
        <row r="820">
          <cell r="A820" t="str">
            <v>Tata Consultancy Services</v>
          </cell>
          <cell r="C820" t="str">
            <v>Fuel-and-energy-related activities (not included in Scope 1 or 2)</v>
          </cell>
          <cell r="E820">
            <v>171198</v>
          </cell>
        </row>
        <row r="821">
          <cell r="A821" t="str">
            <v>Tata Consultancy Services</v>
          </cell>
          <cell r="C821" t="str">
            <v>Upstream transportation and distribution</v>
          </cell>
          <cell r="E821">
            <v>3350</v>
          </cell>
        </row>
        <row r="822">
          <cell r="A822" t="str">
            <v>Tata Consultancy Services</v>
          </cell>
          <cell r="C822" t="str">
            <v>Waste generated in operations</v>
          </cell>
          <cell r="E822">
            <v>3145</v>
          </cell>
        </row>
        <row r="823">
          <cell r="A823" t="str">
            <v>Tata Consultancy Services</v>
          </cell>
          <cell r="C823" t="str">
            <v>Business travel</v>
          </cell>
          <cell r="E823">
            <v>138662</v>
          </cell>
        </row>
        <row r="824">
          <cell r="A824" t="str">
            <v>Tata Consultancy Services</v>
          </cell>
          <cell r="C824" t="str">
            <v>Employee commuting</v>
          </cell>
          <cell r="E824">
            <v>280026</v>
          </cell>
        </row>
        <row r="825">
          <cell r="A825" t="str">
            <v>Tata Consultancy Services</v>
          </cell>
          <cell r="C825" t="str">
            <v>Upstream leased assets</v>
          </cell>
          <cell r="E825" t="str">
            <v>Question not applicable</v>
          </cell>
        </row>
        <row r="826">
          <cell r="A826" t="str">
            <v>Tata Consultancy Services</v>
          </cell>
          <cell r="C826" t="str">
            <v>Downstream transportation and distribution</v>
          </cell>
          <cell r="E826" t="str">
            <v>Question not applicable</v>
          </cell>
        </row>
        <row r="827">
          <cell r="A827" t="str">
            <v>Tata Consultancy Services</v>
          </cell>
          <cell r="C827" t="str">
            <v>Processing of sold products</v>
          </cell>
          <cell r="E827" t="str">
            <v>Question not applicable</v>
          </cell>
        </row>
        <row r="828">
          <cell r="A828" t="str">
            <v>Tata Consultancy Services</v>
          </cell>
          <cell r="C828" t="str">
            <v>Use of sold products</v>
          </cell>
          <cell r="E828" t="str">
            <v>Question not applicable</v>
          </cell>
        </row>
        <row r="829">
          <cell r="A829" t="str">
            <v>Tata Consultancy Services</v>
          </cell>
          <cell r="C829" t="str">
            <v>End of life treatment of sold products</v>
          </cell>
          <cell r="E829" t="str">
            <v>Question not applicable</v>
          </cell>
        </row>
        <row r="830">
          <cell r="A830" t="str">
            <v>Tata Consultancy Services</v>
          </cell>
          <cell r="C830" t="str">
            <v>Downstream leased assets</v>
          </cell>
          <cell r="E830" t="str">
            <v>Question not applicable</v>
          </cell>
        </row>
        <row r="831">
          <cell r="A831" t="str">
            <v>Tata Consultancy Services</v>
          </cell>
          <cell r="C831" t="str">
            <v>Franchises</v>
          </cell>
          <cell r="E831" t="str">
            <v>Question not applicable</v>
          </cell>
        </row>
        <row r="832">
          <cell r="A832" t="str">
            <v>Tata Consultancy Services</v>
          </cell>
          <cell r="C832" t="str">
            <v>Investments</v>
          </cell>
          <cell r="E832" t="str">
            <v>Question not applicable</v>
          </cell>
        </row>
        <row r="833">
          <cell r="A833" t="str">
            <v>Tata Consultancy Services</v>
          </cell>
          <cell r="C833" t="str">
            <v>Other (upstream)</v>
          </cell>
          <cell r="E833" t="str">
            <v>Question not applicable</v>
          </cell>
        </row>
        <row r="834">
          <cell r="A834" t="str">
            <v>Tata Consultancy Services</v>
          </cell>
          <cell r="C834" t="str">
            <v>Other (downstream)</v>
          </cell>
          <cell r="E834" t="str">
            <v>Question not applicable</v>
          </cell>
        </row>
        <row r="835">
          <cell r="A835" t="str">
            <v>TDK Corporation</v>
          </cell>
          <cell r="C835" t="str">
            <v>Purchased goods and services</v>
          </cell>
          <cell r="E835">
            <v>7964779</v>
          </cell>
        </row>
        <row r="836">
          <cell r="A836" t="str">
            <v>TDK Corporation</v>
          </cell>
          <cell r="C836" t="str">
            <v>Capital goods</v>
          </cell>
          <cell r="E836">
            <v>626937</v>
          </cell>
        </row>
        <row r="837">
          <cell r="A837" t="str">
            <v>TDK Corporation</v>
          </cell>
          <cell r="C837" t="str">
            <v>Fuel-and-energy-related activities (not included in Scope 1 or 2)</v>
          </cell>
          <cell r="E837">
            <v>701930</v>
          </cell>
        </row>
        <row r="838">
          <cell r="A838" t="str">
            <v>TDK Corporation</v>
          </cell>
          <cell r="C838" t="str">
            <v>Upstream transportation and distribution</v>
          </cell>
          <cell r="E838">
            <v>277621</v>
          </cell>
        </row>
        <row r="839">
          <cell r="A839" t="str">
            <v>TDK Corporation</v>
          </cell>
          <cell r="C839" t="str">
            <v>Waste generated in operations</v>
          </cell>
          <cell r="E839">
            <v>8971</v>
          </cell>
        </row>
        <row r="840">
          <cell r="A840" t="str">
            <v>TDK Corporation</v>
          </cell>
          <cell r="C840" t="str">
            <v>Business travel</v>
          </cell>
          <cell r="E840">
            <v>52248</v>
          </cell>
        </row>
        <row r="841">
          <cell r="A841" t="str">
            <v>TDK Corporation</v>
          </cell>
          <cell r="C841" t="str">
            <v>Employee commuting</v>
          </cell>
          <cell r="E841">
            <v>8444</v>
          </cell>
        </row>
        <row r="842">
          <cell r="A842" t="str">
            <v>TDK Corporation</v>
          </cell>
          <cell r="C842" t="str">
            <v>Upstream leased assets</v>
          </cell>
          <cell r="E842" t="str">
            <v>Question not applicable</v>
          </cell>
        </row>
        <row r="843">
          <cell r="A843" t="str">
            <v>TDK Corporation</v>
          </cell>
          <cell r="C843" t="str">
            <v>Downstream transportation and distribution</v>
          </cell>
          <cell r="E843" t="str">
            <v>Question not applicable</v>
          </cell>
        </row>
        <row r="844">
          <cell r="A844" t="str">
            <v>TDK Corporation</v>
          </cell>
          <cell r="C844" t="str">
            <v>Processing of sold products</v>
          </cell>
          <cell r="E844" t="str">
            <v>Question not applicable</v>
          </cell>
        </row>
        <row r="845">
          <cell r="A845" t="str">
            <v>TDK Corporation</v>
          </cell>
          <cell r="C845" t="str">
            <v>Use of sold products</v>
          </cell>
          <cell r="E845">
            <v>12521378</v>
          </cell>
        </row>
        <row r="846">
          <cell r="A846" t="str">
            <v>TDK Corporation</v>
          </cell>
          <cell r="C846" t="str">
            <v>End of life treatment of sold products</v>
          </cell>
          <cell r="E846" t="str">
            <v>Question not applicable</v>
          </cell>
        </row>
        <row r="847">
          <cell r="A847" t="str">
            <v>TDK Corporation</v>
          </cell>
          <cell r="C847" t="str">
            <v>Downstream leased assets</v>
          </cell>
          <cell r="E847" t="str">
            <v>Question not applicable</v>
          </cell>
        </row>
        <row r="848">
          <cell r="A848" t="str">
            <v>TDK Corporation</v>
          </cell>
          <cell r="C848" t="str">
            <v>Franchises</v>
          </cell>
          <cell r="E848" t="str">
            <v>Question not applicable</v>
          </cell>
        </row>
        <row r="849">
          <cell r="A849" t="str">
            <v>TDK Corporation</v>
          </cell>
          <cell r="C849" t="str">
            <v>Investments</v>
          </cell>
          <cell r="E849" t="str">
            <v>Question not applicable</v>
          </cell>
        </row>
        <row r="850">
          <cell r="A850" t="str">
            <v>TDK Corporation</v>
          </cell>
          <cell r="C850" t="str">
            <v>Other (upstream)</v>
          </cell>
          <cell r="E850" t="str">
            <v>Question not applicable</v>
          </cell>
        </row>
        <row r="851">
          <cell r="A851" t="str">
            <v>TDK Corporation</v>
          </cell>
          <cell r="C851" t="str">
            <v>Other (downstream)</v>
          </cell>
          <cell r="E851" t="str">
            <v>Question not applicable</v>
          </cell>
        </row>
        <row r="852">
          <cell r="A852" t="str">
            <v>TE Connectivity</v>
          </cell>
          <cell r="C852" t="str">
            <v>Purchased goods and services</v>
          </cell>
          <cell r="E852" t="str">
            <v>Question not applicable</v>
          </cell>
        </row>
        <row r="853">
          <cell r="A853" t="str">
            <v>TE Connectivity</v>
          </cell>
          <cell r="C853" t="str">
            <v>Capital goods</v>
          </cell>
          <cell r="E853" t="str">
            <v>Question not applicable</v>
          </cell>
        </row>
        <row r="854">
          <cell r="A854" t="str">
            <v>TE Connectivity</v>
          </cell>
          <cell r="C854" t="str">
            <v>Fuel-and-energy-related activities (not included in Scope 1 or 2)</v>
          </cell>
          <cell r="E854" t="str">
            <v>Question not applicable</v>
          </cell>
        </row>
        <row r="855">
          <cell r="A855" t="str">
            <v>TE Connectivity</v>
          </cell>
          <cell r="C855" t="str">
            <v>Upstream transportation and distribution</v>
          </cell>
          <cell r="E855" t="str">
            <v>Question not applicable</v>
          </cell>
        </row>
        <row r="856">
          <cell r="A856" t="str">
            <v>TE Connectivity</v>
          </cell>
          <cell r="C856" t="str">
            <v>Waste generated in operations</v>
          </cell>
          <cell r="E856" t="str">
            <v>Question not applicable</v>
          </cell>
        </row>
        <row r="857">
          <cell r="A857" t="str">
            <v>TE Connectivity</v>
          </cell>
          <cell r="C857" t="str">
            <v>Business travel</v>
          </cell>
          <cell r="E857">
            <v>23520</v>
          </cell>
        </row>
        <row r="858">
          <cell r="A858" t="str">
            <v>TE Connectivity</v>
          </cell>
          <cell r="C858" t="str">
            <v>Employee commuting</v>
          </cell>
          <cell r="E858" t="str">
            <v>Question not applicable</v>
          </cell>
        </row>
        <row r="859">
          <cell r="A859" t="str">
            <v>TE Connectivity</v>
          </cell>
          <cell r="C859" t="str">
            <v>Upstream leased assets</v>
          </cell>
          <cell r="E859" t="str">
            <v>Question not applicable</v>
          </cell>
        </row>
        <row r="860">
          <cell r="A860" t="str">
            <v>TE Connectivity</v>
          </cell>
          <cell r="C860" t="str">
            <v>Downstream transportation and distribution</v>
          </cell>
          <cell r="E860" t="str">
            <v>Question not applicable</v>
          </cell>
        </row>
        <row r="861">
          <cell r="A861" t="str">
            <v>TE Connectivity</v>
          </cell>
          <cell r="C861" t="str">
            <v>Processing of sold products</v>
          </cell>
          <cell r="E861" t="str">
            <v>Question not applicable</v>
          </cell>
        </row>
        <row r="862">
          <cell r="A862" t="str">
            <v>TE Connectivity</v>
          </cell>
          <cell r="C862" t="str">
            <v>Use of sold products</v>
          </cell>
          <cell r="E862" t="str">
            <v>Question not applicable</v>
          </cell>
        </row>
        <row r="863">
          <cell r="A863" t="str">
            <v>TE Connectivity</v>
          </cell>
          <cell r="C863" t="str">
            <v>End of life treatment of sold products</v>
          </cell>
          <cell r="E863" t="str">
            <v>Question not applicable</v>
          </cell>
        </row>
        <row r="864">
          <cell r="A864" t="str">
            <v>TE Connectivity</v>
          </cell>
          <cell r="C864" t="str">
            <v>Downstream leased assets</v>
          </cell>
          <cell r="E864" t="str">
            <v>Question not applicable</v>
          </cell>
        </row>
        <row r="865">
          <cell r="A865" t="str">
            <v>TE Connectivity</v>
          </cell>
          <cell r="C865" t="str">
            <v>Franchises</v>
          </cell>
          <cell r="E865" t="str">
            <v>Question not applicable</v>
          </cell>
        </row>
        <row r="866">
          <cell r="A866" t="str">
            <v>TE Connectivity</v>
          </cell>
          <cell r="C866" t="str">
            <v>Investments</v>
          </cell>
          <cell r="E866" t="str">
            <v>Question not applicable</v>
          </cell>
        </row>
        <row r="867">
          <cell r="A867" t="str">
            <v>TE Connectivity</v>
          </cell>
          <cell r="C867" t="str">
            <v>Other (upstream)</v>
          </cell>
          <cell r="E867" t="str">
            <v>Question not applicable</v>
          </cell>
        </row>
        <row r="868">
          <cell r="A868" t="str">
            <v>TE Connectivity</v>
          </cell>
          <cell r="C868" t="str">
            <v>Other (downstream)</v>
          </cell>
          <cell r="E868" t="str">
            <v>Question not applicable</v>
          </cell>
        </row>
        <row r="869">
          <cell r="A869" t="str">
            <v>Tech Mahindra</v>
          </cell>
          <cell r="C869" t="str">
            <v>Purchased goods and services</v>
          </cell>
          <cell r="E869">
            <v>498.22</v>
          </cell>
        </row>
        <row r="870">
          <cell r="A870" t="str">
            <v>Tech Mahindra</v>
          </cell>
          <cell r="C870" t="str">
            <v>Capital goods</v>
          </cell>
          <cell r="E870" t="str">
            <v>Question not applicable</v>
          </cell>
        </row>
        <row r="871">
          <cell r="A871" t="str">
            <v>Tech Mahindra</v>
          </cell>
          <cell r="C871" t="str">
            <v>Fuel-and-energy-related activities (not included in Scope 1 or 2)</v>
          </cell>
          <cell r="E871" t="str">
            <v>Question not applicable</v>
          </cell>
        </row>
        <row r="872">
          <cell r="A872" t="str">
            <v>Tech Mahindra</v>
          </cell>
          <cell r="C872" t="str">
            <v>Upstream transportation and distribution</v>
          </cell>
          <cell r="E872" t="str">
            <v>Question not applicable</v>
          </cell>
        </row>
        <row r="873">
          <cell r="A873" t="str">
            <v>Tech Mahindra</v>
          </cell>
          <cell r="C873" t="str">
            <v>Waste generated in operations</v>
          </cell>
          <cell r="E873">
            <v>17.600000000000001</v>
          </cell>
        </row>
        <row r="874">
          <cell r="A874" t="str">
            <v>Tech Mahindra</v>
          </cell>
          <cell r="C874" t="str">
            <v>Business travel</v>
          </cell>
          <cell r="E874">
            <v>19707.3</v>
          </cell>
        </row>
        <row r="875">
          <cell r="A875" t="str">
            <v>Tech Mahindra</v>
          </cell>
          <cell r="C875" t="str">
            <v>Employee commuting</v>
          </cell>
          <cell r="E875">
            <v>18965.150000000001</v>
          </cell>
        </row>
        <row r="876">
          <cell r="A876" t="str">
            <v>Tech Mahindra</v>
          </cell>
          <cell r="C876" t="str">
            <v>Upstream leased assets</v>
          </cell>
          <cell r="E876" t="str">
            <v>Question not applicable</v>
          </cell>
        </row>
        <row r="877">
          <cell r="A877" t="str">
            <v>Tech Mahindra</v>
          </cell>
          <cell r="C877" t="str">
            <v>Downstream transportation and distribution</v>
          </cell>
          <cell r="E877" t="str">
            <v>Question not applicable</v>
          </cell>
        </row>
        <row r="878">
          <cell r="A878" t="str">
            <v>Tech Mahindra</v>
          </cell>
          <cell r="C878" t="str">
            <v>Processing of sold products</v>
          </cell>
          <cell r="E878" t="str">
            <v>Question not applicable</v>
          </cell>
        </row>
        <row r="879">
          <cell r="A879" t="str">
            <v>Tech Mahindra</v>
          </cell>
          <cell r="C879" t="str">
            <v>Use of sold products</v>
          </cell>
          <cell r="E879" t="str">
            <v>Question not applicable</v>
          </cell>
        </row>
        <row r="880">
          <cell r="A880" t="str">
            <v>Tech Mahindra</v>
          </cell>
          <cell r="C880" t="str">
            <v>End of life treatment of sold products</v>
          </cell>
          <cell r="E880" t="str">
            <v>Question not applicable</v>
          </cell>
        </row>
        <row r="881">
          <cell r="A881" t="str">
            <v>Tech Mahindra</v>
          </cell>
          <cell r="C881" t="str">
            <v>Downstream leased assets</v>
          </cell>
          <cell r="E881" t="str">
            <v>Question not applicable</v>
          </cell>
        </row>
        <row r="882">
          <cell r="A882" t="str">
            <v>Tech Mahindra</v>
          </cell>
          <cell r="C882" t="str">
            <v>Franchises</v>
          </cell>
          <cell r="E882" t="str">
            <v>Question not applicable</v>
          </cell>
        </row>
        <row r="883">
          <cell r="A883" t="str">
            <v>Tech Mahindra</v>
          </cell>
          <cell r="C883" t="str">
            <v>Investments</v>
          </cell>
          <cell r="E883" t="str">
            <v>Question not applicable</v>
          </cell>
        </row>
        <row r="884">
          <cell r="A884" t="str">
            <v>Tech Mahindra</v>
          </cell>
          <cell r="C884" t="str">
            <v>Other (upstream)</v>
          </cell>
          <cell r="E884" t="str">
            <v>Question not applicable</v>
          </cell>
        </row>
        <row r="885">
          <cell r="A885" t="str">
            <v>Tech Mahindra</v>
          </cell>
          <cell r="C885" t="str">
            <v>Other (downstream)</v>
          </cell>
          <cell r="E885" t="str">
            <v>Question not applicable</v>
          </cell>
        </row>
        <row r="886">
          <cell r="A886" t="str">
            <v>VMware, Inc</v>
          </cell>
          <cell r="C886" t="str">
            <v>Purchased goods and services</v>
          </cell>
          <cell r="E886">
            <v>204427</v>
          </cell>
        </row>
        <row r="887">
          <cell r="A887" t="str">
            <v>VMware, Inc</v>
          </cell>
          <cell r="C887" t="str">
            <v>Capital goods</v>
          </cell>
          <cell r="E887">
            <v>49050</v>
          </cell>
        </row>
        <row r="888">
          <cell r="A888" t="str">
            <v>VMware, Inc</v>
          </cell>
          <cell r="C888" t="str">
            <v>Fuel-and-energy-related activities (not included in Scope 1 or 2)</v>
          </cell>
          <cell r="E888">
            <v>18841</v>
          </cell>
        </row>
        <row r="889">
          <cell r="A889" t="str">
            <v>VMware, Inc</v>
          </cell>
          <cell r="C889" t="str">
            <v>Upstream transportation and distribution</v>
          </cell>
          <cell r="E889">
            <v>3408</v>
          </cell>
        </row>
        <row r="890">
          <cell r="A890" t="str">
            <v>VMware, Inc</v>
          </cell>
          <cell r="C890" t="str">
            <v>Waste generated in operations</v>
          </cell>
          <cell r="E890">
            <v>306.72000000000003</v>
          </cell>
        </row>
        <row r="891">
          <cell r="A891" t="str">
            <v>VMware, Inc</v>
          </cell>
          <cell r="C891" t="str">
            <v>Business travel</v>
          </cell>
          <cell r="E891">
            <v>58081</v>
          </cell>
        </row>
        <row r="892">
          <cell r="A892" t="str">
            <v>VMware, Inc</v>
          </cell>
          <cell r="C892" t="str">
            <v>Employee commuting</v>
          </cell>
          <cell r="E892">
            <v>42653</v>
          </cell>
        </row>
        <row r="893">
          <cell r="A893" t="str">
            <v>VMware, Inc</v>
          </cell>
          <cell r="C893" t="str">
            <v>Upstream leased assets</v>
          </cell>
          <cell r="E893">
            <v>1356</v>
          </cell>
        </row>
        <row r="894">
          <cell r="A894" t="str">
            <v>VMware, Inc</v>
          </cell>
          <cell r="C894" t="str">
            <v>Downstream transportation and distribution</v>
          </cell>
          <cell r="E894" t="str">
            <v>Question not applicable</v>
          </cell>
        </row>
        <row r="895">
          <cell r="A895" t="str">
            <v>VMware, Inc</v>
          </cell>
          <cell r="C895" t="str">
            <v>Processing of sold products</v>
          </cell>
          <cell r="E895" t="str">
            <v>Question not applicable</v>
          </cell>
        </row>
        <row r="896">
          <cell r="A896" t="str">
            <v>VMware, Inc</v>
          </cell>
          <cell r="C896" t="str">
            <v>Use of sold products</v>
          </cell>
          <cell r="E896" t="str">
            <v>Question not applicable</v>
          </cell>
        </row>
        <row r="897">
          <cell r="A897" t="str">
            <v>VMware, Inc</v>
          </cell>
          <cell r="C897" t="str">
            <v>End of life treatment of sold products</v>
          </cell>
          <cell r="E897" t="str">
            <v>Question not applicable</v>
          </cell>
        </row>
        <row r="898">
          <cell r="A898" t="str">
            <v>VMware, Inc</v>
          </cell>
          <cell r="C898" t="str">
            <v>Downstream leased assets</v>
          </cell>
          <cell r="E898" t="str">
            <v>Question not applicable</v>
          </cell>
        </row>
        <row r="899">
          <cell r="A899" t="str">
            <v>VMware, Inc</v>
          </cell>
          <cell r="C899" t="str">
            <v>Franchises</v>
          </cell>
          <cell r="E899" t="str">
            <v>Question not applicable</v>
          </cell>
        </row>
        <row r="900">
          <cell r="A900" t="str">
            <v>VMware, Inc</v>
          </cell>
          <cell r="C900" t="str">
            <v>Investments</v>
          </cell>
          <cell r="E900" t="str">
            <v>Question not applicable</v>
          </cell>
        </row>
        <row r="901">
          <cell r="A901" t="str">
            <v>VMware, Inc</v>
          </cell>
          <cell r="C901" t="str">
            <v>Other (upstream)</v>
          </cell>
          <cell r="E901" t="str">
            <v>Question not applicable</v>
          </cell>
        </row>
        <row r="902">
          <cell r="A902" t="str">
            <v>VMware, Inc</v>
          </cell>
          <cell r="C902" t="str">
            <v>Other (downstream)</v>
          </cell>
          <cell r="E902" t="str">
            <v>Question not applicable</v>
          </cell>
        </row>
        <row r="903">
          <cell r="A903" t="str">
            <v>Western Digital Corp</v>
          </cell>
          <cell r="C903" t="str">
            <v>Purchased goods and services</v>
          </cell>
          <cell r="E903" t="str">
            <v>Question not applicable</v>
          </cell>
        </row>
        <row r="904">
          <cell r="A904" t="str">
            <v>Western Digital Corp</v>
          </cell>
          <cell r="C904" t="str">
            <v>Capital goods</v>
          </cell>
          <cell r="E904" t="str">
            <v>Question not applicable</v>
          </cell>
        </row>
        <row r="905">
          <cell r="A905" t="str">
            <v>Western Digital Corp</v>
          </cell>
          <cell r="C905" t="str">
            <v>Fuel-and-energy-related activities (not included in Scope 1 or 2)</v>
          </cell>
          <cell r="E905" t="str">
            <v>Question not applicable</v>
          </cell>
        </row>
        <row r="906">
          <cell r="A906" t="str">
            <v>Western Digital Corp</v>
          </cell>
          <cell r="C906" t="str">
            <v>Upstream transportation and distribution</v>
          </cell>
          <cell r="E906" t="str">
            <v>Question not applicable</v>
          </cell>
        </row>
        <row r="907">
          <cell r="A907" t="str">
            <v>Western Digital Corp</v>
          </cell>
          <cell r="C907" t="str">
            <v>Waste generated in operations</v>
          </cell>
          <cell r="E907" t="str">
            <v>Question not applicable</v>
          </cell>
        </row>
        <row r="908">
          <cell r="A908" t="str">
            <v>Western Digital Corp</v>
          </cell>
          <cell r="C908" t="str">
            <v>Business travel</v>
          </cell>
          <cell r="E908">
            <v>18131.240000000002</v>
          </cell>
        </row>
        <row r="909">
          <cell r="A909" t="str">
            <v>Western Digital Corp</v>
          </cell>
          <cell r="C909" t="str">
            <v>Employee commuting</v>
          </cell>
          <cell r="E909" t="str">
            <v>Question not applicable</v>
          </cell>
        </row>
        <row r="910">
          <cell r="A910" t="str">
            <v>Western Digital Corp</v>
          </cell>
          <cell r="C910" t="str">
            <v>Upstream leased assets</v>
          </cell>
          <cell r="E910" t="str">
            <v>Question not applicable</v>
          </cell>
        </row>
        <row r="911">
          <cell r="A911" t="str">
            <v>Western Digital Corp</v>
          </cell>
          <cell r="C911" t="str">
            <v>Downstream transportation and distribution</v>
          </cell>
          <cell r="E911" t="str">
            <v>Question not applicable</v>
          </cell>
        </row>
        <row r="912">
          <cell r="A912" t="str">
            <v>Western Digital Corp</v>
          </cell>
          <cell r="C912" t="str">
            <v>Processing of sold products</v>
          </cell>
          <cell r="E912" t="str">
            <v>Question not applicable</v>
          </cell>
        </row>
        <row r="913">
          <cell r="A913" t="str">
            <v>Western Digital Corp</v>
          </cell>
          <cell r="C913" t="str">
            <v>Use of sold products</v>
          </cell>
          <cell r="E913" t="str">
            <v>Question not applicable</v>
          </cell>
        </row>
        <row r="914">
          <cell r="A914" t="str">
            <v>Western Digital Corp</v>
          </cell>
          <cell r="C914" t="str">
            <v>End of life treatment of sold products</v>
          </cell>
          <cell r="E914" t="str">
            <v>Question not applicable</v>
          </cell>
        </row>
        <row r="915">
          <cell r="A915" t="str">
            <v>Western Digital Corp</v>
          </cell>
          <cell r="C915" t="str">
            <v>Downstream leased assets</v>
          </cell>
          <cell r="E915" t="str">
            <v>Question not applicable</v>
          </cell>
        </row>
        <row r="916">
          <cell r="A916" t="str">
            <v>Western Digital Corp</v>
          </cell>
          <cell r="C916" t="str">
            <v>Franchises</v>
          </cell>
          <cell r="E916" t="str">
            <v>Question not applicable</v>
          </cell>
        </row>
        <row r="917">
          <cell r="A917" t="str">
            <v>Western Digital Corp</v>
          </cell>
          <cell r="C917" t="str">
            <v>Investments</v>
          </cell>
          <cell r="E917" t="str">
            <v>Question not applicable</v>
          </cell>
        </row>
        <row r="918">
          <cell r="A918" t="str">
            <v>Western Digital Corp</v>
          </cell>
          <cell r="C918" t="str">
            <v>Other (upstream)</v>
          </cell>
          <cell r="E918" t="str">
            <v>Question not applicable</v>
          </cell>
        </row>
        <row r="919">
          <cell r="A919" t="str">
            <v>Western Digital Corp</v>
          </cell>
          <cell r="C919" t="str">
            <v>Other (downstream)</v>
          </cell>
          <cell r="E919" t="str">
            <v>Question not applicable</v>
          </cell>
        </row>
        <row r="920">
          <cell r="A920" t="str">
            <v>Wipro</v>
          </cell>
          <cell r="C920" t="str">
            <v>Purchased goods and services</v>
          </cell>
          <cell r="E920">
            <v>82246</v>
          </cell>
        </row>
        <row r="921">
          <cell r="A921" t="str">
            <v>Wipro</v>
          </cell>
          <cell r="C921" t="str">
            <v>Capital goods</v>
          </cell>
          <cell r="E921" t="str">
            <v>Question not applicable</v>
          </cell>
        </row>
        <row r="922">
          <cell r="A922" t="str">
            <v>Wipro</v>
          </cell>
          <cell r="C922" t="str">
            <v>Fuel-and-energy-related activities (not included in Scope 1 or 2)</v>
          </cell>
          <cell r="E922">
            <v>76659</v>
          </cell>
        </row>
        <row r="923">
          <cell r="A923" t="str">
            <v>Wipro</v>
          </cell>
          <cell r="C923" t="str">
            <v>Upstream transportation and distribution</v>
          </cell>
          <cell r="E923" t="str">
            <v>Question not applicable</v>
          </cell>
        </row>
        <row r="924">
          <cell r="A924" t="str">
            <v>Wipro</v>
          </cell>
          <cell r="C924" t="str">
            <v>Waste generated in operations</v>
          </cell>
          <cell r="E924">
            <v>760</v>
          </cell>
        </row>
        <row r="925">
          <cell r="A925" t="str">
            <v>Wipro</v>
          </cell>
          <cell r="C925" t="str">
            <v>Business travel</v>
          </cell>
          <cell r="E925">
            <v>117819</v>
          </cell>
        </row>
        <row r="926">
          <cell r="A926" t="str">
            <v>Wipro</v>
          </cell>
          <cell r="C926" t="str">
            <v>Employee commuting</v>
          </cell>
          <cell r="E926">
            <v>79160</v>
          </cell>
        </row>
        <row r="927">
          <cell r="A927" t="str">
            <v>Wipro</v>
          </cell>
          <cell r="C927" t="str">
            <v>Upstream leased assets</v>
          </cell>
          <cell r="E927">
            <v>24302</v>
          </cell>
        </row>
        <row r="928">
          <cell r="A928" t="str">
            <v>Wipro</v>
          </cell>
          <cell r="C928" t="str">
            <v>Downstream transportation and distribution</v>
          </cell>
          <cell r="E928" t="str">
            <v>Question not applicable</v>
          </cell>
        </row>
        <row r="929">
          <cell r="A929" t="str">
            <v>Wipro</v>
          </cell>
          <cell r="C929" t="str">
            <v>Processing of sold products</v>
          </cell>
          <cell r="E929" t="str">
            <v>Question not applicable</v>
          </cell>
        </row>
        <row r="930">
          <cell r="A930" t="str">
            <v>Wipro</v>
          </cell>
          <cell r="C930" t="str">
            <v>Use of sold products</v>
          </cell>
          <cell r="E930" t="str">
            <v>Question not applicable</v>
          </cell>
        </row>
        <row r="931">
          <cell r="A931" t="str">
            <v>Wipro</v>
          </cell>
          <cell r="C931" t="str">
            <v>End of life treatment of sold products</v>
          </cell>
          <cell r="E931" t="str">
            <v>Question not applicable</v>
          </cell>
        </row>
        <row r="932">
          <cell r="A932" t="str">
            <v>Wipro</v>
          </cell>
          <cell r="C932" t="str">
            <v>Downstream leased assets</v>
          </cell>
          <cell r="E932" t="str">
            <v>Question not applicable</v>
          </cell>
        </row>
        <row r="933">
          <cell r="A933" t="str">
            <v>Wipro</v>
          </cell>
          <cell r="C933" t="str">
            <v>Franchises</v>
          </cell>
          <cell r="E933" t="str">
            <v>Question not applicable</v>
          </cell>
        </row>
        <row r="934">
          <cell r="A934" t="str">
            <v>Wipro</v>
          </cell>
          <cell r="C934" t="str">
            <v>Investments</v>
          </cell>
          <cell r="E934" t="str">
            <v>Question not applicable</v>
          </cell>
        </row>
        <row r="935">
          <cell r="A935" t="str">
            <v>Wipro</v>
          </cell>
          <cell r="C935" t="str">
            <v>Other (upstream)</v>
          </cell>
          <cell r="E935" t="str">
            <v>Question not applicable</v>
          </cell>
        </row>
        <row r="936">
          <cell r="A936" t="str">
            <v>Wipro</v>
          </cell>
          <cell r="C936" t="str">
            <v>Other (downstream)</v>
          </cell>
          <cell r="E936" t="str">
            <v>Question not applicable</v>
          </cell>
        </row>
        <row r="937">
          <cell r="A937" t="str">
            <v>Wistron Corp</v>
          </cell>
          <cell r="C937" t="str">
            <v>Purchased goods and services</v>
          </cell>
          <cell r="E937" t="str">
            <v>Question not applicable</v>
          </cell>
        </row>
        <row r="938">
          <cell r="A938" t="str">
            <v>Wistron Corp</v>
          </cell>
          <cell r="C938" t="str">
            <v>Capital goods</v>
          </cell>
          <cell r="E938" t="str">
            <v>Question not applicable</v>
          </cell>
        </row>
        <row r="939">
          <cell r="A939" t="str">
            <v>Wistron Corp</v>
          </cell>
          <cell r="C939" t="str">
            <v>Fuel-and-energy-related activities (not included in Scope 1 or 2)</v>
          </cell>
          <cell r="E939" t="str">
            <v>Question not applicable</v>
          </cell>
        </row>
        <row r="940">
          <cell r="A940" t="str">
            <v>Wistron Corp</v>
          </cell>
          <cell r="C940" t="str">
            <v>Upstream transportation and distribution</v>
          </cell>
          <cell r="E940">
            <v>2877.56</v>
          </cell>
        </row>
        <row r="941">
          <cell r="A941" t="str">
            <v>Wistron Corp</v>
          </cell>
          <cell r="C941" t="str">
            <v>Waste generated in operations</v>
          </cell>
          <cell r="E941" t="str">
            <v>Question not applicable</v>
          </cell>
        </row>
        <row r="942">
          <cell r="A942" t="str">
            <v>Wistron Corp</v>
          </cell>
          <cell r="C942" t="str">
            <v>Business travel</v>
          </cell>
          <cell r="E942">
            <v>5491.51</v>
          </cell>
        </row>
        <row r="943">
          <cell r="A943" t="str">
            <v>Wistron Corp</v>
          </cell>
          <cell r="C943" t="str">
            <v>Employee commuting</v>
          </cell>
          <cell r="E943" t="str">
            <v>Question not applicable</v>
          </cell>
        </row>
        <row r="944">
          <cell r="A944" t="str">
            <v>Wistron Corp</v>
          </cell>
          <cell r="C944" t="str">
            <v>Upstream leased assets</v>
          </cell>
          <cell r="E944" t="str">
            <v>Question not applicable</v>
          </cell>
        </row>
        <row r="945">
          <cell r="A945" t="str">
            <v>Wistron Corp</v>
          </cell>
          <cell r="C945" t="str">
            <v>Downstream transportation and distribution</v>
          </cell>
          <cell r="E945">
            <v>130787.49</v>
          </cell>
        </row>
        <row r="946">
          <cell r="A946" t="str">
            <v>Wistron Corp</v>
          </cell>
          <cell r="C946" t="str">
            <v>Processing of sold products</v>
          </cell>
          <cell r="E946" t="str">
            <v>Question not applicable</v>
          </cell>
        </row>
        <row r="947">
          <cell r="A947" t="str">
            <v>Wistron Corp</v>
          </cell>
          <cell r="C947" t="str">
            <v>Use of sold products</v>
          </cell>
          <cell r="E947" t="str">
            <v>Question not applicable</v>
          </cell>
        </row>
        <row r="948">
          <cell r="A948" t="str">
            <v>Wistron Corp</v>
          </cell>
          <cell r="C948" t="str">
            <v>End of life treatment of sold products</v>
          </cell>
          <cell r="E948" t="str">
            <v>Question not applicable</v>
          </cell>
        </row>
        <row r="949">
          <cell r="A949" t="str">
            <v>Wistron Corp</v>
          </cell>
          <cell r="C949" t="str">
            <v>Downstream leased assets</v>
          </cell>
          <cell r="E949" t="str">
            <v>Question not applicable</v>
          </cell>
        </row>
        <row r="950">
          <cell r="A950" t="str">
            <v>Wistron Corp</v>
          </cell>
          <cell r="C950" t="str">
            <v>Franchises</v>
          </cell>
          <cell r="E950" t="str">
            <v>Question not applicable</v>
          </cell>
        </row>
        <row r="951">
          <cell r="A951" t="str">
            <v>Wistron Corp</v>
          </cell>
          <cell r="C951" t="str">
            <v>Investments</v>
          </cell>
          <cell r="E951" t="str">
            <v>Question not applicable</v>
          </cell>
        </row>
        <row r="952">
          <cell r="A952" t="str">
            <v>Wistron Corp</v>
          </cell>
          <cell r="C952" t="str">
            <v>Other (upstream)</v>
          </cell>
          <cell r="E952" t="str">
            <v>Question not applicable</v>
          </cell>
        </row>
        <row r="953">
          <cell r="A953" t="str">
            <v>Wistron Corp</v>
          </cell>
          <cell r="C953" t="str">
            <v>Other (downstream)</v>
          </cell>
          <cell r="E953" t="str">
            <v>Question not applicable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ena Klaaßen" id="{FE67A8AF-ECA2-6E48-91F3-C67A663360FD}" userId="5a3648f51fcebc6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7" dT="2020-03-25T14:58:55.75" personId="{FE67A8AF-ECA2-6E48-91F3-C67A663360FD}" id="{3B69DF04-A4DF-E048-A981-DFEC5B630A67}">
    <text>This report covers the period from January 1 to December 31, 2018 and SER initiatives by the as Hon Hai Precision Industry Co., Ltd (also known as Foxconn Technology Group) and its majority-owned subsidiary companies, controlled entities, and affiliates, hereinafter referred to as "Foxconn".</text>
  </threadedComment>
  <threadedComment ref="AB13" dT="2020-10-28T13:40:06.53" personId="{FE67A8AF-ECA2-6E48-91F3-C67A663360FD}" id="{D39CC971-0882-C242-88CE-42C614D9215F}">
    <text>Sustainability report indicates emissions from suppliers (7,952 kt), emissions from logistics (7,846 kt), and emissions from business trips (110 kt) --&gt; total deviation of 98 kt that is not compatible with CDP data</text>
  </threadedComment>
  <threadedComment ref="AQ13" dT="2020-10-28T13:47:17.70" personId="{FE67A8AF-ECA2-6E48-91F3-C67A663360FD}" id="{430BB230-09BE-5E44-9169-813440FFC8F7}">
    <text>Emissions in CR higher: Additional scope 3 emission from Product transportation (215kt)</text>
  </threadedComment>
  <threadedComment ref="BD13" dT="2020-10-28T13:41:53.40" personId="{FE67A8AF-ECA2-6E48-91F3-C67A663360FD}" id="{8CD0B8F1-FEFA-2740-B35A-0C1505387ED0}">
    <text>Higher scope 3 emission in CSR because of sponsored buses for employee commuting (23,691)</text>
  </threadedComment>
  <threadedComment ref="F14" dT="2020-07-10T17:38:05.99" personId="{FE67A8AF-ECA2-6E48-91F3-C67A663360FD}" id="{2D9DF09B-184B-3948-8084-3613FE575D03}">
    <text>10919000 t CO2e other emissions. Spread according to the distribution of Mircosoft.</text>
  </threadedComment>
  <threadedComment ref="M14" dT="2020-07-11T08:19:28.82" personId="{FE67A8AF-ECA2-6E48-91F3-C67A663360FD}" id="{125FE4A2-0563-5F4E-8C75-A94551799F67}">
    <text>448051 t CO2e "purchased goods and services". Spread according to the distribution of WMware.</text>
  </threadedComment>
  <threadedComment ref="Q14" dT="2020-07-11T08:23:31.02" personId="{FE67A8AF-ECA2-6E48-91F3-C67A663360FD}" id="{DF11A997-4AFC-6D4C-BF69-32CA3080A999}">
    <text>4070624 t CO2e "purchased goods and services". Spread according to the distribution of WMware.</text>
  </threadedComment>
  <threadedComment ref="S14" dT="2020-07-11T08:27:04.26" personId="{FE67A8AF-ECA2-6E48-91F3-C67A663360FD}" id="{6F9A574E-BB0D-884F-8EC6-60344E6819BF}">
    <text>82246 t CO2e "purchased goods and services". Spread according to the distribution of WMware.</text>
  </threadedComment>
  <threadedComment ref="M15" dT="2020-07-11T08:17:58.56" personId="{FE67A8AF-ECA2-6E48-91F3-C67A663360FD}" id="{CE4DE40E-D0E5-A44F-85FA-3AD88507FF07}">
    <text>448051 t CO2e "purchased goods and services" include "capital goods". Spread according to the distribution of WMware.</text>
  </threadedComment>
  <threadedComment ref="Q15" dT="2020-07-11T08:22:34.11" personId="{FE67A8AF-ECA2-6E48-91F3-C67A663360FD}" id="{4D4D96B9-1B8E-6E4A-9AAC-E1356C66D3DF}">
    <text>4070624 t CO2e "purchased goods and services" include "capital goods". Spread according to the distribution of WMware.</text>
  </threadedComment>
  <threadedComment ref="S15" dT="2020-07-11T08:24:28.66" personId="{FE67A8AF-ECA2-6E48-91F3-C67A663360FD}" id="{92984316-C368-7341-931C-13A07F0EF287}">
    <text>82246 t CO2e "purchased goods and services" include "capital goods". Spread according to the distribution of WMware.</text>
  </threadedComment>
  <threadedComment ref="F17" dT="2020-07-10T17:29:36.46" personId="{FE67A8AF-ECA2-6E48-91F3-C67A663360FD}" id="{9CD65F2F-1FCC-8B4C-9707-E1AD2BFA6FB8}">
    <text>475000 t CO2e for "upstream and downstream transportation". Spread equally on both categories.</text>
  </threadedComment>
  <threadedComment ref="AE17" dT="2020-10-27T15:43:20.98" personId="{FE67A8AF-ECA2-6E48-91F3-C67A663360FD}" id="{0FE91D31-2E4B-BA48-B33E-65D8EC229FCC}">
    <text>1800000 tCO2 of "upstream transportation and distribution" include "downstream transportation and distribution". Split equally on both categories.</text>
  </threadedComment>
  <threadedComment ref="M21" dT="2020-06-18T11:08:22.00" personId="{FE67A8AF-ECA2-6E48-91F3-C67A663360FD}" id="{6ED843DD-AB1B-D64A-AC1E-974A42CC6A9A}">
    <text>448051 t CO2e "purchased goods and services" include "upstream leased assets". Spread according to the distribution of WMware.</text>
  </threadedComment>
  <threadedComment ref="F23" dT="2020-10-27T14:51:15.48" personId="{FE67A8AF-ECA2-6E48-91F3-C67A663360FD}" id="{7AF1B169-75B8-0C46-80D1-E0B44A860BF4}">
    <text>475000 t CO2e for "upstream and downstream transportation". Spread equally on both categories.</text>
  </threadedComment>
  <threadedComment ref="AE23" dT="2020-04-17T10:02:19.13" personId="{FE67A8AF-ECA2-6E48-91F3-C67A663360FD}" id="{9E371A77-D41B-584E-BF13-4C8F50C84677}">
    <text>1800000 tCO2 of "upstream transportation and distribution" include "downstream transportation and distribution". Split equally on both categories.</text>
  </threadedComment>
  <threadedComment ref="AE24" dT="2020-04-17T10:03:41.27" personId="{FE67A8AF-ECA2-6E48-91F3-C67A663360FD}" id="{94D8E850-208B-284F-8DA0-43E1A4B33E8F}">
    <text>23300000 t CO2e "use of sold products" include "processing of sold products". Spread according to the distribution of Samsung Electronics.</text>
  </threadedComment>
  <threadedComment ref="F25" dT="2020-06-18T07:58:26.52" personId="{FE67A8AF-ECA2-6E48-91F3-C67A663360FD}" id="{256E3D2B-4208-5146-B869-1A5756E3288C}">
    <text>10919000 t CO2e other emissions. Spread according to the distribution of Mircosoft.</text>
  </threadedComment>
  <threadedComment ref="AE25" dT="2020-10-27T15:45:35.56" personId="{FE67A8AF-ECA2-6E48-91F3-C67A663360FD}" id="{318DF1C5-98AA-204F-A263-B7269BC92C76}">
    <text>23300000 t CO2e "use of sold products" include "processing of sold products". Spread according to the distribution of Samsung Electronics.</text>
  </threadedComment>
  <threadedComment ref="BF25" dT="2020-10-27T15:51:32.04" personId="{FE67A8AF-ECA2-6E48-91F3-C67A663360FD}" id="{1A9DF902-02A4-0E42-9165-751CAEC3B50B}">
    <text>93400 t CO2e "use of sold products" include Downstream leased assets". Spread according to the distribution of NEC.</text>
  </threadedComment>
  <threadedComment ref="F26" dT="2020-06-18T08:00:12.26" personId="{FE67A8AF-ECA2-6E48-91F3-C67A663360FD}" id="{55388BE2-5ACD-8546-A6F4-C665B095BADE}">
    <text>10919000 t CO2e other emissions. Spread according to the distribution of Mircosoft.</text>
  </threadedComment>
  <threadedComment ref="AV27" dT="2020-10-27T15:52:47.90" personId="{FE67A8AF-ECA2-6E48-91F3-C67A663360FD}" id="{B70879F4-81BD-A145-9F94-27483498CC12}">
    <text>10,000 tCO2 of "investments" include "downstream leased assets". Split equally on both categories.</text>
  </threadedComment>
  <threadedComment ref="BF27" dT="2020-06-15T18:04:02.79" personId="{FE67A8AF-ECA2-6E48-91F3-C67A663360FD}" id="{44D46CDD-8A03-6646-9008-B26EE380661D}">
    <text>93400 t CO2e "use of sold products" include Downstream leased assets". Spread according to the distribution of NEC.</text>
  </threadedComment>
  <threadedComment ref="AQ29" dT="2020-03-25T13:46:55.37" personId="{FE67A8AF-ECA2-6E48-91F3-C67A663360FD}" id="{21EDF426-769A-074B-A3AD-664653BA200D}">
    <text>Investment and acquisitions are integrated as part of other categories, as soon as the investments and acquisitions are operational and financially integrated in Ericsson business. For more information please see: Ericsson Annual Report 2018 (Page 183)</text>
  </threadedComment>
  <threadedComment ref="AV29" dT="2020-10-27T15:52:55.24" personId="{FE67A8AF-ECA2-6E48-91F3-C67A663360FD}" id="{D70C2E18-C8BC-CD4F-A3D9-D8DD4C7431B8}">
    <text>10,000 tCO2 of "investments" include "downstream leased assets". Split equally on both categories.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6C44-6BFC-5343-B96D-87F8AD8EEBAB}">
  <dimension ref="A1:DT76"/>
  <sheetViews>
    <sheetView showGridLines="0" tabSelected="1" zoomScale="75" zoomScaleNormal="50" workbookViewId="0">
      <pane xSplit="4" ySplit="7" topLeftCell="E8" activePane="bottomRight" state="frozen"/>
      <selection activeCell="AH46" sqref="AH46"/>
      <selection pane="topRight" activeCell="AH46" sqref="AH46"/>
      <selection pane="bottomLeft" activeCell="AH46" sqref="AH46"/>
      <selection pane="bottomRight" activeCell="BQ72" sqref="BQ72"/>
    </sheetView>
  </sheetViews>
  <sheetFormatPr baseColWidth="10" defaultColWidth="10.83203125" defaultRowHeight="15" x14ac:dyDescent="0.2"/>
  <cols>
    <col min="1" max="1" width="3.1640625" style="2" customWidth="1"/>
    <col min="2" max="2" width="15" bestFit="1" customWidth="1"/>
    <col min="3" max="3" width="37.83203125" customWidth="1"/>
    <col min="4" max="4" width="38.33203125" bestFit="1" customWidth="1"/>
    <col min="5" max="5" width="42.6640625" style="1" customWidth="1"/>
    <col min="6" max="6" width="25.6640625" style="1" bestFit="1" customWidth="1"/>
    <col min="7" max="7" width="17" bestFit="1" customWidth="1"/>
    <col min="8" max="8" width="19.33203125" bestFit="1" customWidth="1"/>
    <col min="9" max="10" width="17.83203125" customWidth="1"/>
    <col min="11" max="11" width="18.83203125" customWidth="1"/>
    <col min="12" max="25" width="17.83203125" customWidth="1"/>
    <col min="26" max="26" width="28" bestFit="1" customWidth="1"/>
    <col min="27" max="27" width="29.5" style="1" bestFit="1" customWidth="1"/>
    <col min="28" max="28" width="32.5" style="1" customWidth="1"/>
    <col min="29" max="29" width="19.6640625" bestFit="1" customWidth="1"/>
    <col min="30" max="30" width="25.6640625" style="1" bestFit="1" customWidth="1"/>
    <col min="31" max="31" width="24.6640625" customWidth="1"/>
    <col min="32" max="32" width="29.83203125" customWidth="1"/>
    <col min="33" max="33" width="24.33203125" bestFit="1" customWidth="1"/>
    <col min="34" max="34" width="17.83203125" customWidth="1"/>
    <col min="35" max="35" width="19.33203125" customWidth="1"/>
    <col min="36" max="36" width="22.6640625" bestFit="1" customWidth="1"/>
    <col min="37" max="38" width="19.33203125" customWidth="1"/>
    <col min="39" max="39" width="28.33203125" bestFit="1" customWidth="1"/>
    <col min="40" max="60" width="17.83203125" customWidth="1"/>
    <col min="61" max="61" width="16.6640625" customWidth="1"/>
    <col min="62" max="62" width="19.5" bestFit="1" customWidth="1"/>
    <col min="63" max="63" width="21.5" bestFit="1" customWidth="1"/>
    <col min="64" max="64" width="21.83203125" customWidth="1"/>
    <col min="65" max="65" width="21.5" bestFit="1" customWidth="1"/>
    <col min="66" max="66" width="20.33203125" customWidth="1"/>
    <col min="67" max="67" width="21.5" bestFit="1" customWidth="1"/>
    <col min="68" max="68" width="22.83203125" customWidth="1"/>
    <col min="69" max="69" width="24.6640625" customWidth="1"/>
    <col min="70" max="70" width="20.83203125" customWidth="1"/>
    <col min="71" max="71" width="30.83203125" bestFit="1" customWidth="1"/>
    <col min="73" max="73" width="11.6640625" bestFit="1" customWidth="1"/>
    <col min="74" max="74" width="12.5" bestFit="1" customWidth="1"/>
  </cols>
  <sheetData>
    <row r="1" spans="1:124" s="2" customFormat="1" x14ac:dyDescent="0.2">
      <c r="E1" s="255"/>
      <c r="F1" s="255"/>
      <c r="AA1" s="255"/>
      <c r="AB1" s="255"/>
      <c r="AD1" s="255"/>
    </row>
    <row r="3" spans="1:124" ht="16" x14ac:dyDescent="0.2">
      <c r="B3" s="2"/>
      <c r="C3" s="254" t="s">
        <v>152</v>
      </c>
    </row>
    <row r="5" spans="1:124" x14ac:dyDescent="0.2">
      <c r="E5" s="253" t="s">
        <v>151</v>
      </c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2" t="s">
        <v>150</v>
      </c>
      <c r="AB5" s="251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251"/>
      <c r="AV5" s="251"/>
      <c r="AW5" s="251"/>
      <c r="AX5" s="251"/>
      <c r="AY5" s="251"/>
      <c r="AZ5" s="251"/>
      <c r="BA5" s="251"/>
      <c r="BB5" s="251"/>
      <c r="BC5" s="251"/>
      <c r="BD5" s="251"/>
      <c r="BE5" s="251"/>
      <c r="BF5" s="251"/>
      <c r="BG5" s="251"/>
      <c r="BH5" s="251"/>
    </row>
    <row r="6" spans="1:124" x14ac:dyDescent="0.2">
      <c r="AA6" s="250"/>
    </row>
    <row r="7" spans="1:124" x14ac:dyDescent="0.2">
      <c r="C7" s="62" t="s">
        <v>129</v>
      </c>
      <c r="E7" s="60" t="str">
        <f>'[1]4.2 CDP data_scope 1&amp;2_2019'!A32</f>
        <v>Microsoft Corporation</v>
      </c>
      <c r="F7" s="60" t="str">
        <f>'[1]4.2 CDP data_scope 1&amp;2_2019'!A4</f>
        <v>Alphabet, Inc.</v>
      </c>
      <c r="G7" s="60" t="str">
        <f>'[1]4.2 CDP data_scope 1&amp;2_2019'!A26</f>
        <v>International Business Machines (IBM)</v>
      </c>
      <c r="H7" s="60" t="str">
        <f>'[1]4.2 CDP data_scope 1&amp;2_2019'!A40</f>
        <v>Oracle Corporation</v>
      </c>
      <c r="I7" s="60" t="str">
        <f>'[1]4.2 CDP data_scope 1&amp;2_2019'!A45</f>
        <v>SAP SE</v>
      </c>
      <c r="J7" s="60" t="str">
        <f>'[1]4.2 CDP data_scope 1&amp;2_2019'!A2</f>
        <v>Accenture</v>
      </c>
      <c r="K7" s="60" t="str">
        <f>'[1]4.2 CDP data_scope 1&amp;2_2019'!A50</f>
        <v>Tata Consultancy Services</v>
      </c>
      <c r="L7" s="60" t="str">
        <f>'[1]4.2 CDP data_scope 1&amp;2_2019'!A42</f>
        <v>Salesforce.com, Inc.</v>
      </c>
      <c r="M7" s="60" t="str">
        <f>'[1]4.2 CDP data_scope 1&amp;2_2019'!A3</f>
        <v>Adobe, Inc.</v>
      </c>
      <c r="N7" s="60" t="str">
        <f>'[1]4.2 CDP data_scope 1&amp;2_2019'!A54</f>
        <v>VMware, Inc</v>
      </c>
      <c r="O7" s="60" t="str">
        <f>'[1]4.2 CDP data_scope 1&amp;2_2019'!A25</f>
        <v>Infosys Limited</v>
      </c>
      <c r="P7" s="60" t="str">
        <f>'[1]4.2 CDP data_scope 1&amp;2_2019'!A11</f>
        <v>Capgemini SE</v>
      </c>
      <c r="Q7" s="60" t="str">
        <f>'[1]4.2 CDP data_scope 1&amp;2_2019'!A8</f>
        <v>Atos SE</v>
      </c>
      <c r="R7" s="60" t="str">
        <f>'[1]4.2 CDP data_scope 1&amp;2_2019'!A27</f>
        <v>Intuit Inc.</v>
      </c>
      <c r="S7" s="60" t="str">
        <f>'[1]4.2 CDP data_scope 1&amp;2_2019'!A56</f>
        <v>Wipro</v>
      </c>
      <c r="T7" s="60" t="str">
        <f>'[1]4.2 CDP data_scope 1&amp;2_2019'!A20</f>
        <v>HCL Technologies</v>
      </c>
      <c r="U7" s="60" t="str">
        <f>'[1]4.2 CDP data_scope 1&amp;2_2019'!A49</f>
        <v>Synopsys, Inc.</v>
      </c>
      <c r="V7" s="60" t="str">
        <f>'[1]4.2 CDP data_scope 1&amp;2_2019'!A53</f>
        <v>Tech Mahindra</v>
      </c>
      <c r="W7" s="60" t="str">
        <f>'[1]4.2 CDP data_scope 1&amp;2_2019'!A47</f>
        <v>ServiceNow Inc</v>
      </c>
      <c r="X7" s="60" t="str">
        <f>'[1]4.2 CDP data_scope 1&amp;2_2019'!A9</f>
        <v>Autodesk, Inc.</v>
      </c>
      <c r="Y7" s="60" t="str">
        <f>'[1]4.2 CDP data_scope 1&amp;2_2019'!A48</f>
        <v>Shopify Inc</v>
      </c>
      <c r="Z7" s="60" t="str">
        <f>'[1]4.2 CDP data_scope 1&amp;2_2019'!A37</f>
        <v>Nomura Research Institute, Ltd.</v>
      </c>
      <c r="AA7" s="61" t="str">
        <f>'[1]4.2 CDP data_scope 1&amp;2_2019'!A6</f>
        <v>Apple Inc.</v>
      </c>
      <c r="AB7" s="60" t="str">
        <f>'[1]4.2 CDP data_scope 1&amp;2_2019'!A43</f>
        <v>Samsung Electronics</v>
      </c>
      <c r="AC7" s="60" t="str">
        <f>'[1]4.2 CDP data_scope 1&amp;2_2019'!A12</f>
        <v>Cisco Systems, Inc.</v>
      </c>
      <c r="AD7" s="60" t="str">
        <f>'[1]4.2 CDP data_scope 1&amp;2_2019'!A22</f>
        <v>Hon Hai Precision Industry</v>
      </c>
      <c r="AE7" s="60" t="str">
        <f>'[1]4.2 CDP data_scope 1&amp;2_2019'!A24</f>
        <v>HP Inc</v>
      </c>
      <c r="AF7" s="60" t="str">
        <f>'[1]4.2 CDP data_scope 1&amp;2_2019'!A15</f>
        <v>Dell Technologies</v>
      </c>
      <c r="AG7" s="60" t="str">
        <f>'[1]4.2 CDP data_scope 1&amp;2_2019'!A21</f>
        <v>Hewlett Packard Enterprise Company</v>
      </c>
      <c r="AH7" s="60" t="str">
        <f>'[1]4.2 CDP data_scope 1&amp;2_2019'!A52</f>
        <v>TE Connectivity</v>
      </c>
      <c r="AI7" s="60" t="str">
        <f>'[1]4.2 CDP data_scope 1&amp;2_2019'!A19</f>
        <v>Fujitsu Limited</v>
      </c>
      <c r="AJ7" s="60" t="str">
        <f>'[1]4.2 CDP data_scope 1&amp;2_2019'!A33</f>
        <v>Murata Mfg. Co.</v>
      </c>
      <c r="AK7" s="60" t="str">
        <f>'[1]4.2 CDP data_scope 1&amp;2_2019'!A14</f>
        <v>Corning Incorporated</v>
      </c>
      <c r="AL7" s="60" t="str">
        <f>'[1]4.2 CDP data_scope 1&amp;2_2019'!A55</f>
        <v>Western Digital Corp</v>
      </c>
      <c r="AM7" s="60" t="str">
        <f>'[1]4.2 CDP data_scope 1&amp;2_2019'!A10</f>
        <v>BOE Technology Group Co.,Ltd.</v>
      </c>
      <c r="AN7" s="60" t="str">
        <f>'[1]4.2 CDP data_scope 1&amp;2_2019'!A36</f>
        <v>Nokia Group</v>
      </c>
      <c r="AO7" s="60" t="str">
        <f>'[1]4.2 CDP data_scope 1&amp;2_2019'!A30</f>
        <v>Kyocera Corporation</v>
      </c>
      <c r="AP7" s="60" t="str">
        <f>'[1]4.2 CDP data_scope 1&amp;2_2019'!A31</f>
        <v>Lenovo Group</v>
      </c>
      <c r="AQ7" s="60" t="str">
        <f>'[1]4.2 CDP data_scope 1&amp;2_2019'!A17</f>
        <v>Ericsson</v>
      </c>
      <c r="AR7" s="60" t="str">
        <f>'[1]4.2 CDP data_scope 1&amp;2_2019'!A5</f>
        <v>Amphenol Corporation</v>
      </c>
      <c r="AS7" s="60" t="str">
        <f>'[1]4.2 CDP data_scope 1&amp;2_2019'!A46</f>
        <v>Seagate Technology PLC</v>
      </c>
      <c r="AT7" s="60" t="str">
        <f>'[1]4.2 CDP data_scope 1&amp;2_2019'!A51</f>
        <v>TDK Corporation</v>
      </c>
      <c r="AU7" s="60" t="str">
        <f>'[1]4.2 CDP data_scope 1&amp;2_2019'!A44</f>
        <v>Samsung SDI</v>
      </c>
      <c r="AV7" s="60" t="str">
        <f>'[1]4.2 CDP data_scope 1&amp;2_2019'!A34</f>
        <v>NEC Corporation</v>
      </c>
      <c r="AW7" s="60" t="str">
        <f>'[1]4.2 CDP data_scope 1&amp;2_2019'!A35</f>
        <v>NetApp Inc.</v>
      </c>
      <c r="AX7" s="60" t="str">
        <f>'[1]4.2 CDP data_scope 1&amp;2_2019'!A23</f>
        <v>Hoya Corporation</v>
      </c>
      <c r="AY7" s="60" t="str">
        <f>'[1]4.2 CDP data_scope 1&amp;2_2019'!A41</f>
        <v>Pegatron Corporation</v>
      </c>
      <c r="AZ7" s="60" t="str">
        <f>'[1]4.2 CDP data_scope 1&amp;2_2019'!A16</f>
        <v>Delta Electronics, Inc.</v>
      </c>
      <c r="BA7" s="60" t="str">
        <f>'[1]4.2 CDP data_scope 1&amp;2_2019'!A39</f>
        <v>OMRON Corporation</v>
      </c>
      <c r="BB7" s="60" t="str">
        <f>'[1]4.2 CDP data_scope 1&amp;2_2019'!A18</f>
        <v>Flex Ltd.</v>
      </c>
      <c r="BC7" s="60" t="str">
        <f>'[1]4.2 CDP data_scope 1&amp;2_2019'!A13</f>
        <v>Compal Electronics</v>
      </c>
      <c r="BD7" s="60" t="str">
        <f>'[1]4.2 CDP data_scope 1&amp;2_2019'!A28</f>
        <v>Jabil Inc.</v>
      </c>
      <c r="BE7" s="60" t="str">
        <f>'[1]4.2 CDP data_scope 1&amp;2_2019'!A57</f>
        <v>Wistron Corp</v>
      </c>
      <c r="BF7" s="60" t="str">
        <f>'[1]4.2 CDP data_scope 1&amp;2_2019'!A38</f>
        <v>Olympus Corporation</v>
      </c>
      <c r="BG7" s="60" t="str">
        <f>'[1]4.2 CDP data_scope 1&amp;2_2019'!A7</f>
        <v>Arista Networks</v>
      </c>
      <c r="BH7" s="60" t="str">
        <f>'[1]4.2 CDP data_scope 1&amp;2_2019'!A29</f>
        <v>Keysight Technologies Inc</v>
      </c>
      <c r="BI7" s="60"/>
    </row>
    <row r="8" spans="1:124" ht="17" customHeight="1" x14ac:dyDescent="0.2">
      <c r="C8" s="62" t="s">
        <v>149</v>
      </c>
      <c r="E8" s="1" t="str">
        <f>VLOOKUP(E7,'[1]4.2 CDP data_scope 1&amp;2_2019'!$A$2:$E$57,4,FALSE)</f>
        <v>2017-07-01</v>
      </c>
      <c r="F8" s="1" t="str">
        <f>VLOOKUP(F7,'[1]4.2 CDP data_scope 1&amp;2_2019'!$A$2:$E$57,4,FALSE)</f>
        <v>2018-01-01</v>
      </c>
      <c r="G8" s="1" t="str">
        <f>VLOOKUP(G7,'[1]4.2 CDP data_scope 1&amp;2_2019'!$A$2:$E$57,4,FALSE)</f>
        <v>2018-01-01</v>
      </c>
      <c r="H8" s="1" t="str">
        <f>VLOOKUP(H7,'[1]4.2 CDP data_scope 1&amp;2_2019'!$A$2:$E$57,4,FALSE)</f>
        <v>2018-01-01</v>
      </c>
      <c r="I8" s="1" t="str">
        <f>VLOOKUP(I7,'[1]4.2 CDP data_scope 1&amp;2_2019'!$A$2:$E$57,4,FALSE)</f>
        <v>2018-01-01</v>
      </c>
      <c r="J8" s="1" t="str">
        <f>VLOOKUP(J7,'[1]4.2 CDP data_scope 1&amp;2_2019'!$A$2:$E$57,4,FALSE)</f>
        <v>2017-09-01</v>
      </c>
      <c r="K8" s="1" t="str">
        <f>VLOOKUP(K7,'[1]4.2 CDP data_scope 1&amp;2_2019'!$A$2:$E$57,4,FALSE)</f>
        <v>2018-04-01</v>
      </c>
      <c r="L8" s="1" t="str">
        <f>VLOOKUP(L7,'[1]4.2 CDP data_scope 1&amp;2_2019'!$A$2:$E$57,4,FALSE)</f>
        <v>2018-02-01</v>
      </c>
      <c r="M8" s="1" t="str">
        <f>VLOOKUP(M7,'[1]4.2 CDP data_scope 1&amp;2_2019'!$A$2:$E$57,4,FALSE)</f>
        <v>2017-12-01</v>
      </c>
      <c r="N8" s="1" t="str">
        <f>VLOOKUP(N7,'[1]4.2 CDP data_scope 1&amp;2_2019'!$A$2:$E$57,4,FALSE)</f>
        <v>2018-02-01</v>
      </c>
      <c r="O8" s="1" t="str">
        <f>VLOOKUP(O7,'[1]4.2 CDP data_scope 1&amp;2_2019'!$A$2:$E$57,4,FALSE)</f>
        <v>2018-04-01</v>
      </c>
      <c r="P8" s="1" t="str">
        <f>VLOOKUP(P7,'[1]4.2 CDP data_scope 1&amp;2_2019'!$A$2:$E$57,4,FALSE)</f>
        <v>2018-01-01</v>
      </c>
      <c r="Q8" s="1" t="str">
        <f>VLOOKUP(Q7,'[1]4.2 CDP data_scope 1&amp;2_2019'!$A$2:$E$57,4,FALSE)</f>
        <v>2018-01-01</v>
      </c>
      <c r="R8" s="1" t="str">
        <f>VLOOKUP(R7,'[1]4.2 CDP data_scope 1&amp;2_2019'!$A$2:$E$57,4,FALSE)</f>
        <v>2017-08-01</v>
      </c>
      <c r="S8" s="1" t="str">
        <f>VLOOKUP(S7,'[1]4.2 CDP data_scope 1&amp;2_2019'!$A$2:$E$57,4,FALSE)</f>
        <v>2018-04-01</v>
      </c>
      <c r="T8" s="1" t="str">
        <f>VLOOKUP(T7,'[1]4.2 CDP data_scope 1&amp;2_2019'!$A$2:$E$57,4,FALSE)</f>
        <v>2017-04-01</v>
      </c>
      <c r="U8" s="1" t="str">
        <f>VLOOKUP(U7,'[1]4.2 CDP data_scope 1&amp;2_2019'!$A$2:$E$57,4,FALSE)</f>
        <v>2018-01-01</v>
      </c>
      <c r="V8" s="1" t="str">
        <f>VLOOKUP(V7,'[1]4.2 CDP data_scope 1&amp;2_2019'!$A$2:$E$57,4,FALSE)</f>
        <v>2018-04-01</v>
      </c>
      <c r="W8" s="1" t="str">
        <f>VLOOKUP(W7,'[1]4.2 CDP data_scope 1&amp;2_2019'!$A$2:$E$57,4,FALSE)</f>
        <v>2018-01-01</v>
      </c>
      <c r="X8" s="1" t="str">
        <f>VLOOKUP(X7,'[1]4.2 CDP data_scope 1&amp;2_2019'!$A$2:$E$57,4,FALSE)</f>
        <v>2018-02-01</v>
      </c>
      <c r="Y8" s="1" t="str">
        <f>VLOOKUP(Y7,'[1]4.2 CDP data_scope 1&amp;2_2019'!$A$2:$E$57,4,FALSE)</f>
        <v>2018-01-01</v>
      </c>
      <c r="Z8" s="1" t="str">
        <f>VLOOKUP(Z7,'[1]4.2 CDP data_scope 1&amp;2_2019'!$A$2:$E$57,4,FALSE)</f>
        <v>2018-04-01</v>
      </c>
      <c r="AA8" s="250" t="str">
        <f>VLOOKUP(AA7,'[1]4.2 CDP data_scope 1&amp;2_2019'!$A$2:$E$57,4,FALSE)</f>
        <v>2017-09-29</v>
      </c>
      <c r="AB8" s="1" t="str">
        <f>VLOOKUP(AB7,'[1]4.2 CDP data_scope 1&amp;2_2019'!$A$2:$E$57,4,FALSE)</f>
        <v>2018-01-01</v>
      </c>
      <c r="AC8" s="1" t="str">
        <f>VLOOKUP(AC7,'[1]4.2 CDP data_scope 1&amp;2_2019'!$A$2:$E$57,4,FALSE)</f>
        <v>2017-08-01</v>
      </c>
      <c r="AD8" s="1" t="str">
        <f>VLOOKUP(AD7,'[1]4.2 CDP data_scope 1&amp;2_2019'!$A$2:$E$57,4,FALSE)</f>
        <v>2018-01-01</v>
      </c>
      <c r="AE8" s="1" t="str">
        <f>VLOOKUP(AE7,'[1]4.2 CDP data_scope 1&amp;2_2019'!$A$2:$E$57,4,FALSE)</f>
        <v>2017-11-01</v>
      </c>
      <c r="AF8" s="1" t="str">
        <f>VLOOKUP(AF7,'[1]4.2 CDP data_scope 1&amp;2_2019'!$A$2:$E$57,4,FALSE)</f>
        <v>2018-02-01</v>
      </c>
      <c r="AG8" s="1" t="str">
        <f>VLOOKUP(AG7,'[1]4.2 CDP data_scope 1&amp;2_2019'!$A$2:$E$57,4,FALSE)</f>
        <v>2017-11-01</v>
      </c>
      <c r="AH8" s="1" t="str">
        <f>VLOOKUP(AH7,'[1]4.2 CDP data_scope 1&amp;2_2019'!$A$2:$E$57,4,FALSE)</f>
        <v>2017-09-30</v>
      </c>
      <c r="AI8" s="1" t="str">
        <f>VLOOKUP(AI7,'[1]4.2 CDP data_scope 1&amp;2_2019'!$A$2:$E$57,4,FALSE)</f>
        <v>2018-04-01</v>
      </c>
      <c r="AJ8" s="1" t="str">
        <f>VLOOKUP(AJ7,'[1]4.2 CDP data_scope 1&amp;2_2019'!$A$2:$E$57,4,FALSE)</f>
        <v>2018-04-01</v>
      </c>
      <c r="AK8" s="1" t="str">
        <f>VLOOKUP(AK7,'[1]4.2 CDP data_scope 1&amp;2_2019'!$A$2:$E$57,4,FALSE)</f>
        <v>2017-01-01</v>
      </c>
      <c r="AL8" s="1" t="str">
        <f>VLOOKUP(AL7,'[1]4.2 CDP data_scope 1&amp;2_2019'!$A$2:$E$57,4,FALSE)</f>
        <v>2018-01-01</v>
      </c>
      <c r="AM8" s="1" t="str">
        <f>VLOOKUP(AM7,'[1]4.2 CDP data_scope 1&amp;2_2019'!$A$2:$E$57,4,FALSE)</f>
        <v>2018-01-01</v>
      </c>
      <c r="AN8" s="1" t="str">
        <f>VLOOKUP(AN7,'[1]4.2 CDP data_scope 1&amp;2_2019'!$A$2:$E$57,4,FALSE)</f>
        <v>2018-01-01</v>
      </c>
      <c r="AO8" s="1" t="str">
        <f>VLOOKUP(AO7,'[1]4.2 CDP data_scope 1&amp;2_2019'!$A$2:$E$57,4,FALSE)</f>
        <v>2018-04-01</v>
      </c>
      <c r="AP8" s="1" t="str">
        <f>VLOOKUP(AP7,'[1]4.2 CDP data_scope 1&amp;2_2019'!$A$2:$E$57,4,FALSE)</f>
        <v>2018-04-01</v>
      </c>
      <c r="AQ8" s="1" t="str">
        <f>VLOOKUP(AQ7,'[1]4.2 CDP data_scope 1&amp;2_2019'!$A$2:$E$57,4,FALSE)</f>
        <v>2018-01-01</v>
      </c>
      <c r="AR8" s="1" t="str">
        <f>VLOOKUP(AR7,'[1]4.2 CDP data_scope 1&amp;2_2019'!$A$2:$E$57,4,FALSE)</f>
        <v>2018-01-01</v>
      </c>
      <c r="AS8" s="1" t="str">
        <f>VLOOKUP(AS7,'[1]4.2 CDP data_scope 1&amp;2_2019'!$A$2:$E$57,4,FALSE)</f>
        <v>2018-01-01</v>
      </c>
      <c r="AT8" s="1" t="str">
        <f>VLOOKUP(AT7,'[1]4.2 CDP data_scope 1&amp;2_2019'!$A$2:$E$57,4,FALSE)</f>
        <v>2018-04-01</v>
      </c>
      <c r="AU8" s="1" t="str">
        <f>VLOOKUP(AU7,'[1]4.2 CDP data_scope 1&amp;2_2019'!$A$2:$E$57,4,FALSE)</f>
        <v>2018-01-01</v>
      </c>
      <c r="AV8" s="1" t="str">
        <f>VLOOKUP(AV7,'[1]4.2 CDP data_scope 1&amp;2_2019'!$A$2:$E$57,4,FALSE)</f>
        <v>2018-04-01</v>
      </c>
      <c r="AW8" s="1" t="str">
        <f>VLOOKUP(AW7,'[1]4.2 CDP data_scope 1&amp;2_2019'!$A$2:$E$57,4,FALSE)</f>
        <v>2018-01-01</v>
      </c>
      <c r="AX8" s="1" t="str">
        <f>VLOOKUP(AX7,'[1]4.2 CDP data_scope 1&amp;2_2019'!$A$2:$E$57,4,FALSE)</f>
        <v>2018-04-01</v>
      </c>
      <c r="AY8" s="1" t="str">
        <f>VLOOKUP(AY7,'[1]4.2 CDP data_scope 1&amp;2_2019'!$A$2:$E$57,4,FALSE)</f>
        <v>2018-01-01</v>
      </c>
      <c r="AZ8" s="1" t="str">
        <f>VLOOKUP(AZ7,'[1]4.2 CDP data_scope 1&amp;2_2019'!$A$2:$E$57,4,FALSE)</f>
        <v>2018-01-01</v>
      </c>
      <c r="BA8" s="1" t="str">
        <f>VLOOKUP(BA7,'[1]4.2 CDP data_scope 1&amp;2_2019'!$A$2:$E$57,4,FALSE)</f>
        <v>2018-04-01</v>
      </c>
      <c r="BB8" s="1" t="str">
        <f>VLOOKUP(BB7,'[1]4.2 CDP data_scope 1&amp;2_2019'!$A$2:$E$57,4,FALSE)</f>
        <v>2018-01-01</v>
      </c>
      <c r="BC8" s="1" t="str">
        <f>VLOOKUP(BC7,'[1]4.2 CDP data_scope 1&amp;2_2019'!$A$2:$E$57,4,FALSE)</f>
        <v>2018-01-01</v>
      </c>
      <c r="BD8" s="1" t="str">
        <f>VLOOKUP(BD7,'[1]4.2 CDP data_scope 1&amp;2_2019'!$A$2:$E$57,4,FALSE)</f>
        <v>2017-09-01</v>
      </c>
      <c r="BE8" s="1" t="str">
        <f>VLOOKUP(BE7,'[1]4.2 CDP data_scope 1&amp;2_2019'!$A$2:$E$57,4,FALSE)</f>
        <v>2018-01-01</v>
      </c>
      <c r="BF8" s="1" t="str">
        <f>VLOOKUP(BF7,'[1]4.2 CDP data_scope 1&amp;2_2019'!$A$2:$E$57,4,FALSE)</f>
        <v>2018-04-01</v>
      </c>
      <c r="BG8" s="1" t="str">
        <f>VLOOKUP(BG7,'[1]4.2 CDP data_scope 1&amp;2_2019'!$A$2:$E$57,4,FALSE)</f>
        <v>2018-01-01</v>
      </c>
      <c r="BH8" s="1" t="str">
        <f>VLOOKUP(BH7,'[1]4.2 CDP data_scope 1&amp;2_2019'!$A$2:$E$57,4,FALSE)</f>
        <v>2017-11-01</v>
      </c>
      <c r="BI8" s="1"/>
    </row>
    <row r="9" spans="1:124" s="3" customFormat="1" ht="16" x14ac:dyDescent="0.2">
      <c r="A9" s="22"/>
      <c r="E9" s="248" t="str">
        <f>VLOOKUP(E7,'[1]4.2 CDP data_scope 1&amp;2_2019'!$A$2:$E$57,5,FALSE)</f>
        <v>2018-06-30</v>
      </c>
      <c r="F9" s="248" t="str">
        <f>VLOOKUP(F7,'[1]4.2 CDP data_scope 1&amp;2_2019'!$A$2:$E$57,5,FALSE)</f>
        <v>2018-12-31</v>
      </c>
      <c r="G9" s="248" t="str">
        <f>VLOOKUP(G7,'[1]4.2 CDP data_scope 1&amp;2_2019'!$A$2:$E$57,5,FALSE)</f>
        <v>2018-12-31</v>
      </c>
      <c r="H9" s="248" t="str">
        <f>VLOOKUP(H7,'[1]4.2 CDP data_scope 1&amp;2_2019'!$A$2:$E$57,5,FALSE)</f>
        <v>2018-12-31</v>
      </c>
      <c r="I9" s="248" t="str">
        <f>VLOOKUP(I7,'[1]4.2 CDP data_scope 1&amp;2_2019'!$A$2:$E$57,5,FALSE)</f>
        <v>2018-12-31</v>
      </c>
      <c r="J9" s="248" t="str">
        <f>VLOOKUP(J7,'[1]4.2 CDP data_scope 1&amp;2_2019'!$A$2:$E$57,5,FALSE)</f>
        <v>2018-08-31</v>
      </c>
      <c r="K9" s="248" t="str">
        <f>VLOOKUP(K7,'[1]4.2 CDP data_scope 1&amp;2_2019'!$A$2:$E$57,5,FALSE)</f>
        <v>2019-03-31</v>
      </c>
      <c r="L9" s="248" t="str">
        <f>VLOOKUP(L7,'[1]4.2 CDP data_scope 1&amp;2_2019'!$A$2:$E$57,5,FALSE)</f>
        <v>2019-01-31</v>
      </c>
      <c r="M9" s="248" t="str">
        <f>VLOOKUP(M7,'[1]4.2 CDP data_scope 1&amp;2_2019'!$A$2:$E$57,5,FALSE)</f>
        <v>2018-11-30</v>
      </c>
      <c r="N9" s="248" t="str">
        <f>VLOOKUP(N7,'[1]4.2 CDP data_scope 1&amp;2_2019'!$A$2:$E$57,5,FALSE)</f>
        <v>2019-01-31</v>
      </c>
      <c r="O9" s="248" t="str">
        <f>VLOOKUP(O7,'[1]4.2 CDP data_scope 1&amp;2_2019'!$A$2:$E$57,5,FALSE)</f>
        <v>2019-03-31</v>
      </c>
      <c r="P9" s="248" t="str">
        <f>VLOOKUP(P7,'[1]4.2 CDP data_scope 1&amp;2_2019'!$A$2:$E$57,5,FALSE)</f>
        <v>2018-12-31</v>
      </c>
      <c r="Q9" s="248" t="str">
        <f>VLOOKUP(Q7,'[1]4.2 CDP data_scope 1&amp;2_2019'!$A$2:$E$57,5,FALSE)</f>
        <v>2018-12-31</v>
      </c>
      <c r="R9" s="248" t="str">
        <f>VLOOKUP(R7,'[1]4.2 CDP data_scope 1&amp;2_2019'!$A$2:$E$57,5,FALSE)</f>
        <v>2018-07-31</v>
      </c>
      <c r="S9" s="248" t="str">
        <f>VLOOKUP(S7,'[1]4.2 CDP data_scope 1&amp;2_2019'!$A$2:$E$57,5,FALSE)</f>
        <v>2019-03-31</v>
      </c>
      <c r="T9" s="248" t="str">
        <f>VLOOKUP(T7,'[1]4.2 CDP data_scope 1&amp;2_2019'!$A$2:$E$57,5,FALSE)</f>
        <v>2018-03-31</v>
      </c>
      <c r="U9" s="248" t="str">
        <f>VLOOKUP(U7,'[1]4.2 CDP data_scope 1&amp;2_2019'!$A$2:$E$57,5,FALSE)</f>
        <v>2018-12-31</v>
      </c>
      <c r="V9" s="248" t="str">
        <f>VLOOKUP(V7,'[1]4.2 CDP data_scope 1&amp;2_2019'!$A$2:$E$57,5,FALSE)</f>
        <v>2019-03-31</v>
      </c>
      <c r="W9" s="248" t="str">
        <f>VLOOKUP(W7,'[1]4.2 CDP data_scope 1&amp;2_2019'!$A$2:$E$57,5,FALSE)</f>
        <v>2018-12-31</v>
      </c>
      <c r="X9" s="248" t="str">
        <f>VLOOKUP(X7,'[1]4.2 CDP data_scope 1&amp;2_2019'!$A$2:$E$57,5,FALSE)</f>
        <v>2019-01-31</v>
      </c>
      <c r="Y9" s="248" t="str">
        <f>VLOOKUP(Y7,'[1]4.2 CDP data_scope 1&amp;2_2019'!$A$2:$E$57,5,FALSE)</f>
        <v>2018-12-31</v>
      </c>
      <c r="Z9" s="248" t="str">
        <f>VLOOKUP(Z7,'[1]4.2 CDP data_scope 1&amp;2_2019'!$A$2:$E$57,5,FALSE)</f>
        <v>2019-03-31</v>
      </c>
      <c r="AA9" s="249" t="str">
        <f>VLOOKUP(AA7,'[1]4.2 CDP data_scope 1&amp;2_2019'!$A$2:$E$57,5,FALSE)</f>
        <v>2018-09-29</v>
      </c>
      <c r="AB9" s="248" t="str">
        <f>VLOOKUP(AB7,'[1]4.2 CDP data_scope 1&amp;2_2019'!$A$2:$E$57,5,FALSE)</f>
        <v>2018-12-31</v>
      </c>
      <c r="AC9" s="248" t="str">
        <f>VLOOKUP(AC7,'[1]4.2 CDP data_scope 1&amp;2_2019'!$A$2:$E$57,5,FALSE)</f>
        <v>2018-07-31</v>
      </c>
      <c r="AD9" s="248" t="str">
        <f>VLOOKUP(AD7,'[1]4.2 CDP data_scope 1&amp;2_2019'!$A$2:$E$57,5,FALSE)</f>
        <v>2018-12-31</v>
      </c>
      <c r="AE9" s="248" t="str">
        <f>VLOOKUP(AE7,'[1]4.2 CDP data_scope 1&amp;2_2019'!$A$2:$E$57,5,FALSE)</f>
        <v>2018-10-31</v>
      </c>
      <c r="AF9" s="248" t="str">
        <f>VLOOKUP(AF7,'[1]4.2 CDP data_scope 1&amp;2_2019'!$A$2:$E$57,5,FALSE)</f>
        <v>2019-01-31</v>
      </c>
      <c r="AG9" s="248" t="str">
        <f>VLOOKUP(AG7,'[1]4.2 CDP data_scope 1&amp;2_2019'!$A$2:$E$57,5,FALSE)</f>
        <v>2018-10-31</v>
      </c>
      <c r="AH9" s="248" t="str">
        <f>VLOOKUP(AH7,'[1]4.2 CDP data_scope 1&amp;2_2019'!$A$2:$E$57,5,FALSE)</f>
        <v>2018-09-29</v>
      </c>
      <c r="AI9" s="248" t="str">
        <f>VLOOKUP(AI7,'[1]4.2 CDP data_scope 1&amp;2_2019'!$A$2:$E$57,5,FALSE)</f>
        <v>2019-03-31</v>
      </c>
      <c r="AJ9" s="248" t="str">
        <f>VLOOKUP(AJ7,'[1]4.2 CDP data_scope 1&amp;2_2019'!$A$2:$E$57,5,FALSE)</f>
        <v>2019-03-31</v>
      </c>
      <c r="AK9" s="248" t="str">
        <f>VLOOKUP(AK7,'[1]4.2 CDP data_scope 1&amp;2_2019'!$A$2:$E$57,5,FALSE)</f>
        <v>2017-12-31</v>
      </c>
      <c r="AL9" s="248" t="str">
        <f>VLOOKUP(AL7,'[1]4.2 CDP data_scope 1&amp;2_2019'!$A$2:$E$57,5,FALSE)</f>
        <v>2018-12-31</v>
      </c>
      <c r="AM9" s="248" t="str">
        <f>VLOOKUP(AM7,'[1]4.2 CDP data_scope 1&amp;2_2019'!$A$2:$E$57,5,FALSE)</f>
        <v>2018-12-31</v>
      </c>
      <c r="AN9" s="248" t="str">
        <f>VLOOKUP(AN7,'[1]4.2 CDP data_scope 1&amp;2_2019'!$A$2:$E$57,5,FALSE)</f>
        <v>2018-12-31</v>
      </c>
      <c r="AO9" s="248" t="str">
        <f>VLOOKUP(AO7,'[1]4.2 CDP data_scope 1&amp;2_2019'!$A$2:$E$57,5,FALSE)</f>
        <v>2019-03-31</v>
      </c>
      <c r="AP9" s="248" t="str">
        <f>VLOOKUP(AP7,'[1]4.2 CDP data_scope 1&amp;2_2019'!$A$2:$E$57,5,FALSE)</f>
        <v>2019-03-31</v>
      </c>
      <c r="AQ9" s="248" t="str">
        <f>VLOOKUP(AQ7,'[1]4.2 CDP data_scope 1&amp;2_2019'!$A$2:$E$57,5,FALSE)</f>
        <v>2018-12-31</v>
      </c>
      <c r="AR9" s="248" t="str">
        <f>VLOOKUP(AR7,'[1]4.2 CDP data_scope 1&amp;2_2019'!$A$2:$E$57,5,FALSE)</f>
        <v>2018-12-31</v>
      </c>
      <c r="AS9" s="248" t="str">
        <f>VLOOKUP(AS7,'[1]4.2 CDP data_scope 1&amp;2_2019'!$A$2:$E$57,5,FALSE)</f>
        <v>2018-12-31</v>
      </c>
      <c r="AT9" s="248" t="str">
        <f>VLOOKUP(AT7,'[1]4.2 CDP data_scope 1&amp;2_2019'!$A$2:$E$57,5,FALSE)</f>
        <v>2019-03-31</v>
      </c>
      <c r="AU9" s="248" t="str">
        <f>VLOOKUP(AU7,'[1]4.2 CDP data_scope 1&amp;2_2019'!$A$2:$E$57,5,FALSE)</f>
        <v>2018-12-31</v>
      </c>
      <c r="AV9" s="248" t="str">
        <f>VLOOKUP(AV7,'[1]4.2 CDP data_scope 1&amp;2_2019'!$A$2:$E$57,5,FALSE)</f>
        <v>2019-03-31</v>
      </c>
      <c r="AW9" s="248" t="str">
        <f>VLOOKUP(AW7,'[1]4.2 CDP data_scope 1&amp;2_2019'!$A$2:$E$57,5,FALSE)</f>
        <v>2018-12-31</v>
      </c>
      <c r="AX9" s="248" t="str">
        <f>VLOOKUP(AX7,'[1]4.2 CDP data_scope 1&amp;2_2019'!$A$2:$E$57,5,FALSE)</f>
        <v>2019-03-31</v>
      </c>
      <c r="AY9" s="248" t="str">
        <f>VLOOKUP(AY7,'[1]4.2 CDP data_scope 1&amp;2_2019'!$A$2:$E$57,5,FALSE)</f>
        <v>2018-12-31</v>
      </c>
      <c r="AZ9" s="248" t="str">
        <f>VLOOKUP(AZ7,'[1]4.2 CDP data_scope 1&amp;2_2019'!$A$2:$E$57,5,FALSE)</f>
        <v>2018-12-31</v>
      </c>
      <c r="BA9" s="248" t="str">
        <f>VLOOKUP(BA7,'[1]4.2 CDP data_scope 1&amp;2_2019'!$A$2:$E$57,5,FALSE)</f>
        <v>2019-03-31</v>
      </c>
      <c r="BB9" s="248" t="str">
        <f>VLOOKUP(BB7,'[1]4.2 CDP data_scope 1&amp;2_2019'!$A$2:$E$57,5,FALSE)</f>
        <v>2018-12-31</v>
      </c>
      <c r="BC9" s="248" t="str">
        <f>VLOOKUP(BC7,'[1]4.2 CDP data_scope 1&amp;2_2019'!$A$2:$E$57,5,FALSE)</f>
        <v>2018-12-31</v>
      </c>
      <c r="BD9" s="248" t="str">
        <f>VLOOKUP(BD7,'[1]4.2 CDP data_scope 1&amp;2_2019'!$A$2:$E$57,5,FALSE)</f>
        <v>2018-08-31</v>
      </c>
      <c r="BE9" s="248" t="str">
        <f>VLOOKUP(BE7,'[1]4.2 CDP data_scope 1&amp;2_2019'!$A$2:$E$57,5,FALSE)</f>
        <v>2018-12-31</v>
      </c>
      <c r="BF9" s="248" t="str">
        <f>VLOOKUP(BF7,'[1]4.2 CDP data_scope 1&amp;2_2019'!$A$2:$E$57,5,FALSE)</f>
        <v>2019-03-31</v>
      </c>
      <c r="BG9" s="248" t="str">
        <f>VLOOKUP(BG7,'[1]4.2 CDP data_scope 1&amp;2_2019'!$A$2:$E$57,5,FALSE)</f>
        <v>2018-12-31</v>
      </c>
      <c r="BH9" s="248" t="str">
        <f>VLOOKUP(BH7,'[1]4.2 CDP data_scope 1&amp;2_2019'!$A$2:$E$57,5,FALSE)</f>
        <v>2018-10-31</v>
      </c>
      <c r="BI9" s="248"/>
    </row>
    <row r="10" spans="1:124" ht="16" thickBot="1" x14ac:dyDescent="0.25">
      <c r="C10" s="247"/>
      <c r="D10" s="247"/>
      <c r="E10" s="245" t="s">
        <v>148</v>
      </c>
      <c r="F10" s="245" t="s">
        <v>148</v>
      </c>
      <c r="G10" s="245" t="s">
        <v>148</v>
      </c>
      <c r="H10" s="245" t="s">
        <v>148</v>
      </c>
      <c r="I10" s="245" t="s">
        <v>148</v>
      </c>
      <c r="J10" s="245" t="s">
        <v>148</v>
      </c>
      <c r="K10" s="245" t="s">
        <v>148</v>
      </c>
      <c r="L10" s="245" t="s">
        <v>148</v>
      </c>
      <c r="M10" s="245" t="s">
        <v>148</v>
      </c>
      <c r="N10" s="245" t="s">
        <v>148</v>
      </c>
      <c r="O10" s="245" t="s">
        <v>148</v>
      </c>
      <c r="P10" s="245" t="s">
        <v>148</v>
      </c>
      <c r="Q10" s="245" t="s">
        <v>148</v>
      </c>
      <c r="R10" s="245" t="s">
        <v>148</v>
      </c>
      <c r="S10" s="245" t="s">
        <v>148</v>
      </c>
      <c r="T10" s="245" t="s">
        <v>148</v>
      </c>
      <c r="U10" s="245" t="s">
        <v>148</v>
      </c>
      <c r="V10" s="245" t="s">
        <v>148</v>
      </c>
      <c r="W10" s="245" t="s">
        <v>148</v>
      </c>
      <c r="X10" s="245" t="s">
        <v>148</v>
      </c>
      <c r="Y10" s="245" t="s">
        <v>148</v>
      </c>
      <c r="Z10" s="245" t="s">
        <v>148</v>
      </c>
      <c r="AA10" s="246" t="s">
        <v>148</v>
      </c>
      <c r="AB10" s="245" t="s">
        <v>148</v>
      </c>
      <c r="AC10" s="245" t="s">
        <v>148</v>
      </c>
      <c r="AD10" s="245" t="s">
        <v>148</v>
      </c>
      <c r="AE10" s="245" t="s">
        <v>148</v>
      </c>
      <c r="AF10" s="245" t="s">
        <v>148</v>
      </c>
      <c r="AG10" s="245" t="s">
        <v>148</v>
      </c>
      <c r="AH10" s="245" t="s">
        <v>148</v>
      </c>
      <c r="AI10" s="245" t="s">
        <v>148</v>
      </c>
      <c r="AJ10" s="245" t="s">
        <v>148</v>
      </c>
      <c r="AK10" s="245" t="s">
        <v>148</v>
      </c>
      <c r="AL10" s="245" t="s">
        <v>148</v>
      </c>
      <c r="AM10" s="245" t="s">
        <v>148</v>
      </c>
      <c r="AN10" s="245" t="s">
        <v>148</v>
      </c>
      <c r="AO10" s="245" t="s">
        <v>148</v>
      </c>
      <c r="AP10" s="245" t="s">
        <v>148</v>
      </c>
      <c r="AQ10" s="245" t="s">
        <v>148</v>
      </c>
      <c r="AR10" s="245" t="s">
        <v>148</v>
      </c>
      <c r="AS10" s="245" t="s">
        <v>148</v>
      </c>
      <c r="AT10" s="245" t="s">
        <v>148</v>
      </c>
      <c r="AU10" s="245" t="s">
        <v>148</v>
      </c>
      <c r="AV10" s="245" t="s">
        <v>148</v>
      </c>
      <c r="AW10" s="245" t="s">
        <v>148</v>
      </c>
      <c r="AX10" s="245" t="s">
        <v>148</v>
      </c>
      <c r="AY10" s="245" t="s">
        <v>148</v>
      </c>
      <c r="AZ10" s="245" t="s">
        <v>148</v>
      </c>
      <c r="BA10" s="245" t="s">
        <v>148</v>
      </c>
      <c r="BB10" s="245" t="s">
        <v>148</v>
      </c>
      <c r="BC10" s="245" t="s">
        <v>148</v>
      </c>
      <c r="BD10" s="245" t="s">
        <v>148</v>
      </c>
      <c r="BE10" s="245" t="s">
        <v>148</v>
      </c>
      <c r="BF10" s="245" t="s">
        <v>148</v>
      </c>
      <c r="BG10" s="245" t="s">
        <v>148</v>
      </c>
      <c r="BH10" s="245" t="s">
        <v>148</v>
      </c>
      <c r="BI10" s="1"/>
    </row>
    <row r="11" spans="1:124" ht="16" thickTop="1" x14ac:dyDescent="0.2">
      <c r="C11" s="244" t="s">
        <v>147</v>
      </c>
      <c r="D11" s="243"/>
      <c r="E11" s="239" t="e">
        <f>#REF!+#REF!</f>
        <v>#REF!</v>
      </c>
      <c r="F11" s="239" t="e">
        <f>#REF!+#REF!</f>
        <v>#REF!</v>
      </c>
      <c r="G11" s="240" t="e">
        <f>#REF!+#REF!</f>
        <v>#REF!</v>
      </c>
      <c r="H11" s="239" t="e">
        <f>#REF!+#REF!</f>
        <v>#REF!</v>
      </c>
      <c r="I11" s="239" t="e">
        <f>#REF!+#REF!</f>
        <v>#REF!</v>
      </c>
      <c r="J11" s="239" t="e">
        <f>#REF!+#REF!</f>
        <v>#REF!</v>
      </c>
      <c r="K11" s="239" t="e">
        <f>#REF!+#REF!</f>
        <v>#REF!</v>
      </c>
      <c r="L11" s="239" t="e">
        <f>#REF!+#REF!</f>
        <v>#REF!</v>
      </c>
      <c r="M11" s="239" t="e">
        <f>#REF!+#REF!</f>
        <v>#REF!</v>
      </c>
      <c r="N11" s="239" t="e">
        <f>#REF!+#REF!</f>
        <v>#REF!</v>
      </c>
      <c r="O11" s="239" t="e">
        <f>#REF!+#REF!</f>
        <v>#REF!</v>
      </c>
      <c r="P11" s="239" t="e">
        <f>#REF!+#REF!</f>
        <v>#REF!</v>
      </c>
      <c r="Q11" s="239" t="e">
        <f>#REF!+#REF!</f>
        <v>#REF!</v>
      </c>
      <c r="R11" s="239" t="e">
        <f>#REF!+#REF!</f>
        <v>#REF!</v>
      </c>
      <c r="S11" s="239" t="e">
        <f>#REF!+#REF!</f>
        <v>#REF!</v>
      </c>
      <c r="T11" s="239" t="e">
        <f>#REF!+#REF!</f>
        <v>#REF!</v>
      </c>
      <c r="U11" s="239" t="e">
        <f>#REF!+#REF!</f>
        <v>#REF!</v>
      </c>
      <c r="V11" s="239" t="e">
        <f>#REF!+#REF!</f>
        <v>#REF!</v>
      </c>
      <c r="W11" s="239" t="e">
        <f>#REF!+#REF!</f>
        <v>#REF!</v>
      </c>
      <c r="X11" s="239" t="e">
        <f>#REF!+#REF!</f>
        <v>#REF!</v>
      </c>
      <c r="Y11" s="239" t="e">
        <f>#REF!+#REF!</f>
        <v>#REF!</v>
      </c>
      <c r="Z11" s="242" t="e">
        <f>#REF!+#REF!</f>
        <v>#REF!</v>
      </c>
      <c r="AA11" s="241" t="e">
        <f>#REF!+#REF!</f>
        <v>#REF!</v>
      </c>
      <c r="AB11" s="239" t="e">
        <f>#REF!+#REF!</f>
        <v>#REF!</v>
      </c>
      <c r="AC11" s="239" t="e">
        <f>#REF!+#REF!</f>
        <v>#REF!</v>
      </c>
      <c r="AD11" s="240" t="e">
        <f>#REF!+#REF!</f>
        <v>#REF!</v>
      </c>
      <c r="AE11" s="239" t="e">
        <f>#REF!+#REF!</f>
        <v>#REF!</v>
      </c>
      <c r="AF11" s="240" t="e">
        <f>#REF!+#REF!</f>
        <v>#REF!</v>
      </c>
      <c r="AG11" s="239" t="e">
        <f>#REF!+#REF!</f>
        <v>#REF!</v>
      </c>
      <c r="AH11" s="239" t="e">
        <f>#REF!+#REF!</f>
        <v>#REF!</v>
      </c>
      <c r="AI11" s="239" t="e">
        <f>#REF!+#REF!</f>
        <v>#REF!</v>
      </c>
      <c r="AJ11" s="239" t="e">
        <f>#REF!+#REF!</f>
        <v>#REF!</v>
      </c>
      <c r="AK11" s="239" t="e">
        <f>#REF!+#REF!</f>
        <v>#REF!</v>
      </c>
      <c r="AL11" s="239" t="e">
        <f>#REF!+#REF!</f>
        <v>#REF!</v>
      </c>
      <c r="AM11" s="239" t="e">
        <f>#REF!+#REF!</f>
        <v>#REF!</v>
      </c>
      <c r="AN11" s="239" t="e">
        <f>#REF!+#REF!</f>
        <v>#REF!</v>
      </c>
      <c r="AO11" s="239" t="e">
        <f>#REF!+#REF!</f>
        <v>#REF!</v>
      </c>
      <c r="AP11" s="239" t="e">
        <f>#REF!+#REF!</f>
        <v>#REF!</v>
      </c>
      <c r="AQ11" s="239" t="e">
        <f>#REF!+#REF!</f>
        <v>#REF!</v>
      </c>
      <c r="AR11" s="239" t="e">
        <f>#REF!+#REF!</f>
        <v>#REF!</v>
      </c>
      <c r="AS11" s="239" t="e">
        <f>#REF!+#REF!</f>
        <v>#REF!</v>
      </c>
      <c r="AT11" s="239" t="e">
        <f>#REF!+#REF!</f>
        <v>#REF!</v>
      </c>
      <c r="AU11" s="239" t="e">
        <f>#REF!+#REF!</f>
        <v>#REF!</v>
      </c>
      <c r="AV11" s="239" t="e">
        <f>#REF!+#REF!</f>
        <v>#REF!</v>
      </c>
      <c r="AW11" s="239" t="e">
        <f>#REF!+#REF!</f>
        <v>#REF!</v>
      </c>
      <c r="AX11" s="239" t="e">
        <f>#REF!+#REF!</f>
        <v>#REF!</v>
      </c>
      <c r="AY11" s="239" t="e">
        <f>#REF!+#REF!</f>
        <v>#REF!</v>
      </c>
      <c r="AZ11" s="239" t="e">
        <f>#REF!+#REF!</f>
        <v>#REF!</v>
      </c>
      <c r="BA11" s="239" t="e">
        <f>#REF!+#REF!</f>
        <v>#REF!</v>
      </c>
      <c r="BB11" s="239" t="e">
        <f>#REF!+#REF!</f>
        <v>#REF!</v>
      </c>
      <c r="BC11" s="239" t="e">
        <f>#REF!+#REF!</f>
        <v>#REF!</v>
      </c>
      <c r="BD11" s="239" t="e">
        <f>#REF!+#REF!</f>
        <v>#REF!</v>
      </c>
      <c r="BE11" s="239" t="e">
        <f>#REF!+#REF!</f>
        <v>#REF!</v>
      </c>
      <c r="BF11" s="239" t="e">
        <f>#REF!+#REF!</f>
        <v>#REF!</v>
      </c>
      <c r="BG11" s="239" t="e">
        <f>#REF!+#REF!</f>
        <v>#REF!</v>
      </c>
      <c r="BH11" s="239" t="e">
        <f>#REF!+#REF!</f>
        <v>#REF!</v>
      </c>
      <c r="BI11" s="71"/>
      <c r="BJ11" s="238"/>
      <c r="BK11" s="238"/>
      <c r="BV11" s="124"/>
    </row>
    <row r="12" spans="1:124" x14ac:dyDescent="0.2">
      <c r="B12" s="62"/>
      <c r="C12" s="237" t="s">
        <v>146</v>
      </c>
      <c r="D12" s="236" t="s">
        <v>141</v>
      </c>
      <c r="E12" s="232">
        <f>SUM(E14:E29)</f>
        <v>17834520</v>
      </c>
      <c r="F12" s="232">
        <f>SUM(F14:F29)</f>
        <v>14279467</v>
      </c>
      <c r="G12" s="233">
        <f>SUM(G14:G29)</f>
        <v>1346702</v>
      </c>
      <c r="H12" s="232">
        <f>SUM(H14:H29)</f>
        <v>1766048</v>
      </c>
      <c r="I12" s="232">
        <f>SUM(I14:I29)</f>
        <v>13352258</v>
      </c>
      <c r="J12" s="232">
        <f>SUM(J14:J29)</f>
        <v>948756</v>
      </c>
      <c r="K12" s="232">
        <f>SUM(K14:K29)</f>
        <v>708758</v>
      </c>
      <c r="L12" s="232">
        <f>SUM(L14:L29)</f>
        <v>926306</v>
      </c>
      <c r="M12" s="232">
        <f>SUM(M14:M29)</f>
        <v>514043.76</v>
      </c>
      <c r="N12" s="232">
        <f>SUM(N14:N29)</f>
        <v>378122.72</v>
      </c>
      <c r="O12" s="232">
        <f>SUM(O14:O29)</f>
        <v>347160.18</v>
      </c>
      <c r="P12" s="232">
        <f>SUM(P14:P29)</f>
        <v>743553.15</v>
      </c>
      <c r="Q12" s="232">
        <f>SUM(Q14:Q29)</f>
        <v>5228379</v>
      </c>
      <c r="R12" s="232">
        <f>SUM(R14:R29)</f>
        <v>28459</v>
      </c>
      <c r="S12" s="232">
        <f>SUM(S14:S29)</f>
        <v>396861.314998994</v>
      </c>
      <c r="T12" s="232">
        <f>SUM(T14:T29)</f>
        <v>56677.96</v>
      </c>
      <c r="U12" s="232">
        <f>SUM(U14:U29)</f>
        <v>45532.36</v>
      </c>
      <c r="V12" s="232">
        <f>SUM(V14:V29)</f>
        <v>39188.270000000004</v>
      </c>
      <c r="W12" s="232">
        <f>SUM(W14:W29)</f>
        <v>26222</v>
      </c>
      <c r="X12" s="232">
        <f>SUM(X14:X29)</f>
        <v>246382</v>
      </c>
      <c r="Y12" s="232">
        <f>SUM(Y14:Y29)</f>
        <v>5961.86</v>
      </c>
      <c r="Z12" s="235">
        <f>SUM(Z14:Z29)</f>
        <v>120710.65999999999</v>
      </c>
      <c r="AA12" s="234">
        <f>SUM(AA14:AA29)</f>
        <v>25070500</v>
      </c>
      <c r="AB12" s="232">
        <f>SUM(AB14:AB29)</f>
        <v>38234000</v>
      </c>
      <c r="AC12" s="232">
        <f>SUM(AC14:AC29)</f>
        <v>39520558</v>
      </c>
      <c r="AD12" s="233">
        <v>0</v>
      </c>
      <c r="AE12" s="232">
        <f>SUM(AE14:AE29)</f>
        <v>48450000</v>
      </c>
      <c r="AF12" s="233">
        <f>SUM(AF14:AF29)</f>
        <v>17642626</v>
      </c>
      <c r="AG12" s="232">
        <f>SUM(AG14:AG29)</f>
        <v>10019299</v>
      </c>
      <c r="AH12" s="232">
        <f>SUM(AH14:AH29)</f>
        <v>23520</v>
      </c>
      <c r="AI12" s="232">
        <f>SUM(AI14:AI29)</f>
        <v>6106700</v>
      </c>
      <c r="AJ12" s="232">
        <f>SUM(AJ14:AJ29)</f>
        <v>4437221</v>
      </c>
      <c r="AK12" s="232">
        <f>SUM(AK14:AK29)</f>
        <v>0</v>
      </c>
      <c r="AL12" s="232">
        <f>SUM(AL14:AL29)</f>
        <v>18131.240000000002</v>
      </c>
      <c r="AM12" s="232">
        <f>SUM(AM14:AM29)</f>
        <v>33887</v>
      </c>
      <c r="AN12" s="232">
        <f>SUM(AN14:AN29)</f>
        <v>44676400</v>
      </c>
      <c r="AO12" s="232">
        <f>SUM(AO14:AO29)</f>
        <v>4738391</v>
      </c>
      <c r="AP12" s="232">
        <f>SUM(AP14:AP29)</f>
        <v>15805120</v>
      </c>
      <c r="AQ12" s="232">
        <f>SUM(AQ14:AQ29)</f>
        <v>32171000</v>
      </c>
      <c r="AR12" s="232">
        <f>SUM(AR14:AR29)</f>
        <v>0</v>
      </c>
      <c r="AS12" s="232">
        <f>SUM(AS14:AS29)</f>
        <v>16790400</v>
      </c>
      <c r="AT12" s="232">
        <f>SUM(AT14:AT29)</f>
        <v>22162308</v>
      </c>
      <c r="AU12" s="232">
        <f>SUM(AU14:AU29)</f>
        <v>9881174</v>
      </c>
      <c r="AV12" s="232">
        <f>SUM(AV14:AV29)</f>
        <v>5295000</v>
      </c>
      <c r="AW12" s="232">
        <f>SUM(AW14:AW29)</f>
        <v>65614</v>
      </c>
      <c r="AX12" s="232">
        <f>SUM(AX14:AX29)</f>
        <v>0</v>
      </c>
      <c r="AY12" s="232">
        <f>SUM(AY14:AY29)</f>
        <v>0</v>
      </c>
      <c r="AZ12" s="232">
        <f>SUM(AZ14:AZ29)</f>
        <v>609982.53</v>
      </c>
      <c r="BA12" s="232">
        <f>SUM(BA14:BA29)</f>
        <v>13521223</v>
      </c>
      <c r="BB12" s="232">
        <f>SUM(BB14:BB29)</f>
        <v>284363</v>
      </c>
      <c r="BC12" s="232">
        <f>SUM(BC14:BC29)</f>
        <v>9430743.6999999993</v>
      </c>
      <c r="BD12" s="232">
        <f>SUM(BD14:BD29)</f>
        <v>60968</v>
      </c>
      <c r="BE12" s="232">
        <f>SUM(BE14:BE29)</f>
        <v>139156.56</v>
      </c>
      <c r="BF12" s="232">
        <f>SUM(BF14:BF29)</f>
        <v>492539</v>
      </c>
      <c r="BG12" s="232">
        <f>SUM(BG14:BG29)</f>
        <v>1510074</v>
      </c>
      <c r="BH12" s="232">
        <f>SUM(BH14:BH29)</f>
        <v>56519.4</v>
      </c>
      <c r="BI12" s="71"/>
      <c r="BJ12" s="135"/>
      <c r="BK12" s="134"/>
      <c r="BL12" s="134"/>
      <c r="BM12" s="134"/>
      <c r="BN12" s="231"/>
      <c r="BO12" s="230"/>
      <c r="BQ12" s="64"/>
      <c r="BR12" s="64"/>
      <c r="BS12" s="139"/>
      <c r="BT12" s="64"/>
      <c r="BU12" s="64"/>
      <c r="BV12" s="139"/>
      <c r="BW12" s="139"/>
      <c r="BX12" s="64"/>
      <c r="BY12" s="64"/>
      <c r="BZ12" s="64"/>
      <c r="CA12" s="64"/>
      <c r="CB12" s="139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139"/>
      <c r="CQ12" s="64"/>
      <c r="CR12" s="139"/>
      <c r="CS12" s="64"/>
      <c r="CT12" s="64"/>
      <c r="CU12" s="64"/>
      <c r="CV12" s="64"/>
      <c r="CW12" s="64"/>
      <c r="CX12" s="139"/>
      <c r="CY12" s="64"/>
      <c r="CZ12" s="64"/>
      <c r="DA12" s="64"/>
      <c r="DB12" s="64"/>
      <c r="DC12" s="64"/>
      <c r="DD12" s="139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</row>
    <row r="13" spans="1:124" x14ac:dyDescent="0.2">
      <c r="B13" s="62"/>
      <c r="C13" s="165" t="s">
        <v>146</v>
      </c>
      <c r="D13" s="164" t="s">
        <v>139</v>
      </c>
      <c r="E13" s="226">
        <f>SUM(E16:E29,E14)</f>
        <v>17334520</v>
      </c>
      <c r="F13" s="226">
        <f>SUM(F14:F29)</f>
        <v>14279467</v>
      </c>
      <c r="G13" s="226">
        <f>SUM(G14)</f>
        <v>329409</v>
      </c>
      <c r="H13" s="226"/>
      <c r="I13" s="226" t="e">
        <f>734000-I11</f>
        <v>#REF!</v>
      </c>
      <c r="J13" s="226">
        <f>SUM(J14:J29)</f>
        <v>948756</v>
      </c>
      <c r="K13" s="226">
        <v>0</v>
      </c>
      <c r="L13" s="226">
        <f>L19+L20</f>
        <v>155000</v>
      </c>
      <c r="M13" s="226">
        <f>M19+M20</f>
        <v>51101</v>
      </c>
      <c r="N13" s="226">
        <f>SUM(N14:N21)</f>
        <v>378122.72</v>
      </c>
      <c r="O13" s="226">
        <f>O16+O19+O20+O15</f>
        <v>343028</v>
      </c>
      <c r="P13" s="226">
        <f>P19+P16+P18</f>
        <v>338201.15</v>
      </c>
      <c r="Q13" s="226"/>
      <c r="R13" s="226"/>
      <c r="S13" s="226">
        <f>SUM(S14:S29)</f>
        <v>396861.314998994</v>
      </c>
      <c r="T13" s="226"/>
      <c r="U13" s="226">
        <f>SUM(U14:U29)</f>
        <v>45532.36</v>
      </c>
      <c r="V13" s="226">
        <f>SUM(V14:V29)</f>
        <v>39188.270000000004</v>
      </c>
      <c r="W13" s="226"/>
      <c r="X13" s="226">
        <f>SUM(X14:X18)+SUM(X20:X29)+21600</f>
        <v>175045</v>
      </c>
      <c r="Y13" s="226"/>
      <c r="Z13" s="229">
        <f>SUM(Z14:Z29)</f>
        <v>120710.65999999999</v>
      </c>
      <c r="AA13" s="228">
        <f>SUM(AA14:AA29)</f>
        <v>25070500</v>
      </c>
      <c r="AB13" s="226">
        <f>AB14+AB19+AB23+98000</f>
        <v>15908000</v>
      </c>
      <c r="AC13" s="226"/>
      <c r="AD13" s="227">
        <v>0</v>
      </c>
      <c r="AE13" s="226">
        <f>SUM(AE14:AE29)</f>
        <v>48450000</v>
      </c>
      <c r="AF13" s="227">
        <f>SUM(AF14:AF29)</f>
        <v>17642626</v>
      </c>
      <c r="AG13" s="226">
        <f>SUM(AG14:AG29)</f>
        <v>10019299</v>
      </c>
      <c r="AH13" s="226">
        <f>SUM(AH14:AH29)</f>
        <v>23520</v>
      </c>
      <c r="AI13" s="226">
        <f>SUM(AI14:AI22)+AI24+AI25</f>
        <v>6105200</v>
      </c>
      <c r="AJ13" s="226"/>
      <c r="AK13" s="226"/>
      <c r="AL13" s="226"/>
      <c r="AM13" s="226"/>
      <c r="AN13" s="226">
        <f>SUM(AN14:AN29)</f>
        <v>44676400</v>
      </c>
      <c r="AO13" s="226">
        <f>SUM(AO14:AO29)</f>
        <v>4738391</v>
      </c>
      <c r="AP13" s="226">
        <f>SUM(AP14:AP29)</f>
        <v>15805120</v>
      </c>
      <c r="AQ13" s="226">
        <f>SUM(AQ14:AQ29)</f>
        <v>32171000</v>
      </c>
      <c r="AR13" s="226"/>
      <c r="AS13" s="226">
        <f>SUM(AS14:AS29)</f>
        <v>16790400</v>
      </c>
      <c r="AT13" s="226">
        <f>SUM(AT14:AT29)</f>
        <v>22162308</v>
      </c>
      <c r="AU13" s="226">
        <f>AU17+AU19</f>
        <v>4947</v>
      </c>
      <c r="AV13" s="226">
        <f>SUM(AV14:AV29)</f>
        <v>5295000</v>
      </c>
      <c r="AW13" s="226"/>
      <c r="AX13" s="226"/>
      <c r="AY13" s="226">
        <f>SUM(AY14:AY29)</f>
        <v>0</v>
      </c>
      <c r="AZ13" s="226">
        <f>SUM(AZ14:AZ15,AZ17:AZ19,AZ21:AZ29)</f>
        <v>516217.22</v>
      </c>
      <c r="BA13" s="226"/>
      <c r="BB13" s="226">
        <f>SUM(BB14:BB29)</f>
        <v>284363</v>
      </c>
      <c r="BC13" s="226"/>
      <c r="BD13" s="226">
        <f>SUM(BD14:BD29)</f>
        <v>60968</v>
      </c>
      <c r="BE13" s="226">
        <f>SUM(BE14:BE29)</f>
        <v>139156.56</v>
      </c>
      <c r="BF13" s="226">
        <f>BF17</f>
        <v>52486</v>
      </c>
      <c r="BG13" s="226">
        <f>SUM(BG14:BG29)</f>
        <v>1510074</v>
      </c>
      <c r="BH13" s="226"/>
      <c r="BI13" s="71"/>
      <c r="BJ13" s="225"/>
      <c r="BK13" s="224"/>
      <c r="BL13" s="224"/>
      <c r="BM13" s="224"/>
      <c r="BN13" s="223"/>
      <c r="BO13" s="222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139"/>
      <c r="CQ13" s="64"/>
      <c r="CR13" s="139"/>
      <c r="CS13" s="64"/>
      <c r="CT13" s="64"/>
      <c r="CU13" s="64"/>
      <c r="CV13" s="64"/>
      <c r="CW13" s="64"/>
      <c r="CX13" s="139"/>
      <c r="CY13" s="64"/>
      <c r="CZ13" s="64"/>
      <c r="DA13" s="64"/>
      <c r="DB13" s="64"/>
      <c r="DC13" s="64"/>
      <c r="DD13" s="139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4"/>
    </row>
    <row r="14" spans="1:124" ht="17" customHeight="1" x14ac:dyDescent="0.2">
      <c r="C14" s="99" t="s">
        <v>72</v>
      </c>
      <c r="D14" s="115" t="s">
        <v>71</v>
      </c>
      <c r="E14" s="205">
        <f>SUMIFS('[1]4.3 CDP data_scope 3_2019'!E:E,'[1]4.3 CDP data_scope 3_2019'!A:A,'3.1 Emission data (2)'!E$7,'[1]4.3 CDP data_scope 3_2019'!C:C,'3.1 Emission data (2)'!$D14)</f>
        <v>11000000</v>
      </c>
      <c r="F14" s="210">
        <f>10919000*(E14/(E26+E25+E14))</f>
        <v>7566397.8833312336</v>
      </c>
      <c r="G14" s="220">
        <f>SUMIFS('[1]4.3 CDP data_scope 3_2019'!$E:$E,'[1]4.3 CDP data_scope 3_2019'!$A:$A,'3.1 Emission data (2)'!G$7,'[1]4.3 CDP data_scope 3_2019'!$C:$C,'3.1 Emission data (2)'!$D14)</f>
        <v>329409</v>
      </c>
      <c r="H14" s="205">
        <f>SUMIFS('[1]4.3 CDP data_scope 3_2019'!$E:$E,'[1]4.3 CDP data_scope 3_2019'!$A:$A,'3.1 Emission data (2)'!H$7,'[1]4.3 CDP data_scope 3_2019'!$C:$C,'3.1 Emission data (2)'!$D14)</f>
        <v>1355224</v>
      </c>
      <c r="I14" s="205">
        <f>SUMIFS('[1]4.3 CDP data_scope 3_2019'!$E:$E,'[1]4.3 CDP data_scope 3_2019'!$A:$A,'3.1 Emission data (2)'!I$7,'[1]4.3 CDP data_scope 3_2019'!$C:$C,'3.1 Emission data (2)'!$D14)</f>
        <v>713864</v>
      </c>
      <c r="J14" s="220">
        <f>SUMIFS('[1]4.3 CDP data_scope 3_2019'!$E:$E,'[1]4.3 CDP data_scope 3_2019'!$A:$A,'3.1 Emission data (2)'!J$7,'[1]4.3 CDP data_scope 3_2019'!$C:$C,'3.1 Emission data (2)'!$D14)</f>
        <v>453828</v>
      </c>
      <c r="K14" s="220">
        <f>SUMIFS('[1]4.3 CDP data_scope 3_2019'!$E:$E,'[1]4.3 CDP data_scope 3_2019'!$A:$A,'3.1 Emission data (2)'!K$7,'[1]4.3 CDP data_scope 3_2019'!$C:$C,'3.1 Emission data (2)'!$D14)</f>
        <v>40686</v>
      </c>
      <c r="L14" s="205">
        <f>SUMIFS('[1]4.3 CDP data_scope 3_2019'!$E:$E,'[1]4.3 CDP data_scope 3_2019'!$A:$A,'3.1 Emission data (2)'!L$7,'[1]4.3 CDP data_scope 3_2019'!$C:$C,'3.1 Emission data (2)'!$D14)</f>
        <v>406579</v>
      </c>
      <c r="M14" s="210">
        <f>448051*(N14/(N15+N14+N21))</f>
        <v>359426.45488221699</v>
      </c>
      <c r="N14" s="205">
        <f>SUMIFS('[1]4.3 CDP data_scope 3_2019'!$E:$E,'[1]4.3 CDP data_scope 3_2019'!$A:$A,'3.1 Emission data (2)'!N$7,'[1]4.3 CDP data_scope 3_2019'!$C:$C,'3.1 Emission data (2)'!$D14)</f>
        <v>204427</v>
      </c>
      <c r="O14" s="206">
        <f>SUMIFS('[1]4.3 CDP data_scope 3_2019'!$E:$E,'[1]4.3 CDP data_scope 3_2019'!$A:$A,'3.1 Emission data (2)'!O$7,'[1]4.3 CDP data_scope 3_2019'!$C:$C,'3.1 Emission data (2)'!$D14)</f>
        <v>0</v>
      </c>
      <c r="P14" s="220">
        <f>SUMIFS('[1]4.3 CDP data_scope 3_2019'!$E:$E,'[1]4.3 CDP data_scope 3_2019'!$A:$A,'3.1 Emission data (2)'!P$7,'[1]4.3 CDP data_scope 3_2019'!$C:$C,'3.1 Emission data (2)'!$D14)</f>
        <v>179665</v>
      </c>
      <c r="Q14" s="210">
        <f>4070624*(N14/(N15+N14))</f>
        <v>3282922.9178505349</v>
      </c>
      <c r="R14" s="205">
        <f>SUMIFS('[1]4.3 CDP data_scope 3_2019'!$E:$E,'[1]4.3 CDP data_scope 3_2019'!$A:$A,'3.1 Emission data (2)'!R$7,'[1]4.3 CDP data_scope 3_2019'!$C:$C,'3.1 Emission data (2)'!$D14)</f>
        <v>3480</v>
      </c>
      <c r="S14" s="210">
        <f>SUMIFS('[1]4.3 CDP data_scope 3_2019'!$E:$E,'[1]4.3 CDP data_scope 3_2019'!$A:$A,'3.1 Emission data (2)'!S$7,'[1]4.3 CDP data_scope 3_2019'!$C:$C,'3.1 Emission data (2)'!$D14)</f>
        <v>82246</v>
      </c>
      <c r="T14" s="206">
        <f>SUMIFS('[1]4.3 CDP data_scope 3_2019'!$E:$E,'[1]4.3 CDP data_scope 3_2019'!$A:$A,'3.1 Emission data (2)'!T$7,'[1]4.3 CDP data_scope 3_2019'!$C:$C,'3.1 Emission data (2)'!$D14)</f>
        <v>0</v>
      </c>
      <c r="U14" s="206">
        <f>SUMIFS('[1]4.3 CDP data_scope 3_2019'!$E:$E,'[1]4.3 CDP data_scope 3_2019'!$A:$A,'3.1 Emission data (2)'!U$7,'[1]4.3 CDP data_scope 3_2019'!$C:$C,'3.1 Emission data (2)'!$D14)</f>
        <v>0</v>
      </c>
      <c r="V14" s="208">
        <f>SUMIFS('[1]4.3 CDP data_scope 3_2019'!$E:$E,'[1]4.3 CDP data_scope 3_2019'!$A:$A,'3.1 Emission data (2)'!V$7,'[1]4.3 CDP data_scope 3_2019'!$C:$C,'3.1 Emission data (2)'!$D14)</f>
        <v>498.22</v>
      </c>
      <c r="W14" s="206">
        <f>SUMIFS('[1]4.3 CDP data_scope 3_2019'!$E:$E,'[1]4.3 CDP data_scope 3_2019'!$A:$A,'3.1 Emission data (2)'!W$7,'[1]4.3 CDP data_scope 3_2019'!$C:$C,'3.1 Emission data (2)'!$D14)</f>
        <v>0</v>
      </c>
      <c r="X14" s="205">
        <f>SUMIFS('[1]4.3 CDP data_scope 3_2019'!$E:$E,'[1]4.3 CDP data_scope 3_2019'!$A:$A,'3.1 Emission data (2)'!X$7,'[1]4.3 CDP data_scope 3_2019'!$C:$C,'3.1 Emission data (2)'!$D14)</f>
        <v>104637</v>
      </c>
      <c r="Y14" s="206">
        <f>SUMIFS('[1]4.3 CDP data_scope 3_2019'!$E:$E,'[1]4.3 CDP data_scope 3_2019'!$A:$A,'3.1 Emission data (2)'!Y$7,'[1]4.3 CDP data_scope 3_2019'!$C:$C,'3.1 Emission data (2)'!$D14)</f>
        <v>0</v>
      </c>
      <c r="Z14" s="221">
        <f>SUMIFS('[1]4.3 CDP data_scope 3_2019'!$E:$E,'[1]4.3 CDP data_scope 3_2019'!$A:$A,'3.1 Emission data (2)'!Z$7,'[1]4.3 CDP data_scope 3_2019'!$C:$C,'3.1 Emission data (2)'!$D14)</f>
        <v>84470.44</v>
      </c>
      <c r="AA14" s="212">
        <f>SUMIFS('[1]4.3 CDP data_scope 3_2019'!$E:$E,'[1]4.3 CDP data_scope 3_2019'!$A:$A,'3.1 Emission data (2)'!AA$7,'[1]4.3 CDP data_scope 3_2019'!$C:$C,'3.1 Emission data (2)'!$D14)</f>
        <v>18500000</v>
      </c>
      <c r="AB14" s="208">
        <f>SUMIFS('[1]4.3 CDP data_scope 3_2019'!$E:$E,'[1]4.3 CDP data_scope 3_2019'!$A:$A,'3.1 Emission data (2)'!AB$7,'[1]4.3 CDP data_scope 3_2019'!$C:$C,'3.1 Emission data (2)'!$D14)</f>
        <v>7900000</v>
      </c>
      <c r="AC14" s="208">
        <f>SUMIFS('[1]4.3 CDP data_scope 3_2019'!$E:$E,'[1]4.3 CDP data_scope 3_2019'!$A:$A,'3.1 Emission data (2)'!AC$7,'[1]4.3 CDP data_scope 3_2019'!$C:$C,'3.1 Emission data (2)'!$D14)</f>
        <v>1154682</v>
      </c>
      <c r="AD14" s="211">
        <f>SUMIFS('[1]4.3 CDP data_scope 3_2019'!$E:$E,'[1]4.3 CDP data_scope 3_2019'!$A:$A,'3.1 Emission data (2)'!AD$7,'[1]4.3 CDP data_scope 3_2019'!$C:$C,'3.1 Emission data (2)'!$D14)</f>
        <v>0</v>
      </c>
      <c r="AE14" s="205">
        <f>SUMIFS('[1]4.3 CDP data_scope 3_2019'!$E:$E,'[1]4.3 CDP data_scope 3_2019'!$A:$A,'3.1 Emission data (2)'!AE$7,'[1]4.3 CDP data_scope 3_2019'!$C:$C,'3.1 Emission data (2)'!$D14)</f>
        <v>18600000</v>
      </c>
      <c r="AF14" s="220">
        <f>SUMIFS('[1]4.3 CDP data_scope 3_2019'!$E:$E,'[1]4.3 CDP data_scope 3_2019'!$A:$A,'3.1 Emission data (2)'!AF$7,'[1]4.3 CDP data_scope 3_2019'!$C:$C,'3.1 Emission data (2)'!$D14)</f>
        <v>3686746</v>
      </c>
      <c r="AG14" s="205">
        <f>SUMIFS('[1]4.3 CDP data_scope 3_2019'!$E:$E,'[1]4.3 CDP data_scope 3_2019'!$A:$A,'3.1 Emission data (2)'!AG$7,'[1]4.3 CDP data_scope 3_2019'!$C:$C,'3.1 Emission data (2)'!$D14)</f>
        <v>2272300</v>
      </c>
      <c r="AH14" s="206">
        <f>SUMIFS('[1]4.3 CDP data_scope 3_2019'!$E:$E,'[1]4.3 CDP data_scope 3_2019'!$A:$A,'3.1 Emission data (2)'!AH$7,'[1]4.3 CDP data_scope 3_2019'!$C:$C,'3.1 Emission data (2)'!$D14)</f>
        <v>0</v>
      </c>
      <c r="AI14" s="205">
        <f>SUMIFS('[1]4.3 CDP data_scope 3_2019'!$E:$E,'[1]4.3 CDP data_scope 3_2019'!$A:$A,'3.1 Emission data (2)'!AI$7,'[1]4.3 CDP data_scope 3_2019'!$C:$C,'3.1 Emission data (2)'!$D14)</f>
        <v>1840000</v>
      </c>
      <c r="AJ14" s="205">
        <f>SUMIFS('[1]4.3 CDP data_scope 3_2019'!$E:$E,'[1]4.3 CDP data_scope 3_2019'!$A:$A,'3.1 Emission data (2)'!AJ$7,'[1]4.3 CDP data_scope 3_2019'!$C:$C,'3.1 Emission data (2)'!$D14)</f>
        <v>3379889</v>
      </c>
      <c r="AK14" s="206">
        <f>SUMIFS('[1]4.3 CDP data_scope 3_2019'!$E:$E,'[1]4.3 CDP data_scope 3_2019'!$A:$A,'3.1 Emission data (2)'!AK$7,'[1]4.3 CDP data_scope 3_2019'!$C:$C,'3.1 Emission data (2)'!$D14)</f>
        <v>0</v>
      </c>
      <c r="AL14" s="211">
        <f>SUMIFS('[1]4.3 CDP data_scope 3_2019'!$E:$E,'[1]4.3 CDP data_scope 3_2019'!$A:$A,'3.1 Emission data (2)'!AL$7,'[1]4.3 CDP data_scope 3_2019'!$C:$C,'3.1 Emission data (2)'!$D14)</f>
        <v>0</v>
      </c>
      <c r="AM14" s="208">
        <f>SUMIFS('[1]4.3 CDP data_scope 3_2019'!$E:$E,'[1]4.3 CDP data_scope 3_2019'!$A:$A,'3.1 Emission data (2)'!AM$7,'[1]4.3 CDP data_scope 3_2019'!$C:$C,'3.1 Emission data (2)'!$D14)</f>
        <v>1655</v>
      </c>
      <c r="AN14" s="208">
        <f>SUMIFS('[1]4.3 CDP data_scope 3_2019'!$E:$E,'[1]4.3 CDP data_scope 3_2019'!$A:$A,'3.1 Emission data (2)'!AN$7,'[1]4.3 CDP data_scope 3_2019'!$C:$C,'3.1 Emission data (2)'!$D14)</f>
        <v>5284000</v>
      </c>
      <c r="AO14" s="205">
        <f>SUMIFS('[1]4.3 CDP data_scope 3_2019'!$E:$E,'[1]4.3 CDP data_scope 3_2019'!$A:$A,'3.1 Emission data (2)'!AO$7,'[1]4.3 CDP data_scope 3_2019'!$C:$C,'3.1 Emission data (2)'!$D14)</f>
        <v>3645685</v>
      </c>
      <c r="AP14" s="208">
        <f>SUMIFS('[1]4.3 CDP data_scope 3_2019'!$E:$E,'[1]4.3 CDP data_scope 3_2019'!$A:$A,'3.1 Emission data (2)'!AP$7,'[1]4.3 CDP data_scope 3_2019'!$C:$C,'3.1 Emission data (2)'!$D14)</f>
        <v>1795000</v>
      </c>
      <c r="AQ14" s="206">
        <f>SUMIFS('[1]4.3 CDP data_scope 3_2019'!$E:$E,'[1]4.3 CDP data_scope 3_2019'!$A:$A,'3.1 Emission data (2)'!AQ$7,'[1]4.3 CDP data_scope 3_2019'!$C:$C,'3.1 Emission data (2)'!$D14)</f>
        <v>0</v>
      </c>
      <c r="AR14" s="211">
        <f>SUMIFS('[1]4.3 CDP data_scope 3_2019'!$E:$E,'[1]4.3 CDP data_scope 3_2019'!$A:$A,'3.1 Emission data (2)'!AR$7,'[1]4.3 CDP data_scope 3_2019'!$C:$C,'3.1 Emission data (2)'!$D14)</f>
        <v>0</v>
      </c>
      <c r="AS14" s="205">
        <f>SUMIFS('[1]4.3 CDP data_scope 3_2019'!$E:$E,'[1]4.3 CDP data_scope 3_2019'!$A:$A,'3.1 Emission data (2)'!AS$7,'[1]4.3 CDP data_scope 3_2019'!$C:$C,'3.1 Emission data (2)'!$D14)</f>
        <v>1200000</v>
      </c>
      <c r="AT14" s="205">
        <f>SUMIFS('[1]4.3 CDP data_scope 3_2019'!$E:$E,'[1]4.3 CDP data_scope 3_2019'!$A:$A,'3.1 Emission data (2)'!AT$7,'[1]4.3 CDP data_scope 3_2019'!$C:$C,'3.1 Emission data (2)'!$D14)</f>
        <v>7964779</v>
      </c>
      <c r="AU14" s="208">
        <f>SUMIFS('[1]4.3 CDP data_scope 3_2019'!$E:$E,'[1]4.3 CDP data_scope 3_2019'!$A:$A,'3.1 Emission data (2)'!AU$7,'[1]4.3 CDP data_scope 3_2019'!$C:$C,'3.1 Emission data (2)'!$D14)</f>
        <v>4131</v>
      </c>
      <c r="AV14" s="208">
        <f>SUMIFS('[1]4.3 CDP data_scope 3_2019'!$E:$E,'[1]4.3 CDP data_scope 3_2019'!$A:$A,'3.1 Emission data (2)'!AV$7,'[1]4.3 CDP data_scope 3_2019'!$C:$C,'3.1 Emission data (2)'!$D14)</f>
        <v>435000</v>
      </c>
      <c r="AW14" s="208">
        <f>SUMIFS('[1]4.3 CDP data_scope 3_2019'!$E:$E,'[1]4.3 CDP data_scope 3_2019'!$A:$A,'3.1 Emission data (2)'!AW$7,'[1]4.3 CDP data_scope 3_2019'!$C:$C,'3.1 Emission data (2)'!$D14)</f>
        <v>17855</v>
      </c>
      <c r="AX14" s="206">
        <f>SUMIFS('[1]4.3 CDP data_scope 3_2019'!$E:$E,'[1]4.3 CDP data_scope 3_2019'!$A:$A,'3.1 Emission data (2)'!AX$7,'[1]4.3 CDP data_scope 3_2019'!$C:$C,'3.1 Emission data (2)'!$D14)</f>
        <v>0</v>
      </c>
      <c r="AY14" s="206">
        <f>SUMIFS('[1]4.3 CDP data_scope 3_2019'!$E:$E,'[1]4.3 CDP data_scope 3_2019'!$A:$A,'3.1 Emission data (2)'!AY$7,'[1]4.3 CDP data_scope 3_2019'!$C:$C,'3.1 Emission data (2)'!$D14)</f>
        <v>0</v>
      </c>
      <c r="AZ14" s="208">
        <f>SUMIFS('[1]4.3 CDP data_scope 3_2019'!$E:$E,'[1]4.3 CDP data_scope 3_2019'!$A:$A,'3.1 Emission data (2)'!AZ$7,'[1]4.3 CDP data_scope 3_2019'!$C:$C,'3.1 Emission data (2)'!$D14)</f>
        <v>12422.38</v>
      </c>
      <c r="BA14" s="205">
        <f>SUMIFS('[1]4.3 CDP data_scope 3_2019'!$E:$E,'[1]4.3 CDP data_scope 3_2019'!$A:$A,'3.1 Emission data (2)'!BA$7,'[1]4.3 CDP data_scope 3_2019'!$C:$C,'3.1 Emission data (2)'!$D14)</f>
        <v>2275908</v>
      </c>
      <c r="BB14" s="206">
        <f>SUMIFS('[1]4.3 CDP data_scope 3_2019'!$E:$E,'[1]4.3 CDP data_scope 3_2019'!$A:$A,'3.1 Emission data (2)'!BB$7,'[1]4.3 CDP data_scope 3_2019'!$C:$C,'3.1 Emission data (2)'!$D14)</f>
        <v>0</v>
      </c>
      <c r="BC14" s="205">
        <f>SUMIFS('[1]4.3 CDP data_scope 3_2019'!$E:$E,'[1]4.3 CDP data_scope 3_2019'!$A:$A,'3.1 Emission data (2)'!BC$7,'[1]4.3 CDP data_scope 3_2019'!$C:$C,'3.1 Emission data (2)'!$D14)</f>
        <v>8351229</v>
      </c>
      <c r="BD14" s="206">
        <f>SUMIFS('[1]4.3 CDP data_scope 3_2019'!$E:$E,'[1]4.3 CDP data_scope 3_2019'!$A:$A,'3.1 Emission data (2)'!BD$7,'[1]4.3 CDP data_scope 3_2019'!$C:$C,'3.1 Emission data (2)'!$D14)</f>
        <v>0</v>
      </c>
      <c r="BE14" s="206">
        <f>SUMIFS('[1]4.3 CDP data_scope 3_2019'!$E:$E,'[1]4.3 CDP data_scope 3_2019'!$A:$A,'3.1 Emission data (2)'!BE$7,'[1]4.3 CDP data_scope 3_2019'!$C:$C,'3.1 Emission data (2)'!$D14)</f>
        <v>0</v>
      </c>
      <c r="BF14" s="205">
        <f>SUMIFS('[1]4.3 CDP data_scope 3_2019'!$E:$E,'[1]4.3 CDP data_scope 3_2019'!$A:$A,'3.1 Emission data (2)'!BF$7,'[1]4.3 CDP data_scope 3_2019'!$C:$C,'3.1 Emission data (2)'!$D14)</f>
        <v>83100</v>
      </c>
      <c r="BG14" s="205">
        <f>SUMIFS('[1]4.3 CDP data_scope 3_2019'!$E:$E,'[1]4.3 CDP data_scope 3_2019'!$A:$A,'3.1 Emission data (2)'!BG$7,'[1]4.3 CDP data_scope 3_2019'!$C:$C,'3.1 Emission data (2)'!$D14)</f>
        <v>106760</v>
      </c>
      <c r="BH14" s="206">
        <f>SUMIFS('[1]4.3 CDP data_scope 3_2019'!$E:$E,'[1]4.3 CDP data_scope 3_2019'!$A:$A,'3.1 Emission data (2)'!BH$7,'[1]4.3 CDP data_scope 3_2019'!$C:$C,'3.1 Emission data (2)'!$D14)</f>
        <v>0</v>
      </c>
      <c r="BI14" s="64"/>
      <c r="BJ14" s="172"/>
      <c r="BK14" s="171"/>
      <c r="BL14" s="170"/>
      <c r="BM14" s="169"/>
      <c r="BN14" s="168"/>
      <c r="BO14" s="167"/>
      <c r="BP14" s="124"/>
      <c r="BQ14" s="64"/>
      <c r="BR14" s="139"/>
      <c r="BS14" s="139"/>
      <c r="BT14" s="64"/>
      <c r="BU14" s="64"/>
      <c r="BV14" s="64"/>
      <c r="BW14" s="64"/>
      <c r="BX14" s="64"/>
      <c r="BY14" s="64"/>
      <c r="BZ14" s="64"/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139"/>
      <c r="CQ14" s="64"/>
      <c r="CR14" s="139"/>
      <c r="CS14" s="64"/>
      <c r="CT14" s="64"/>
      <c r="CU14" s="64"/>
      <c r="CV14" s="64"/>
      <c r="CW14" s="64"/>
      <c r="CX14" s="139"/>
      <c r="CY14" s="64"/>
      <c r="CZ14" s="64"/>
      <c r="DA14" s="64"/>
      <c r="DB14" s="64"/>
      <c r="DC14" s="64"/>
      <c r="DD14" s="139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4"/>
    </row>
    <row r="15" spans="1:124" x14ac:dyDescent="0.2">
      <c r="C15" s="99"/>
      <c r="D15" s="102" t="s">
        <v>61</v>
      </c>
      <c r="E15" s="184">
        <f>SUMIFS('[1]4.3 CDP data_scope 3_2019'!$E:$E,'[1]4.3 CDP data_scope 3_2019'!$A:$A,'3.1 Emission data (2)'!E$7,'[1]4.3 CDP data_scope 3_2019'!$C:$C,'3.1 Emission data (2)'!$D15)</f>
        <v>500000</v>
      </c>
      <c r="F15" s="184">
        <f>SUMIFS('[1]4.3 CDP data_scope 3_2019'!$E:$E,'[1]4.3 CDP data_scope 3_2019'!$A:$A,'3.1 Emission data (2)'!F$7,'[1]4.3 CDP data_scope 3_2019'!$C:$C,'3.1 Emission data (2)'!$D15)</f>
        <v>2422000</v>
      </c>
      <c r="G15" s="199">
        <f>SUMIFS('[1]4.3 CDP data_scope 3_2019'!$E:$E,'[1]4.3 CDP data_scope 3_2019'!$A:$A,'3.1 Emission data (2)'!G$7,'[1]4.3 CDP data_scope 3_2019'!$C:$C,'3.1 Emission data (2)'!$D15)</f>
        <v>0</v>
      </c>
      <c r="H15" s="184">
        <f>SUMIFS('[1]4.3 CDP data_scope 3_2019'!$E:$E,'[1]4.3 CDP data_scope 3_2019'!$A:$A,'3.1 Emission data (2)'!H$7,'[1]4.3 CDP data_scope 3_2019'!$C:$C,'3.1 Emission data (2)'!$D15)</f>
        <v>136405</v>
      </c>
      <c r="I15" s="184">
        <f>SUMIFS('[1]4.3 CDP data_scope 3_2019'!$E:$E,'[1]4.3 CDP data_scope 3_2019'!$A:$A,'3.1 Emission data (2)'!I$7,'[1]4.3 CDP data_scope 3_2019'!$C:$C,'3.1 Emission data (2)'!$D15)</f>
        <v>403231</v>
      </c>
      <c r="J15" s="185">
        <f>SUMIFS('[1]4.3 CDP data_scope 3_2019'!$E:$E,'[1]4.3 CDP data_scope 3_2019'!$A:$A,'3.1 Emission data (2)'!J$7,'[1]4.3 CDP data_scope 3_2019'!$C:$C,'3.1 Emission data (2)'!$D15)</f>
        <v>0</v>
      </c>
      <c r="K15" s="184">
        <f>SUMIFS('[1]4.3 CDP data_scope 3_2019'!$E:$E,'[1]4.3 CDP data_scope 3_2019'!$A:$A,'3.1 Emission data (2)'!K$7,'[1]4.3 CDP data_scope 3_2019'!$C:$C,'3.1 Emission data (2)'!$D15)</f>
        <v>71691</v>
      </c>
      <c r="L15" s="184">
        <f>SUMIFS('[1]4.3 CDP data_scope 3_2019'!$E:$E,'[1]4.3 CDP data_scope 3_2019'!$A:$A,'3.1 Emission data (2)'!L$7,'[1]4.3 CDP data_scope 3_2019'!$C:$C,'3.1 Emission data (2)'!$D15)</f>
        <v>145178</v>
      </c>
      <c r="M15" s="192">
        <f>448051*(N15/(N15+N14+N21))</f>
        <v>86240.4066584783</v>
      </c>
      <c r="N15" s="184">
        <f>SUMIFS('[1]4.3 CDP data_scope 3_2019'!$E:$E,'[1]4.3 CDP data_scope 3_2019'!$A:$A,'3.1 Emission data (2)'!N$7,'[1]4.3 CDP data_scope 3_2019'!$C:$C,'3.1 Emission data (2)'!$D15)</f>
        <v>49050</v>
      </c>
      <c r="O15" s="184">
        <f>SUMIFS('[1]4.3 CDP data_scope 3_2019'!$E:$E,'[1]4.3 CDP data_scope 3_2019'!$A:$A,'3.1 Emission data (2)'!O$7,'[1]4.3 CDP data_scope 3_2019'!$C:$C,'3.1 Emission data (2)'!$D15)</f>
        <v>187469</v>
      </c>
      <c r="P15" s="185">
        <f>SUMIFS('[1]4.3 CDP data_scope 3_2019'!$E:$E,'[1]4.3 CDP data_scope 3_2019'!$A:$A,'3.1 Emission data (2)'!P$7,'[1]4.3 CDP data_scope 3_2019'!$C:$C,'3.1 Emission data (2)'!$D15)</f>
        <v>0</v>
      </c>
      <c r="Q15" s="192">
        <f>4070624*(N15/(N15+N14))</f>
        <v>787701.08214946534</v>
      </c>
      <c r="R15" s="185">
        <f>SUMIFS('[1]4.3 CDP data_scope 3_2019'!$E:$E,'[1]4.3 CDP data_scope 3_2019'!$A:$A,'3.1 Emission data (2)'!R$7,'[1]4.3 CDP data_scope 3_2019'!$C:$C,'3.1 Emission data (2)'!$D15)</f>
        <v>0</v>
      </c>
      <c r="S15" s="192">
        <f>82246*(N15/(N15+N14))</f>
        <v>15915.314998993992</v>
      </c>
      <c r="T15" s="185">
        <f>SUMIFS('[1]4.3 CDP data_scope 3_2019'!$E:$E,'[1]4.3 CDP data_scope 3_2019'!$A:$A,'3.1 Emission data (2)'!T$7,'[1]4.3 CDP data_scope 3_2019'!$C:$C,'3.1 Emission data (2)'!$D15)</f>
        <v>0</v>
      </c>
      <c r="U15" s="185">
        <f>SUMIFS('[1]4.3 CDP data_scope 3_2019'!$E:$E,'[1]4.3 CDP data_scope 3_2019'!$A:$A,'3.1 Emission data (2)'!U$7,'[1]4.3 CDP data_scope 3_2019'!$C:$C,'3.1 Emission data (2)'!$D15)</f>
        <v>0</v>
      </c>
      <c r="V15" s="184">
        <f>SUMIFS('[1]4.3 CDP data_scope 3_2019'!$E:$E,'[1]4.3 CDP data_scope 3_2019'!$A:$A,'3.1 Emission data (2)'!V$7,'[1]4.3 CDP data_scope 3_2019'!$C:$C,'3.1 Emission data (2)'!$D15)</f>
        <v>0</v>
      </c>
      <c r="W15" s="185">
        <f>SUMIFS('[1]4.3 CDP data_scope 3_2019'!$E:$E,'[1]4.3 CDP data_scope 3_2019'!$A:$A,'3.1 Emission data (2)'!W$7,'[1]4.3 CDP data_scope 3_2019'!$C:$C,'3.1 Emission data (2)'!$D15)</f>
        <v>0</v>
      </c>
      <c r="X15" s="184">
        <f>SUMIFS('[1]4.3 CDP data_scope 3_2019'!$E:$E,'[1]4.3 CDP data_scope 3_2019'!$A:$A,'3.1 Emission data (2)'!X$7,'[1]4.3 CDP data_scope 3_2019'!$C:$C,'3.1 Emission data (2)'!$D15)</f>
        <v>23213</v>
      </c>
      <c r="Y15" s="185">
        <f>SUMIFS('[1]4.3 CDP data_scope 3_2019'!$E:$E,'[1]4.3 CDP data_scope 3_2019'!$A:$A,'3.1 Emission data (2)'!Y$7,'[1]4.3 CDP data_scope 3_2019'!$C:$C,'3.1 Emission data (2)'!$D15)</f>
        <v>0</v>
      </c>
      <c r="Z15" s="198">
        <f>SUMIFS('[1]4.3 CDP data_scope 3_2019'!$E:$E,'[1]4.3 CDP data_scope 3_2019'!$A:$A,'3.1 Emission data (2)'!Z$7,'[1]4.3 CDP data_scope 3_2019'!$C:$C,'3.1 Emission data (2)'!$D15)</f>
        <v>12802.77</v>
      </c>
      <c r="AA15" s="219">
        <f>SUMIFS('[1]4.3 CDP data_scope 3_2019'!$E:$E,'[1]4.3 CDP data_scope 3_2019'!$A:$A,'3.1 Emission data (2)'!AA$7,'[1]4.3 CDP data_scope 3_2019'!$C:$C,'3.1 Emission data (2)'!$D15)</f>
        <v>0</v>
      </c>
      <c r="AB15" s="201">
        <f>SUMIFS('[1]4.3 CDP data_scope 3_2019'!$E:$E,'[1]4.3 CDP data_scope 3_2019'!$A:$A,'3.1 Emission data (2)'!AB$7,'[1]4.3 CDP data_scope 3_2019'!$C:$C,'3.1 Emission data (2)'!$D15)</f>
        <v>6000</v>
      </c>
      <c r="AC15" s="184">
        <f>SUMIFS('[1]4.3 CDP data_scope 3_2019'!$E:$E,'[1]4.3 CDP data_scope 3_2019'!$A:$A,'3.1 Emission data (2)'!AC$7,'[1]4.3 CDP data_scope 3_2019'!$C:$C,'3.1 Emission data (2)'!$D15)</f>
        <v>40020</v>
      </c>
      <c r="AD15" s="187">
        <f>SUMIFS('[1]4.3 CDP data_scope 3_2019'!$E:$E,'[1]4.3 CDP data_scope 3_2019'!$A:$A,'3.1 Emission data (2)'!AD$7,'[1]4.3 CDP data_scope 3_2019'!$C:$C,'3.1 Emission data (2)'!$D15)</f>
        <v>0</v>
      </c>
      <c r="AE15" s="205">
        <f>SUMIFS('[1]4.3 CDP data_scope 3_2019'!$E:$E,'[1]4.3 CDP data_scope 3_2019'!$A:$A,'3.1 Emission data (2)'!AE$7,'[1]4.3 CDP data_scope 3_2019'!$C:$C,'3.1 Emission data (2)'!$D15)</f>
        <v>200000</v>
      </c>
      <c r="AF15" s="187">
        <f>SUMIFS('[1]4.3 CDP data_scope 3_2019'!$E:$E,'[1]4.3 CDP data_scope 3_2019'!$A:$A,'3.1 Emission data (2)'!AF$7,'[1]4.3 CDP data_scope 3_2019'!$C:$C,'3.1 Emission data (2)'!$D15)</f>
        <v>0</v>
      </c>
      <c r="AG15" s="184">
        <f>SUMIFS('[1]4.3 CDP data_scope 3_2019'!$E:$E,'[1]4.3 CDP data_scope 3_2019'!$A:$A,'3.1 Emission data (2)'!AG$7,'[1]4.3 CDP data_scope 3_2019'!$C:$C,'3.1 Emission data (2)'!$D15)</f>
        <v>90083</v>
      </c>
      <c r="AH15" s="185">
        <f>SUMIFS('[1]4.3 CDP data_scope 3_2019'!$E:$E,'[1]4.3 CDP data_scope 3_2019'!$A:$A,'3.1 Emission data (2)'!AH$7,'[1]4.3 CDP data_scope 3_2019'!$C:$C,'3.1 Emission data (2)'!$D15)</f>
        <v>0</v>
      </c>
      <c r="AI15" s="184">
        <f>SUMIFS('[1]4.3 CDP data_scope 3_2019'!$E:$E,'[1]4.3 CDP data_scope 3_2019'!$A:$A,'3.1 Emission data (2)'!AI$7,'[1]4.3 CDP data_scope 3_2019'!$C:$C,'3.1 Emission data (2)'!$D15)</f>
        <v>6200</v>
      </c>
      <c r="AJ15" s="184">
        <f>SUMIFS('[1]4.3 CDP data_scope 3_2019'!$E:$E,'[1]4.3 CDP data_scope 3_2019'!$A:$A,'3.1 Emission data (2)'!AJ$7,'[1]4.3 CDP data_scope 3_2019'!$C:$C,'3.1 Emission data (2)'!$D15)</f>
        <v>712289</v>
      </c>
      <c r="AK15" s="185">
        <f>SUMIFS('[1]4.3 CDP data_scope 3_2019'!$E:$E,'[1]4.3 CDP data_scope 3_2019'!$A:$A,'3.1 Emission data (2)'!AK$7,'[1]4.3 CDP data_scope 3_2019'!$C:$C,'3.1 Emission data (2)'!$D15)</f>
        <v>0</v>
      </c>
      <c r="AL15" s="187">
        <f>SUMIFS('[1]4.3 CDP data_scope 3_2019'!$E:$E,'[1]4.3 CDP data_scope 3_2019'!$A:$A,'3.1 Emission data (2)'!AL$7,'[1]4.3 CDP data_scope 3_2019'!$C:$C,'3.1 Emission data (2)'!$D15)</f>
        <v>0</v>
      </c>
      <c r="AM15" s="185">
        <f>SUMIFS('[1]4.3 CDP data_scope 3_2019'!$E:$E,'[1]4.3 CDP data_scope 3_2019'!$A:$A,'3.1 Emission data (2)'!AM$7,'[1]4.3 CDP data_scope 3_2019'!$C:$C,'3.1 Emission data (2)'!$D15)</f>
        <v>0</v>
      </c>
      <c r="AN15" s="184">
        <f>SUMIFS('[1]4.3 CDP data_scope 3_2019'!$E:$E,'[1]4.3 CDP data_scope 3_2019'!$A:$A,'3.1 Emission data (2)'!AN$7,'[1]4.3 CDP data_scope 3_2019'!$C:$C,'3.1 Emission data (2)'!$D15)</f>
        <v>398200</v>
      </c>
      <c r="AO15" s="184">
        <f>SUMIFS('[1]4.3 CDP data_scope 3_2019'!$E:$E,'[1]4.3 CDP data_scope 3_2019'!$A:$A,'3.1 Emission data (2)'!AO$7,'[1]4.3 CDP data_scope 3_2019'!$C:$C,'3.1 Emission data (2)'!$D15)</f>
        <v>211678</v>
      </c>
      <c r="AP15" s="184">
        <f>SUMIFS('[1]4.3 CDP data_scope 3_2019'!$E:$E,'[1]4.3 CDP data_scope 3_2019'!$A:$A,'3.1 Emission data (2)'!AP$7,'[1]4.3 CDP data_scope 3_2019'!$C:$C,'3.1 Emission data (2)'!$D15)</f>
        <v>127500</v>
      </c>
      <c r="AQ15" s="185">
        <f>SUMIFS('[1]4.3 CDP data_scope 3_2019'!$E:$E,'[1]4.3 CDP data_scope 3_2019'!$A:$A,'3.1 Emission data (2)'!AQ$7,'[1]4.3 CDP data_scope 3_2019'!$C:$C,'3.1 Emission data (2)'!$D15)</f>
        <v>0</v>
      </c>
      <c r="AR15" s="187">
        <f>SUMIFS('[1]4.3 CDP data_scope 3_2019'!$E:$E,'[1]4.3 CDP data_scope 3_2019'!$A:$A,'3.1 Emission data (2)'!AR$7,'[1]4.3 CDP data_scope 3_2019'!$C:$C,'3.1 Emission data (2)'!$D15)</f>
        <v>0</v>
      </c>
      <c r="AS15" s="184">
        <f>SUMIFS('[1]4.3 CDP data_scope 3_2019'!$E:$E,'[1]4.3 CDP data_scope 3_2019'!$A:$A,'3.1 Emission data (2)'!AS$7,'[1]4.3 CDP data_scope 3_2019'!$C:$C,'3.1 Emission data (2)'!$D15)</f>
        <v>200000</v>
      </c>
      <c r="AT15" s="184">
        <f>SUMIFS('[1]4.3 CDP data_scope 3_2019'!$E:$E,'[1]4.3 CDP data_scope 3_2019'!$A:$A,'3.1 Emission data (2)'!AT$7,'[1]4.3 CDP data_scope 3_2019'!$C:$C,'3.1 Emission data (2)'!$D15)</f>
        <v>626937</v>
      </c>
      <c r="AU15" s="185">
        <f>SUMIFS('[1]4.3 CDP data_scope 3_2019'!$E:$E,'[1]4.3 CDP data_scope 3_2019'!$A:$A,'3.1 Emission data (2)'!AU$7,'[1]4.3 CDP data_scope 3_2019'!$C:$C,'3.1 Emission data (2)'!$D15)</f>
        <v>0</v>
      </c>
      <c r="AV15" s="184">
        <f>SUMIFS('[1]4.3 CDP data_scope 3_2019'!$E:$E,'[1]4.3 CDP data_scope 3_2019'!$A:$A,'3.1 Emission data (2)'!AV$7,'[1]4.3 CDP data_scope 3_2019'!$C:$C,'3.1 Emission data (2)'!$D15)</f>
        <v>335000</v>
      </c>
      <c r="AW15" s="185">
        <f>SUMIFS('[1]4.3 CDP data_scope 3_2019'!$E:$E,'[1]4.3 CDP data_scope 3_2019'!$A:$A,'3.1 Emission data (2)'!AW$7,'[1]4.3 CDP data_scope 3_2019'!$C:$C,'3.1 Emission data (2)'!$D15)</f>
        <v>0</v>
      </c>
      <c r="AX15" s="185">
        <f>SUMIFS('[1]4.3 CDP data_scope 3_2019'!$E:$E,'[1]4.3 CDP data_scope 3_2019'!$A:$A,'3.1 Emission data (2)'!AX$7,'[1]4.3 CDP data_scope 3_2019'!$C:$C,'3.1 Emission data (2)'!$D15)</f>
        <v>0</v>
      </c>
      <c r="AY15" s="185">
        <f>SUMIFS('[1]4.3 CDP data_scope 3_2019'!$E:$E,'[1]4.3 CDP data_scope 3_2019'!$A:$A,'3.1 Emission data (2)'!AY$7,'[1]4.3 CDP data_scope 3_2019'!$C:$C,'3.1 Emission data (2)'!$D15)</f>
        <v>0</v>
      </c>
      <c r="AZ15" s="185">
        <f>SUMIFS('[1]4.3 CDP data_scope 3_2019'!$E:$E,'[1]4.3 CDP data_scope 3_2019'!$A:$A,'3.1 Emission data (2)'!AZ$7,'[1]4.3 CDP data_scope 3_2019'!$C:$C,'3.1 Emission data (2)'!$D15)</f>
        <v>0</v>
      </c>
      <c r="BA15" s="184">
        <f>SUMIFS('[1]4.3 CDP data_scope 3_2019'!$E:$E,'[1]4.3 CDP data_scope 3_2019'!$A:$A,'3.1 Emission data (2)'!BA$7,'[1]4.3 CDP data_scope 3_2019'!$C:$C,'3.1 Emission data (2)'!$D15)</f>
        <v>129349</v>
      </c>
      <c r="BB15" s="185">
        <f>SUMIFS('[1]4.3 CDP data_scope 3_2019'!$E:$E,'[1]4.3 CDP data_scope 3_2019'!$A:$A,'3.1 Emission data (2)'!BB$7,'[1]4.3 CDP data_scope 3_2019'!$C:$C,'3.1 Emission data (2)'!$D15)</f>
        <v>0</v>
      </c>
      <c r="BC15" s="184">
        <f>SUMIFS('[1]4.3 CDP data_scope 3_2019'!$E:$E,'[1]4.3 CDP data_scope 3_2019'!$A:$A,'3.1 Emission data (2)'!BC$7,'[1]4.3 CDP data_scope 3_2019'!$C:$C,'3.1 Emission data (2)'!$D15)</f>
        <v>6.8</v>
      </c>
      <c r="BD15" s="185">
        <f>SUMIFS('[1]4.3 CDP data_scope 3_2019'!$E:$E,'[1]4.3 CDP data_scope 3_2019'!$A:$A,'3.1 Emission data (2)'!BD$7,'[1]4.3 CDP data_scope 3_2019'!$C:$C,'3.1 Emission data (2)'!$D15)</f>
        <v>0</v>
      </c>
      <c r="BE15" s="185">
        <f>SUMIFS('[1]4.3 CDP data_scope 3_2019'!$E:$E,'[1]4.3 CDP data_scope 3_2019'!$A:$A,'3.1 Emission data (2)'!BE$7,'[1]4.3 CDP data_scope 3_2019'!$C:$C,'3.1 Emission data (2)'!$D15)</f>
        <v>0</v>
      </c>
      <c r="BF15" s="184">
        <f>SUMIFS('[1]4.3 CDP data_scope 3_2019'!$E:$E,'[1]4.3 CDP data_scope 3_2019'!$A:$A,'3.1 Emission data (2)'!BF$7,'[1]4.3 CDP data_scope 3_2019'!$C:$C,'3.1 Emission data (2)'!$D15)</f>
        <v>199918</v>
      </c>
      <c r="BG15" s="184">
        <f>SUMIFS('[1]4.3 CDP data_scope 3_2019'!$E:$E,'[1]4.3 CDP data_scope 3_2019'!$A:$A,'3.1 Emission data (2)'!BG$7,'[1]4.3 CDP data_scope 3_2019'!$C:$C,'3.1 Emission data (2)'!$D15)</f>
        <v>3038</v>
      </c>
      <c r="BH15" s="185">
        <f>SUMIFS('[1]4.3 CDP data_scope 3_2019'!$E:$E,'[1]4.3 CDP data_scope 3_2019'!$A:$A,'3.1 Emission data (2)'!BH$7,'[1]4.3 CDP data_scope 3_2019'!$C:$C,'3.1 Emission data (2)'!$D15)</f>
        <v>0</v>
      </c>
      <c r="BI15" s="64"/>
      <c r="BJ15" s="172"/>
      <c r="BK15" s="171"/>
      <c r="BL15" s="170"/>
      <c r="BM15" s="169"/>
      <c r="BN15" s="168"/>
      <c r="BO15" s="167"/>
      <c r="BP15" s="124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4"/>
      <c r="CB15" s="64"/>
      <c r="CC15" s="64"/>
      <c r="CD15" s="64"/>
      <c r="CE15" s="64"/>
      <c r="CF15" s="64"/>
      <c r="CG15" s="64"/>
      <c r="CH15" s="64"/>
      <c r="CI15" s="64"/>
      <c r="CJ15" s="64"/>
      <c r="CK15" s="64"/>
      <c r="CL15" s="64"/>
      <c r="CM15" s="64"/>
      <c r="CN15" s="64"/>
      <c r="CO15" s="64"/>
      <c r="CP15" s="139"/>
      <c r="CQ15" s="64"/>
      <c r="CR15" s="139"/>
      <c r="CS15" s="64"/>
      <c r="CT15" s="64"/>
      <c r="CU15" s="64"/>
      <c r="CV15" s="64"/>
      <c r="CW15" s="64"/>
      <c r="CX15" s="139"/>
      <c r="CY15" s="64"/>
      <c r="CZ15" s="64"/>
      <c r="DA15" s="64"/>
      <c r="DB15" s="64"/>
      <c r="DC15" s="64"/>
      <c r="DD15" s="139"/>
      <c r="DE15" s="64"/>
      <c r="DF15" s="64"/>
      <c r="DG15" s="64"/>
      <c r="DH15" s="64"/>
      <c r="DI15" s="64"/>
      <c r="DJ15" s="64"/>
      <c r="DK15" s="64"/>
      <c r="DL15" s="64"/>
      <c r="DM15" s="64"/>
      <c r="DN15" s="64"/>
      <c r="DO15" s="64"/>
      <c r="DP15" s="64"/>
      <c r="DQ15" s="64"/>
      <c r="DR15" s="64"/>
      <c r="DS15" s="64"/>
      <c r="DT15" s="64"/>
    </row>
    <row r="16" spans="1:124" ht="29.5" customHeight="1" x14ac:dyDescent="0.2">
      <c r="C16" s="99"/>
      <c r="D16" s="30" t="s">
        <v>145</v>
      </c>
      <c r="E16" s="184">
        <f>SUMIFS('[1]4.3 CDP data_scope 3_2019'!E:E,'[1]4.3 CDP data_scope 3_2019'!A:A,'3.1 Emission data (2)'!E$7,'[1]4.3 CDP data_scope 3_2019'!C:C,'3.1 Emission data (2)'!$D16)</f>
        <v>550000</v>
      </c>
      <c r="F16" s="187">
        <f>SUMIFS('[1]4.3 CDP data_scope 3_2019'!$E:$E,'[1]4.3 CDP data_scope 3_2019'!$A:$A,'3.1 Emission data (2)'!F$7,'[1]4.3 CDP data_scope 3_2019'!$C:$C,'3.1 Emission data (2)'!$D16)</f>
        <v>0</v>
      </c>
      <c r="G16" s="204">
        <f>SUMIFS('[1]4.3 CDP data_scope 3_2019'!$E:$E,'[1]4.3 CDP data_scope 3_2019'!$A:$A,'3.1 Emission data (2)'!G$7,'[1]4.3 CDP data_scope 3_2019'!$C:$C,'3.1 Emission data (2)'!$D16)</f>
        <v>39017</v>
      </c>
      <c r="H16" s="184">
        <f>SUMIFS('[1]4.3 CDP data_scope 3_2019'!$E:$E,'[1]4.3 CDP data_scope 3_2019'!$A:$A,'3.1 Emission data (2)'!H$7,'[1]4.3 CDP data_scope 3_2019'!$C:$C,'3.1 Emission data (2)'!$D16)</f>
        <v>21747</v>
      </c>
      <c r="I16" s="184">
        <f>SUMIFS('[1]4.3 CDP data_scope 3_2019'!$E:$E,'[1]4.3 CDP data_scope 3_2019'!$A:$A,'3.1 Emission data (2)'!I$7,'[1]4.3 CDP data_scope 3_2019'!$C:$C,'3.1 Emission data (2)'!$D16)</f>
        <v>79712</v>
      </c>
      <c r="J16" s="184">
        <f>SUMIFS('[1]4.3 CDP data_scope 3_2019'!$E:$E,'[1]4.3 CDP data_scope 3_2019'!$A:$A,'3.1 Emission data (2)'!J$7,'[1]4.3 CDP data_scope 3_2019'!$C:$C,'3.1 Emission data (2)'!$D16)</f>
        <v>0</v>
      </c>
      <c r="K16" s="184">
        <f>SUMIFS('[1]4.3 CDP data_scope 3_2019'!$E:$E,'[1]4.3 CDP data_scope 3_2019'!$A:$A,'3.1 Emission data (2)'!K$7,'[1]4.3 CDP data_scope 3_2019'!$C:$C,'3.1 Emission data (2)'!$D16)</f>
        <v>171198</v>
      </c>
      <c r="L16" s="184">
        <f>SUMIFS('[1]4.3 CDP data_scope 3_2019'!$E:$E,'[1]4.3 CDP data_scope 3_2019'!$A:$A,'3.1 Emission data (2)'!L$7,'[1]4.3 CDP data_scope 3_2019'!$C:$C,'3.1 Emission data (2)'!$D16)</f>
        <v>67890</v>
      </c>
      <c r="M16" s="192">
        <f>SUMIFS('[1]4.3 CDP data_scope 3_2019'!$E:$E,'[1]4.3 CDP data_scope 3_2019'!$A:$A,'3.1 Emission data (2)'!M$7,'[1]4.3 CDP data_scope 3_2019'!$C:$C,'3.1 Emission data (2)'!$D16)</f>
        <v>14804.55</v>
      </c>
      <c r="N16" s="184">
        <f>SUMIFS('[1]4.3 CDP data_scope 3_2019'!$E:$E,'[1]4.3 CDP data_scope 3_2019'!$A:$A,'3.1 Emission data (2)'!N$7,'[1]4.3 CDP data_scope 3_2019'!$C:$C,'3.1 Emission data (2)'!$D16)</f>
        <v>18841</v>
      </c>
      <c r="O16" s="184">
        <f>SUMIFS('[1]4.3 CDP data_scope 3_2019'!$E:$E,'[1]4.3 CDP data_scope 3_2019'!$A:$A,'3.1 Emission data (2)'!O$7,'[1]4.3 CDP data_scope 3_2019'!$C:$C,'3.1 Emission data (2)'!$D16)</f>
        <v>21928</v>
      </c>
      <c r="P16" s="184">
        <f>SUMIFS('[1]4.3 CDP data_scope 3_2019'!$E:$E,'[1]4.3 CDP data_scope 3_2019'!$A:$A,'3.1 Emission data (2)'!P$7,'[1]4.3 CDP data_scope 3_2019'!$C:$C,'3.1 Emission data (2)'!$D16)</f>
        <v>22373.55</v>
      </c>
      <c r="Q16" s="184">
        <f>SUMIFS('[1]4.3 CDP data_scope 3_2019'!$E:$E,'[1]4.3 CDP data_scope 3_2019'!$A:$A,'3.1 Emission data (2)'!Q$7,'[1]4.3 CDP data_scope 3_2019'!$C:$C,'3.1 Emission data (2)'!$D16)</f>
        <v>91073</v>
      </c>
      <c r="R16" s="184">
        <f>SUMIFS('[1]4.3 CDP data_scope 3_2019'!$E:$E,'[1]4.3 CDP data_scope 3_2019'!$A:$A,'3.1 Emission data (2)'!R$7,'[1]4.3 CDP data_scope 3_2019'!$C:$C,'3.1 Emission data (2)'!$D16)</f>
        <v>0</v>
      </c>
      <c r="S16" s="184">
        <f>SUMIFS('[1]4.3 CDP data_scope 3_2019'!$E:$E,'[1]4.3 CDP data_scope 3_2019'!$A:$A,'3.1 Emission data (2)'!S$7,'[1]4.3 CDP data_scope 3_2019'!$C:$C,'3.1 Emission data (2)'!$D16)</f>
        <v>76659</v>
      </c>
      <c r="T16" s="185">
        <f>SUMIFS('[1]4.3 CDP data_scope 3_2019'!$E:$E,'[1]4.3 CDP data_scope 3_2019'!$A:$A,'3.1 Emission data (2)'!T$7,'[1]4.3 CDP data_scope 3_2019'!$C:$C,'3.1 Emission data (2)'!$D16)</f>
        <v>0</v>
      </c>
      <c r="U16" s="184">
        <f>SUMIFS('[1]4.3 CDP data_scope 3_2019'!$E:$E,'[1]4.3 CDP data_scope 3_2019'!$A:$A,'3.1 Emission data (2)'!U$7,'[1]4.3 CDP data_scope 3_2019'!$C:$C,'3.1 Emission data (2)'!$D16)</f>
        <v>6017.06</v>
      </c>
      <c r="V16" s="184">
        <f>SUMIFS('[1]4.3 CDP data_scope 3_2019'!$E:$E,'[1]4.3 CDP data_scope 3_2019'!$A:$A,'3.1 Emission data (2)'!V$7,'[1]4.3 CDP data_scope 3_2019'!$C:$C,'3.1 Emission data (2)'!$D16)</f>
        <v>0</v>
      </c>
      <c r="W16" s="185">
        <f>SUMIFS('[1]4.3 CDP data_scope 3_2019'!$E:$E,'[1]4.3 CDP data_scope 3_2019'!$A:$A,'3.1 Emission data (2)'!W$7,'[1]4.3 CDP data_scope 3_2019'!$C:$C,'3.1 Emission data (2)'!$D16)</f>
        <v>0</v>
      </c>
      <c r="X16" s="184">
        <f>SUMIFS('[1]4.3 CDP data_scope 3_2019'!$E:$E,'[1]4.3 CDP data_scope 3_2019'!$A:$A,'3.1 Emission data (2)'!X$7,'[1]4.3 CDP data_scope 3_2019'!$C:$C,'3.1 Emission data (2)'!$D16)</f>
        <v>3849</v>
      </c>
      <c r="Y16" s="185">
        <f>SUMIFS('[1]4.3 CDP data_scope 3_2019'!$E:$E,'[1]4.3 CDP data_scope 3_2019'!$A:$A,'3.1 Emission data (2)'!Y$7,'[1]4.3 CDP data_scope 3_2019'!$C:$C,'3.1 Emission data (2)'!$D16)</f>
        <v>0</v>
      </c>
      <c r="Z16" s="198">
        <f>SUMIFS('[1]4.3 CDP data_scope 3_2019'!$E:$E,'[1]4.3 CDP data_scope 3_2019'!$A:$A,'3.1 Emission data (2)'!Z$7,'[1]4.3 CDP data_scope 3_2019'!$C:$C,'3.1 Emission data (2)'!$D16)</f>
        <v>5716.32</v>
      </c>
      <c r="AA16" s="219">
        <f>SUMIFS('[1]4.3 CDP data_scope 3_2019'!$E:$E,'[1]4.3 CDP data_scope 3_2019'!$A:$A,'3.1 Emission data (2)'!AA$7,'[1]4.3 CDP data_scope 3_2019'!$C:$C,'3.1 Emission data (2)'!$D16)</f>
        <v>0</v>
      </c>
      <c r="AB16" s="184">
        <f>SUMIFS('[1]4.3 CDP data_scope 3_2019'!$E:$E,'[1]4.3 CDP data_scope 3_2019'!$A:$A,'3.1 Emission data (2)'!AB$7,'[1]4.3 CDP data_scope 3_2019'!$C:$C,'3.1 Emission data (2)'!$D16)</f>
        <v>670000</v>
      </c>
      <c r="AC16" s="184">
        <f>SUMIFS('[1]4.3 CDP data_scope 3_2019'!$E:$E,'[1]4.3 CDP data_scope 3_2019'!$A:$A,'3.1 Emission data (2)'!AC$7,'[1]4.3 CDP data_scope 3_2019'!$C:$C,'3.1 Emission data (2)'!$D16)</f>
        <v>40002</v>
      </c>
      <c r="AD16" s="187">
        <f>SUMIFS('[1]4.3 CDP data_scope 3_2019'!$E:$E,'[1]4.3 CDP data_scope 3_2019'!$A:$A,'3.1 Emission data (2)'!AD$7,'[1]4.3 CDP data_scope 3_2019'!$C:$C,'3.1 Emission data (2)'!$D16)</f>
        <v>0</v>
      </c>
      <c r="AE16" s="205">
        <f>SUMIFS('[1]4.3 CDP data_scope 3_2019'!$E:$E,'[1]4.3 CDP data_scope 3_2019'!$A:$A,'3.1 Emission data (2)'!AE$7,'[1]4.3 CDP data_scope 3_2019'!$C:$C,'3.1 Emission data (2)'!$D16)</f>
        <v>100000</v>
      </c>
      <c r="AF16" s="186">
        <f>SUMIFS('[1]4.3 CDP data_scope 3_2019'!$E:$E,'[1]4.3 CDP data_scope 3_2019'!$A:$A,'3.1 Emission data (2)'!AF$7,'[1]4.3 CDP data_scope 3_2019'!$C:$C,'3.1 Emission data (2)'!$D16)</f>
        <v>140026</v>
      </c>
      <c r="AG16" s="184">
        <f>SUMIFS('[1]4.3 CDP data_scope 3_2019'!$E:$E,'[1]4.3 CDP data_scope 3_2019'!$A:$A,'3.1 Emission data (2)'!AG$7,'[1]4.3 CDP data_scope 3_2019'!$C:$C,'3.1 Emission data (2)'!$D16)</f>
        <v>93746</v>
      </c>
      <c r="AH16" s="185">
        <f>SUMIFS('[1]4.3 CDP data_scope 3_2019'!$E:$E,'[1]4.3 CDP data_scope 3_2019'!$A:$A,'3.1 Emission data (2)'!AH$7,'[1]4.3 CDP data_scope 3_2019'!$C:$C,'3.1 Emission data (2)'!$D16)</f>
        <v>0</v>
      </c>
      <c r="AI16" s="184">
        <f>SUMIFS('[1]4.3 CDP data_scope 3_2019'!$E:$E,'[1]4.3 CDP data_scope 3_2019'!$A:$A,'3.1 Emission data (2)'!AI$7,'[1]4.3 CDP data_scope 3_2019'!$C:$C,'3.1 Emission data (2)'!$D16)</f>
        <v>71100</v>
      </c>
      <c r="AJ16" s="184">
        <f>SUMIFS('[1]4.3 CDP data_scope 3_2019'!$E:$E,'[1]4.3 CDP data_scope 3_2019'!$A:$A,'3.1 Emission data (2)'!AJ$7,'[1]4.3 CDP data_scope 3_2019'!$C:$C,'3.1 Emission data (2)'!$D16)</f>
        <v>95300</v>
      </c>
      <c r="AK16" s="185">
        <f>SUMIFS('[1]4.3 CDP data_scope 3_2019'!$E:$E,'[1]4.3 CDP data_scope 3_2019'!$A:$A,'3.1 Emission data (2)'!AK$7,'[1]4.3 CDP data_scope 3_2019'!$C:$C,'3.1 Emission data (2)'!$D16)</f>
        <v>0</v>
      </c>
      <c r="AL16" s="187">
        <f>SUMIFS('[1]4.3 CDP data_scope 3_2019'!$E:$E,'[1]4.3 CDP data_scope 3_2019'!$A:$A,'3.1 Emission data (2)'!AL$7,'[1]4.3 CDP data_scope 3_2019'!$C:$C,'3.1 Emission data (2)'!$D16)</f>
        <v>0</v>
      </c>
      <c r="AM16" s="201">
        <f>SUMIFS('[1]4.3 CDP data_scope 3_2019'!$E:$E,'[1]4.3 CDP data_scope 3_2019'!$A:$A,'3.1 Emission data (2)'!AM$7,'[1]4.3 CDP data_scope 3_2019'!$C:$C,'3.1 Emission data (2)'!$D16)</f>
        <v>3057</v>
      </c>
      <c r="AN16" s="185">
        <f>SUMIFS('[1]4.3 CDP data_scope 3_2019'!$E:$E,'[1]4.3 CDP data_scope 3_2019'!$A:$A,'3.1 Emission data (2)'!AN$7,'[1]4.3 CDP data_scope 3_2019'!$C:$C,'3.1 Emission data (2)'!$D16)</f>
        <v>0</v>
      </c>
      <c r="AO16" s="184">
        <f>SUMIFS('[1]4.3 CDP data_scope 3_2019'!$E:$E,'[1]4.3 CDP data_scope 3_2019'!$A:$A,'3.1 Emission data (2)'!AO$7,'[1]4.3 CDP data_scope 3_2019'!$C:$C,'3.1 Emission data (2)'!$D16)</f>
        <v>161453</v>
      </c>
      <c r="AP16" s="184">
        <f>SUMIFS('[1]4.3 CDP data_scope 3_2019'!$E:$E,'[1]4.3 CDP data_scope 3_2019'!$A:$A,'3.1 Emission data (2)'!AP$7,'[1]4.3 CDP data_scope 3_2019'!$C:$C,'3.1 Emission data (2)'!$D16)</f>
        <v>12100</v>
      </c>
      <c r="AQ16" s="185">
        <f>SUMIFS('[1]4.3 CDP data_scope 3_2019'!$E:$E,'[1]4.3 CDP data_scope 3_2019'!$A:$A,'3.1 Emission data (2)'!AQ$7,'[1]4.3 CDP data_scope 3_2019'!$C:$C,'3.1 Emission data (2)'!$D16)</f>
        <v>0</v>
      </c>
      <c r="AR16" s="187">
        <f>SUMIFS('[1]4.3 CDP data_scope 3_2019'!$E:$E,'[1]4.3 CDP data_scope 3_2019'!$A:$A,'3.1 Emission data (2)'!AR$7,'[1]4.3 CDP data_scope 3_2019'!$C:$C,'3.1 Emission data (2)'!$D16)</f>
        <v>0</v>
      </c>
      <c r="AS16" s="184">
        <f>SUMIFS('[1]4.3 CDP data_scope 3_2019'!$E:$E,'[1]4.3 CDP data_scope 3_2019'!$A:$A,'3.1 Emission data (2)'!AS$7,'[1]4.3 CDP data_scope 3_2019'!$C:$C,'3.1 Emission data (2)'!$D16)</f>
        <v>190000</v>
      </c>
      <c r="AT16" s="184">
        <f>SUMIFS('[1]4.3 CDP data_scope 3_2019'!$E:$E,'[1]4.3 CDP data_scope 3_2019'!$A:$A,'3.1 Emission data (2)'!AT$7,'[1]4.3 CDP data_scope 3_2019'!$C:$C,'3.1 Emission data (2)'!$D16)</f>
        <v>701930</v>
      </c>
      <c r="AU16" s="184">
        <f>SUMIFS('[1]4.3 CDP data_scope 3_2019'!$E:$E,'[1]4.3 CDP data_scope 3_2019'!$A:$A,'3.1 Emission data (2)'!AU$7,'[1]4.3 CDP data_scope 3_2019'!$C:$C,'3.1 Emission data (2)'!$D16)</f>
        <v>788494</v>
      </c>
      <c r="AV16" s="184">
        <f>SUMIFS('[1]4.3 CDP data_scope 3_2019'!$E:$E,'[1]4.3 CDP data_scope 3_2019'!$A:$A,'3.1 Emission data (2)'!AV$7,'[1]4.3 CDP data_scope 3_2019'!$C:$C,'3.1 Emission data (2)'!$D16)</f>
        <v>159000</v>
      </c>
      <c r="AW16" s="185">
        <f>SUMIFS('[1]4.3 CDP data_scope 3_2019'!$E:$E,'[1]4.3 CDP data_scope 3_2019'!$A:$A,'3.1 Emission data (2)'!AW$7,'[1]4.3 CDP data_scope 3_2019'!$C:$C,'3.1 Emission data (2)'!$D16)</f>
        <v>0</v>
      </c>
      <c r="AX16" s="185">
        <f>SUMIFS('[1]4.3 CDP data_scope 3_2019'!$E:$E,'[1]4.3 CDP data_scope 3_2019'!$A:$A,'3.1 Emission data (2)'!AX$7,'[1]4.3 CDP data_scope 3_2019'!$C:$C,'3.1 Emission data (2)'!$D16)</f>
        <v>0</v>
      </c>
      <c r="AY16" s="185">
        <f>SUMIFS('[1]4.3 CDP data_scope 3_2019'!$E:$E,'[1]4.3 CDP data_scope 3_2019'!$A:$A,'3.1 Emission data (2)'!AY$7,'[1]4.3 CDP data_scope 3_2019'!$C:$C,'3.1 Emission data (2)'!$D16)</f>
        <v>0</v>
      </c>
      <c r="AZ16" s="201">
        <f>SUMIFS('[1]4.3 CDP data_scope 3_2019'!$E:$E,'[1]4.3 CDP data_scope 3_2019'!$A:$A,'3.1 Emission data (2)'!AZ$7,'[1]4.3 CDP data_scope 3_2019'!$C:$C,'3.1 Emission data (2)'!$D16)</f>
        <v>93527.35</v>
      </c>
      <c r="BA16" s="184">
        <f>SUMIFS('[1]4.3 CDP data_scope 3_2019'!$E:$E,'[1]4.3 CDP data_scope 3_2019'!$A:$A,'3.1 Emission data (2)'!BA$7,'[1]4.3 CDP data_scope 3_2019'!$C:$C,'3.1 Emission data (2)'!$D16)</f>
        <v>210409</v>
      </c>
      <c r="BB16" s="184">
        <f>SUMIFS('[1]4.3 CDP data_scope 3_2019'!$E:$E,'[1]4.3 CDP data_scope 3_2019'!$A:$A,'3.1 Emission data (2)'!BB$7,'[1]4.3 CDP data_scope 3_2019'!$C:$C,'3.1 Emission data (2)'!$D16)</f>
        <v>221825</v>
      </c>
      <c r="BC16" s="185">
        <f>SUMIFS('[1]4.3 CDP data_scope 3_2019'!$E:$E,'[1]4.3 CDP data_scope 3_2019'!$A:$A,'3.1 Emission data (2)'!BC$7,'[1]4.3 CDP data_scope 3_2019'!$C:$C,'3.1 Emission data (2)'!$D16)</f>
        <v>0</v>
      </c>
      <c r="BD16" s="185">
        <f>SUMIFS('[1]4.3 CDP data_scope 3_2019'!$E:$E,'[1]4.3 CDP data_scope 3_2019'!$A:$A,'3.1 Emission data (2)'!BD$7,'[1]4.3 CDP data_scope 3_2019'!$C:$C,'3.1 Emission data (2)'!$D16)</f>
        <v>0</v>
      </c>
      <c r="BE16" s="184">
        <f>SUMIFS('[1]4.3 CDP data_scope 3_2019'!$E:$E,'[1]4.3 CDP data_scope 3_2019'!$A:$A,'3.1 Emission data (2)'!BE$7,'[1]4.3 CDP data_scope 3_2019'!$C:$C,'3.1 Emission data (2)'!$D16)</f>
        <v>0</v>
      </c>
      <c r="BF16" s="184">
        <f>SUMIFS('[1]4.3 CDP data_scope 3_2019'!$E:$E,'[1]4.3 CDP data_scope 3_2019'!$A:$A,'3.1 Emission data (2)'!BF$7,'[1]4.3 CDP data_scope 3_2019'!$C:$C,'3.1 Emission data (2)'!$D16)</f>
        <v>5029</v>
      </c>
      <c r="BG16" s="185">
        <f>SUMIFS('[1]4.3 CDP data_scope 3_2019'!$E:$E,'[1]4.3 CDP data_scope 3_2019'!$A:$A,'3.1 Emission data (2)'!BG$7,'[1]4.3 CDP data_scope 3_2019'!$C:$C,'3.1 Emission data (2)'!$D16)</f>
        <v>0</v>
      </c>
      <c r="BH16" s="185">
        <f>SUMIFS('[1]4.3 CDP data_scope 3_2019'!$E:$E,'[1]4.3 CDP data_scope 3_2019'!$A:$A,'3.1 Emission data (2)'!BH$7,'[1]4.3 CDP data_scope 3_2019'!$C:$C,'3.1 Emission data (2)'!$D16)</f>
        <v>0</v>
      </c>
      <c r="BI16" s="64"/>
      <c r="BJ16" s="172"/>
      <c r="BK16" s="171"/>
      <c r="BL16" s="170"/>
      <c r="BM16" s="169"/>
      <c r="BN16" s="168"/>
      <c r="BO16" s="167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139"/>
      <c r="CQ16" s="64"/>
      <c r="CR16" s="139"/>
      <c r="CS16" s="64"/>
      <c r="CT16" s="64"/>
      <c r="CU16" s="64"/>
      <c r="CV16" s="64"/>
      <c r="CW16" s="64"/>
      <c r="CX16" s="139"/>
      <c r="CY16" s="64"/>
      <c r="CZ16" s="64"/>
      <c r="DA16" s="64"/>
      <c r="DB16" s="64"/>
      <c r="DC16" s="64"/>
      <c r="DD16" s="139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4"/>
      <c r="DT16" s="64"/>
    </row>
    <row r="17" spans="2:124" x14ac:dyDescent="0.2">
      <c r="C17" s="99"/>
      <c r="D17" s="102" t="s">
        <v>55</v>
      </c>
      <c r="E17" s="184">
        <f>SUMIFS('[1]4.3 CDP data_scope 3_2019'!E:E,'[1]4.3 CDP data_scope 3_2019'!A:A,'3.1 Emission data (2)'!E$7,'[1]4.3 CDP data_scope 3_2019'!C:C,'3.1 Emission data (2)'!$D17)</f>
        <v>100000</v>
      </c>
      <c r="F17" s="192">
        <f>475000/2</f>
        <v>237500</v>
      </c>
      <c r="G17" s="199">
        <f>SUMIFS('[1]4.3 CDP data_scope 3_2019'!$E:$E,'[1]4.3 CDP data_scope 3_2019'!$A:$A,'3.1 Emission data (2)'!G$7,'[1]4.3 CDP data_scope 3_2019'!$C:$C,'3.1 Emission data (2)'!$D17)</f>
        <v>0</v>
      </c>
      <c r="H17" s="184">
        <f>SUMIFS('[1]4.3 CDP data_scope 3_2019'!$E:$E,'[1]4.3 CDP data_scope 3_2019'!$A:$A,'3.1 Emission data (2)'!H$7,'[1]4.3 CDP data_scope 3_2019'!$C:$C,'3.1 Emission data (2)'!$D17)</f>
        <v>9468</v>
      </c>
      <c r="I17" s="184">
        <f>SUMIFS('[1]4.3 CDP data_scope 3_2019'!$E:$E,'[1]4.3 CDP data_scope 3_2019'!$A:$A,'3.1 Emission data (2)'!I$7,'[1]4.3 CDP data_scope 3_2019'!$C:$C,'3.1 Emission data (2)'!$D17)</f>
        <v>0</v>
      </c>
      <c r="J17" s="184">
        <f>SUMIFS('[1]4.3 CDP data_scope 3_2019'!$E:$E,'[1]4.3 CDP data_scope 3_2019'!$A:$A,'3.1 Emission data (2)'!J$7,'[1]4.3 CDP data_scope 3_2019'!$C:$C,'3.1 Emission data (2)'!$D17)</f>
        <v>0</v>
      </c>
      <c r="K17" s="184">
        <f>SUMIFS('[1]4.3 CDP data_scope 3_2019'!$E:$E,'[1]4.3 CDP data_scope 3_2019'!$A:$A,'3.1 Emission data (2)'!K$7,'[1]4.3 CDP data_scope 3_2019'!$C:$C,'3.1 Emission data (2)'!$D17)</f>
        <v>3350</v>
      </c>
      <c r="L17" s="184">
        <f>SUMIFS('[1]4.3 CDP data_scope 3_2019'!$E:$E,'[1]4.3 CDP data_scope 3_2019'!$A:$A,'3.1 Emission data (2)'!L$7,'[1]4.3 CDP data_scope 3_2019'!$C:$C,'3.1 Emission data (2)'!$D17)</f>
        <v>4032</v>
      </c>
      <c r="M17" s="184">
        <f>SUMIFS('[1]4.3 CDP data_scope 3_2019'!$E:$E,'[1]4.3 CDP data_scope 3_2019'!$A:$A,'3.1 Emission data (2)'!M$7,'[1]4.3 CDP data_scope 3_2019'!$C:$C,'3.1 Emission data (2)'!$D17)</f>
        <v>0</v>
      </c>
      <c r="N17" s="184">
        <f>SUMIFS('[1]4.3 CDP data_scope 3_2019'!$E:$E,'[1]4.3 CDP data_scope 3_2019'!$A:$A,'3.1 Emission data (2)'!N$7,'[1]4.3 CDP data_scope 3_2019'!$C:$C,'3.1 Emission data (2)'!$D17)</f>
        <v>3408</v>
      </c>
      <c r="O17" s="184">
        <f>SUMIFS('[1]4.3 CDP data_scope 3_2019'!$E:$E,'[1]4.3 CDP data_scope 3_2019'!$A:$A,'3.1 Emission data (2)'!O$7,'[1]4.3 CDP data_scope 3_2019'!$C:$C,'3.1 Emission data (2)'!$D17)</f>
        <v>0</v>
      </c>
      <c r="P17" s="185">
        <f>SUMIFS('[1]4.3 CDP data_scope 3_2019'!$E:$E,'[1]4.3 CDP data_scope 3_2019'!$A:$A,'3.1 Emission data (2)'!P$7,'[1]4.3 CDP data_scope 3_2019'!$C:$C,'3.1 Emission data (2)'!$D17)</f>
        <v>0</v>
      </c>
      <c r="Q17" s="184">
        <f>SUMIFS('[1]4.3 CDP data_scope 3_2019'!$E:$E,'[1]4.3 CDP data_scope 3_2019'!$A:$A,'3.1 Emission data (2)'!Q$7,'[1]4.3 CDP data_scope 3_2019'!$C:$C,'3.1 Emission data (2)'!$D17)</f>
        <v>18356</v>
      </c>
      <c r="R17" s="184">
        <f>SUMIFS('[1]4.3 CDP data_scope 3_2019'!$E:$E,'[1]4.3 CDP data_scope 3_2019'!$A:$A,'3.1 Emission data (2)'!R$7,'[1]4.3 CDP data_scope 3_2019'!$C:$C,'3.1 Emission data (2)'!$D17)</f>
        <v>0</v>
      </c>
      <c r="S17" s="184">
        <f>SUMIFS('[1]4.3 CDP data_scope 3_2019'!$E:$E,'[1]4.3 CDP data_scope 3_2019'!$A:$A,'3.1 Emission data (2)'!S$7,'[1]4.3 CDP data_scope 3_2019'!$C:$C,'3.1 Emission data (2)'!$D17)</f>
        <v>0</v>
      </c>
      <c r="T17" s="184">
        <f>SUMIFS('[1]4.3 CDP data_scope 3_2019'!$E:$E,'[1]4.3 CDP data_scope 3_2019'!$A:$A,'3.1 Emission data (2)'!T$7,'[1]4.3 CDP data_scope 3_2019'!$C:$C,'3.1 Emission data (2)'!$D17)</f>
        <v>0</v>
      </c>
      <c r="U17" s="184">
        <f>SUMIFS('[1]4.3 CDP data_scope 3_2019'!$E:$E,'[1]4.3 CDP data_scope 3_2019'!$A:$A,'3.1 Emission data (2)'!U$7,'[1]4.3 CDP data_scope 3_2019'!$C:$C,'3.1 Emission data (2)'!$D17)</f>
        <v>523.77</v>
      </c>
      <c r="V17" s="184">
        <f>SUMIFS('[1]4.3 CDP data_scope 3_2019'!$E:$E,'[1]4.3 CDP data_scope 3_2019'!$A:$A,'3.1 Emission data (2)'!V$7,'[1]4.3 CDP data_scope 3_2019'!$C:$C,'3.1 Emission data (2)'!$D17)</f>
        <v>0</v>
      </c>
      <c r="W17" s="185">
        <f>SUMIFS('[1]4.3 CDP data_scope 3_2019'!$E:$E,'[1]4.3 CDP data_scope 3_2019'!$A:$A,'3.1 Emission data (2)'!W$7,'[1]4.3 CDP data_scope 3_2019'!$C:$C,'3.1 Emission data (2)'!$D17)</f>
        <v>0</v>
      </c>
      <c r="X17" s="184">
        <f>SUMIFS('[1]4.3 CDP data_scope 3_2019'!$E:$E,'[1]4.3 CDP data_scope 3_2019'!$A:$A,'3.1 Emission data (2)'!X$7,'[1]4.3 CDP data_scope 3_2019'!$C:$C,'3.1 Emission data (2)'!$D17)</f>
        <v>7942</v>
      </c>
      <c r="Y17" s="185">
        <f>SUMIFS('[1]4.3 CDP data_scope 3_2019'!$E:$E,'[1]4.3 CDP data_scope 3_2019'!$A:$A,'3.1 Emission data (2)'!Y$7,'[1]4.3 CDP data_scope 3_2019'!$C:$C,'3.1 Emission data (2)'!$D17)</f>
        <v>0</v>
      </c>
      <c r="Z17" s="194">
        <f>SUMIFS('[1]4.3 CDP data_scope 3_2019'!$E:$E,'[1]4.3 CDP data_scope 3_2019'!$A:$A,'3.1 Emission data (2)'!Z$7,'[1]4.3 CDP data_scope 3_2019'!$C:$C,'3.1 Emission data (2)'!$D17)</f>
        <v>0</v>
      </c>
      <c r="AA17" s="193">
        <f>SUMIFS('[1]4.3 CDP data_scope 3_2019'!$E:$E,'[1]4.3 CDP data_scope 3_2019'!$A:$A,'3.1 Emission data (2)'!AA$7,'[1]4.3 CDP data_scope 3_2019'!$C:$C,'3.1 Emission data (2)'!$D17)</f>
        <v>400000</v>
      </c>
      <c r="AB17" s="184">
        <f>SUMIFS('[1]4.3 CDP data_scope 3_2019'!$E:$E,'[1]4.3 CDP data_scope 3_2019'!$A:$A,'3.1 Emission data (2)'!AB$7,'[1]4.3 CDP data_scope 3_2019'!$C:$C,'3.1 Emission data (2)'!$D17)</f>
        <v>11000</v>
      </c>
      <c r="AC17" s="184">
        <f>SUMIFS('[1]4.3 CDP data_scope 3_2019'!$E:$E,'[1]4.3 CDP data_scope 3_2019'!$A:$A,'3.1 Emission data (2)'!AC$7,'[1]4.3 CDP data_scope 3_2019'!$C:$C,'3.1 Emission data (2)'!$D17)</f>
        <v>36598</v>
      </c>
      <c r="AD17" s="187">
        <f>SUMIFS('[1]4.3 CDP data_scope 3_2019'!$E:$E,'[1]4.3 CDP data_scope 3_2019'!$A:$A,'3.1 Emission data (2)'!AD$7,'[1]4.3 CDP data_scope 3_2019'!$C:$C,'3.1 Emission data (2)'!$D17)/2</f>
        <v>0</v>
      </c>
      <c r="AE17" s="192">
        <f>SUMIFS('[1]4.3 CDP data_scope 3_2019'!$E:$E,'[1]4.3 CDP data_scope 3_2019'!$A:$A,'3.1 Emission data (2)'!AE$7,'[1]4.3 CDP data_scope 3_2019'!$C:$C,'3.1 Emission data (2)'!$D17)</f>
        <v>1800000</v>
      </c>
      <c r="AF17" s="187">
        <f>SUMIFS('[1]4.3 CDP data_scope 3_2019'!$E:$E,'[1]4.3 CDP data_scope 3_2019'!$A:$A,'3.1 Emission data (2)'!AF$7,'[1]4.3 CDP data_scope 3_2019'!$C:$C,'3.1 Emission data (2)'!$D17)</f>
        <v>0</v>
      </c>
      <c r="AG17" s="184">
        <f>SUMIFS('[1]4.3 CDP data_scope 3_2019'!$E:$E,'[1]4.3 CDP data_scope 3_2019'!$A:$A,'3.1 Emission data (2)'!AG$7,'[1]4.3 CDP data_scope 3_2019'!$C:$C,'3.1 Emission data (2)'!$D17)</f>
        <v>318186</v>
      </c>
      <c r="AH17" s="185">
        <f>SUMIFS('[1]4.3 CDP data_scope 3_2019'!$E:$E,'[1]4.3 CDP data_scope 3_2019'!$A:$A,'3.1 Emission data (2)'!AH$7,'[1]4.3 CDP data_scope 3_2019'!$C:$C,'3.1 Emission data (2)'!$D17)</f>
        <v>0</v>
      </c>
      <c r="AI17" s="201">
        <f>SUMIFS('[1]4.3 CDP data_scope 3_2019'!$E:$E,'[1]4.3 CDP data_scope 3_2019'!$A:$A,'3.1 Emission data (2)'!AI$7,'[1]4.3 CDP data_scope 3_2019'!$C:$C,'3.1 Emission data (2)'!$D17)</f>
        <v>69000</v>
      </c>
      <c r="AJ17" s="184">
        <f>SUMIFS('[1]4.3 CDP data_scope 3_2019'!$E:$E,'[1]4.3 CDP data_scope 3_2019'!$A:$A,'3.1 Emission data (2)'!AJ$7,'[1]4.3 CDP data_scope 3_2019'!$C:$C,'3.1 Emission data (2)'!$D17)</f>
        <v>162682</v>
      </c>
      <c r="AK17" s="185">
        <f>SUMIFS('[1]4.3 CDP data_scope 3_2019'!$E:$E,'[1]4.3 CDP data_scope 3_2019'!$A:$A,'3.1 Emission data (2)'!AK$7,'[1]4.3 CDP data_scope 3_2019'!$C:$C,'3.1 Emission data (2)'!$D17)</f>
        <v>0</v>
      </c>
      <c r="AL17" s="187">
        <f>SUMIFS('[1]4.3 CDP data_scope 3_2019'!$E:$E,'[1]4.3 CDP data_scope 3_2019'!$A:$A,'3.1 Emission data (2)'!AL$7,'[1]4.3 CDP data_scope 3_2019'!$C:$C,'3.1 Emission data (2)'!$D17)</f>
        <v>0</v>
      </c>
      <c r="AM17" s="185">
        <f>SUMIFS('[1]4.3 CDP data_scope 3_2019'!$E:$E,'[1]4.3 CDP data_scope 3_2019'!$A:$A,'3.1 Emission data (2)'!AM$7,'[1]4.3 CDP data_scope 3_2019'!$C:$C,'3.1 Emission data (2)'!$D17)</f>
        <v>0</v>
      </c>
      <c r="AN17" s="184">
        <f>SUMIFS('[1]4.3 CDP data_scope 3_2019'!$E:$E,'[1]4.3 CDP data_scope 3_2019'!$A:$A,'3.1 Emission data (2)'!AN$7,'[1]4.3 CDP data_scope 3_2019'!$C:$C,'3.1 Emission data (2)'!$D17)</f>
        <v>384300</v>
      </c>
      <c r="AO17" s="184">
        <f>SUMIFS('[1]4.3 CDP data_scope 3_2019'!$E:$E,'[1]4.3 CDP data_scope 3_2019'!$A:$A,'3.1 Emission data (2)'!AO$7,'[1]4.3 CDP data_scope 3_2019'!$C:$C,'3.1 Emission data (2)'!$D17)</f>
        <v>45927</v>
      </c>
      <c r="AP17" s="184">
        <f>SUMIFS('[1]4.3 CDP data_scope 3_2019'!$E:$E,'[1]4.3 CDP data_scope 3_2019'!$A:$A,'3.1 Emission data (2)'!AP$7,'[1]4.3 CDP data_scope 3_2019'!$C:$C,'3.1 Emission data (2)'!$D17)</f>
        <v>633000</v>
      </c>
      <c r="AQ17" s="185">
        <f>SUMIFS('[1]4.3 CDP data_scope 3_2019'!$E:$E,'[1]4.3 CDP data_scope 3_2019'!$A:$A,'3.1 Emission data (2)'!AQ$7,'[1]4.3 CDP data_scope 3_2019'!$C:$C,'3.1 Emission data (2)'!$D17)</f>
        <v>0</v>
      </c>
      <c r="AR17" s="187">
        <f>SUMIFS('[1]4.3 CDP data_scope 3_2019'!$E:$E,'[1]4.3 CDP data_scope 3_2019'!$A:$A,'3.1 Emission data (2)'!AR$7,'[1]4.3 CDP data_scope 3_2019'!$C:$C,'3.1 Emission data (2)'!$D17)</f>
        <v>0</v>
      </c>
      <c r="AS17" s="184">
        <f>SUMIFS('[1]4.3 CDP data_scope 3_2019'!$E:$E,'[1]4.3 CDP data_scope 3_2019'!$A:$A,'3.1 Emission data (2)'!AS$7,'[1]4.3 CDP data_scope 3_2019'!$C:$C,'3.1 Emission data (2)'!$D17)</f>
        <v>90000</v>
      </c>
      <c r="AT17" s="184">
        <f>SUMIFS('[1]4.3 CDP data_scope 3_2019'!$E:$E,'[1]4.3 CDP data_scope 3_2019'!$A:$A,'3.1 Emission data (2)'!AT$7,'[1]4.3 CDP data_scope 3_2019'!$C:$C,'3.1 Emission data (2)'!$D17)</f>
        <v>277621</v>
      </c>
      <c r="AU17" s="201">
        <f>SUMIFS('[1]4.3 CDP data_scope 3_2019'!$E:$E,'[1]4.3 CDP data_scope 3_2019'!$A:$A,'3.1 Emission data (2)'!AU$7,'[1]4.3 CDP data_scope 3_2019'!$C:$C,'3.1 Emission data (2)'!$D17)</f>
        <v>562</v>
      </c>
      <c r="AV17" s="184">
        <f>SUMIFS('[1]4.3 CDP data_scope 3_2019'!$E:$E,'[1]4.3 CDP data_scope 3_2019'!$A:$A,'3.1 Emission data (2)'!AV$7,'[1]4.3 CDP data_scope 3_2019'!$C:$C,'3.1 Emission data (2)'!$D17)</f>
        <v>80000</v>
      </c>
      <c r="AW17" s="185">
        <f>SUMIFS('[1]4.3 CDP data_scope 3_2019'!$E:$E,'[1]4.3 CDP data_scope 3_2019'!$A:$A,'3.1 Emission data (2)'!AW$7,'[1]4.3 CDP data_scope 3_2019'!$C:$C,'3.1 Emission data (2)'!$D17)</f>
        <v>0</v>
      </c>
      <c r="AX17" s="185">
        <f>SUMIFS('[1]4.3 CDP data_scope 3_2019'!$E:$E,'[1]4.3 CDP data_scope 3_2019'!$A:$A,'3.1 Emission data (2)'!AX$7,'[1]4.3 CDP data_scope 3_2019'!$C:$C,'3.1 Emission data (2)'!$D17)</f>
        <v>0</v>
      </c>
      <c r="AY17" s="185">
        <f>SUMIFS('[1]4.3 CDP data_scope 3_2019'!$E:$E,'[1]4.3 CDP data_scope 3_2019'!$A:$A,'3.1 Emission data (2)'!AY$7,'[1]4.3 CDP data_scope 3_2019'!$C:$C,'3.1 Emission data (2)'!$D17)</f>
        <v>0</v>
      </c>
      <c r="AZ17" s="201">
        <f>SUMIFS('[1]4.3 CDP data_scope 3_2019'!$E:$E,'[1]4.3 CDP data_scope 3_2019'!$A:$A,'3.1 Emission data (2)'!AZ$7,'[1]4.3 CDP data_scope 3_2019'!$C:$C,'3.1 Emission data (2)'!$D17)</f>
        <v>7146</v>
      </c>
      <c r="BA17" s="201">
        <f>SUMIFS('[1]4.3 CDP data_scope 3_2019'!$E:$E,'[1]4.3 CDP data_scope 3_2019'!$A:$A,'3.1 Emission data (2)'!BA$7,'[1]4.3 CDP data_scope 3_2019'!$C:$C,'3.1 Emission data (2)'!$D17)</f>
        <v>23145</v>
      </c>
      <c r="BB17" s="185">
        <f>SUMIFS('[1]4.3 CDP data_scope 3_2019'!$E:$E,'[1]4.3 CDP data_scope 3_2019'!$A:$A,'3.1 Emission data (2)'!BB$7,'[1]4.3 CDP data_scope 3_2019'!$C:$C,'3.1 Emission data (2)'!$D17)</f>
        <v>0</v>
      </c>
      <c r="BC17" s="184">
        <f>SUMIFS('[1]4.3 CDP data_scope 3_2019'!$E:$E,'[1]4.3 CDP data_scope 3_2019'!$A:$A,'3.1 Emission data (2)'!BC$7,'[1]4.3 CDP data_scope 3_2019'!$C:$C,'3.1 Emission data (2)'!$D17)</f>
        <v>96.7</v>
      </c>
      <c r="BD17" s="185">
        <f>SUMIFS('[1]4.3 CDP data_scope 3_2019'!$E:$E,'[1]4.3 CDP data_scope 3_2019'!$A:$A,'3.1 Emission data (2)'!BD$7,'[1]4.3 CDP data_scope 3_2019'!$C:$C,'3.1 Emission data (2)'!$D17)</f>
        <v>0</v>
      </c>
      <c r="BE17" s="184">
        <f>SUMIFS('[1]4.3 CDP data_scope 3_2019'!$E:$E,'[1]4.3 CDP data_scope 3_2019'!$A:$A,'3.1 Emission data (2)'!BE$7,'[1]4.3 CDP data_scope 3_2019'!$C:$C,'3.1 Emission data (2)'!$D17)</f>
        <v>2877.56</v>
      </c>
      <c r="BF17" s="184">
        <f>SUMIFS('[1]4.3 CDP data_scope 3_2019'!$E:$E,'[1]4.3 CDP data_scope 3_2019'!$A:$A,'3.1 Emission data (2)'!BF$7,'[1]4.3 CDP data_scope 3_2019'!$C:$C,'3.1 Emission data (2)'!$D17)</f>
        <v>52486</v>
      </c>
      <c r="BG17" s="184">
        <f>SUMIFS('[1]4.3 CDP data_scope 3_2019'!$E:$E,'[1]4.3 CDP data_scope 3_2019'!$A:$A,'3.1 Emission data (2)'!BG$7,'[1]4.3 CDP data_scope 3_2019'!$C:$C,'3.1 Emission data (2)'!$D17)</f>
        <v>38784</v>
      </c>
      <c r="BH17" s="184">
        <f>SUMIFS('[1]4.3 CDP data_scope 3_2019'!$E:$E,'[1]4.3 CDP data_scope 3_2019'!$A:$A,'3.1 Emission data (2)'!BH$7,'[1]4.3 CDP data_scope 3_2019'!$C:$C,'3.1 Emission data (2)'!$D17)</f>
        <v>20665</v>
      </c>
      <c r="BI17" s="64"/>
      <c r="BJ17" s="172"/>
      <c r="BK17" s="171"/>
      <c r="BL17" s="170"/>
      <c r="BM17" s="169"/>
      <c r="BN17" s="168"/>
      <c r="BO17" s="167"/>
      <c r="BQ17" s="64"/>
      <c r="BR17" s="64"/>
      <c r="BS17" s="139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139"/>
      <c r="CQ17" s="64"/>
      <c r="CR17" s="139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139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</row>
    <row r="18" spans="2:124" x14ac:dyDescent="0.2">
      <c r="C18" s="99"/>
      <c r="D18" s="102" t="s">
        <v>49</v>
      </c>
      <c r="E18" s="184">
        <f>SUMIFS('[1]4.3 CDP data_scope 3_2019'!E:E,'[1]4.3 CDP data_scope 3_2019'!A:A,'3.1 Emission data (2)'!E$7,'[1]4.3 CDP data_scope 3_2019'!C:C,'3.1 Emission data (2)'!$D18)</f>
        <v>600</v>
      </c>
      <c r="F18" s="185">
        <f>SUMIFS('[1]4.3 CDP data_scope 3_2019'!$E:$E,'[1]4.3 CDP data_scope 3_2019'!$A:$A,'3.1 Emission data (2)'!F$7,'[1]4.3 CDP data_scope 3_2019'!$C:$C,'3.1 Emission data (2)'!$D18)</f>
        <v>0</v>
      </c>
      <c r="G18" s="199">
        <f>SUMIFS('[1]4.3 CDP data_scope 3_2019'!$E:$E,'[1]4.3 CDP data_scope 3_2019'!$A:$A,'3.1 Emission data (2)'!G$7,'[1]4.3 CDP data_scope 3_2019'!$C:$C,'3.1 Emission data (2)'!$D18)</f>
        <v>0</v>
      </c>
      <c r="H18" s="184">
        <f>SUMIFS('[1]4.3 CDP data_scope 3_2019'!$E:$E,'[1]4.3 CDP data_scope 3_2019'!$A:$A,'3.1 Emission data (2)'!H$7,'[1]4.3 CDP data_scope 3_2019'!$C:$C,'3.1 Emission data (2)'!$D18)</f>
        <v>762</v>
      </c>
      <c r="I18" s="184">
        <f>SUMIFS('[1]4.3 CDP data_scope 3_2019'!$E:$E,'[1]4.3 CDP data_scope 3_2019'!$A:$A,'3.1 Emission data (2)'!I$7,'[1]4.3 CDP data_scope 3_2019'!$C:$C,'3.1 Emission data (2)'!$D18)</f>
        <v>1909</v>
      </c>
      <c r="J18" s="185">
        <f>SUMIFS('[1]4.3 CDP data_scope 3_2019'!$E:$E,'[1]4.3 CDP data_scope 3_2019'!$A:$A,'3.1 Emission data (2)'!J$7,'[1]4.3 CDP data_scope 3_2019'!$C:$C,'3.1 Emission data (2)'!$D18)</f>
        <v>0</v>
      </c>
      <c r="K18" s="184">
        <f>SUMIFS('[1]4.3 CDP data_scope 3_2019'!$E:$E,'[1]4.3 CDP data_scope 3_2019'!$A:$A,'3.1 Emission data (2)'!K$7,'[1]4.3 CDP data_scope 3_2019'!$C:$C,'3.1 Emission data (2)'!$D18)</f>
        <v>3145</v>
      </c>
      <c r="L18" s="184">
        <f>SUMIFS('[1]4.3 CDP data_scope 3_2019'!$E:$E,'[1]4.3 CDP data_scope 3_2019'!$A:$A,'3.1 Emission data (2)'!L$7,'[1]4.3 CDP data_scope 3_2019'!$C:$C,'3.1 Emission data (2)'!$D18)</f>
        <v>304</v>
      </c>
      <c r="M18" s="184">
        <f>SUMIFS('[1]4.3 CDP data_scope 3_2019'!$E:$E,'[1]4.3 CDP data_scope 3_2019'!$A:$A,'3.1 Emission data (2)'!M$7,'[1]4.3 CDP data_scope 3_2019'!$C:$C,'3.1 Emission data (2)'!$D18)</f>
        <v>87.21</v>
      </c>
      <c r="N18" s="184">
        <f>SUMIFS('[1]4.3 CDP data_scope 3_2019'!$E:$E,'[1]4.3 CDP data_scope 3_2019'!$A:$A,'3.1 Emission data (2)'!N$7,'[1]4.3 CDP data_scope 3_2019'!$C:$C,'3.1 Emission data (2)'!$D18)</f>
        <v>306.72000000000003</v>
      </c>
      <c r="O18" s="184">
        <f>SUMIFS('[1]4.3 CDP data_scope 3_2019'!$E:$E,'[1]4.3 CDP data_scope 3_2019'!$A:$A,'3.1 Emission data (2)'!O$7,'[1]4.3 CDP data_scope 3_2019'!$C:$C,'3.1 Emission data (2)'!$D18)</f>
        <v>173.18</v>
      </c>
      <c r="P18" s="184">
        <f>SUMIFS('[1]4.3 CDP data_scope 3_2019'!$E:$E,'[1]4.3 CDP data_scope 3_2019'!$A:$A,'3.1 Emission data (2)'!P$7,'[1]4.3 CDP data_scope 3_2019'!$C:$C,'3.1 Emission data (2)'!$D18)</f>
        <v>399.53</v>
      </c>
      <c r="Q18" s="184">
        <f>SUMIFS('[1]4.3 CDP data_scope 3_2019'!$E:$E,'[1]4.3 CDP data_scope 3_2019'!$A:$A,'3.1 Emission data (2)'!Q$7,'[1]4.3 CDP data_scope 3_2019'!$C:$C,'3.1 Emission data (2)'!$D18)</f>
        <v>3475</v>
      </c>
      <c r="R18" s="185">
        <f>SUMIFS('[1]4.3 CDP data_scope 3_2019'!$E:$E,'[1]4.3 CDP data_scope 3_2019'!$A:$A,'3.1 Emission data (2)'!R$7,'[1]4.3 CDP data_scope 3_2019'!$C:$C,'3.1 Emission data (2)'!$D18)</f>
        <v>0</v>
      </c>
      <c r="S18" s="184">
        <f>SUMIFS('[1]4.3 CDP data_scope 3_2019'!$E:$E,'[1]4.3 CDP data_scope 3_2019'!$A:$A,'3.1 Emission data (2)'!S$7,'[1]4.3 CDP data_scope 3_2019'!$C:$C,'3.1 Emission data (2)'!$D18)</f>
        <v>760</v>
      </c>
      <c r="T18" s="185">
        <f>SUMIFS('[1]4.3 CDP data_scope 3_2019'!$E:$E,'[1]4.3 CDP data_scope 3_2019'!$A:$A,'3.1 Emission data (2)'!T$7,'[1]4.3 CDP data_scope 3_2019'!$C:$C,'3.1 Emission data (2)'!$D18)</f>
        <v>0</v>
      </c>
      <c r="U18" s="184">
        <f>SUMIFS('[1]4.3 CDP data_scope 3_2019'!$E:$E,'[1]4.3 CDP data_scope 3_2019'!$A:$A,'3.1 Emission data (2)'!U$7,'[1]4.3 CDP data_scope 3_2019'!$C:$C,'3.1 Emission data (2)'!$D18)</f>
        <v>484.25</v>
      </c>
      <c r="V18" s="184">
        <f>SUMIFS('[1]4.3 CDP data_scope 3_2019'!$E:$E,'[1]4.3 CDP data_scope 3_2019'!$A:$A,'3.1 Emission data (2)'!V$7,'[1]4.3 CDP data_scope 3_2019'!$C:$C,'3.1 Emission data (2)'!$D18)</f>
        <v>17.600000000000001</v>
      </c>
      <c r="W18" s="185">
        <f>SUMIFS('[1]4.3 CDP data_scope 3_2019'!$E:$E,'[1]4.3 CDP data_scope 3_2019'!$A:$A,'3.1 Emission data (2)'!W$7,'[1]4.3 CDP data_scope 3_2019'!$C:$C,'3.1 Emission data (2)'!$D18)</f>
        <v>0</v>
      </c>
      <c r="X18" s="184">
        <f>SUMIFS('[1]4.3 CDP data_scope 3_2019'!$E:$E,'[1]4.3 CDP data_scope 3_2019'!$A:$A,'3.1 Emission data (2)'!X$7,'[1]4.3 CDP data_scope 3_2019'!$C:$C,'3.1 Emission data (2)'!$D18)</f>
        <v>684</v>
      </c>
      <c r="Y18" s="185">
        <f>SUMIFS('[1]4.3 CDP data_scope 3_2019'!$E:$E,'[1]4.3 CDP data_scope 3_2019'!$A:$A,'3.1 Emission data (2)'!Y$7,'[1]4.3 CDP data_scope 3_2019'!$C:$C,'3.1 Emission data (2)'!$D18)</f>
        <v>0</v>
      </c>
      <c r="Z18" s="194">
        <f>SUMIFS('[1]4.3 CDP data_scope 3_2019'!$E:$E,'[1]4.3 CDP data_scope 3_2019'!$A:$A,'3.1 Emission data (2)'!Z$7,'[1]4.3 CDP data_scope 3_2019'!$C:$C,'3.1 Emission data (2)'!$D18)</f>
        <v>0</v>
      </c>
      <c r="AA18" s="219">
        <f>SUMIFS('[1]4.3 CDP data_scope 3_2019'!$E:$E,'[1]4.3 CDP data_scope 3_2019'!$A:$A,'3.1 Emission data (2)'!AA$7,'[1]4.3 CDP data_scope 3_2019'!$C:$C,'3.1 Emission data (2)'!$D18)</f>
        <v>0</v>
      </c>
      <c r="AB18" s="184">
        <f>SUMIFS('[1]4.3 CDP data_scope 3_2019'!$E:$E,'[1]4.3 CDP data_scope 3_2019'!$A:$A,'3.1 Emission data (2)'!AB$7,'[1]4.3 CDP data_scope 3_2019'!$C:$C,'3.1 Emission data (2)'!$D18)</f>
        <v>370000</v>
      </c>
      <c r="AC18" s="184">
        <f>SUMIFS('[1]4.3 CDP data_scope 3_2019'!$E:$E,'[1]4.3 CDP data_scope 3_2019'!$A:$A,'3.1 Emission data (2)'!AC$7,'[1]4.3 CDP data_scope 3_2019'!$C:$C,'3.1 Emission data (2)'!$D18)</f>
        <v>1096</v>
      </c>
      <c r="AD18" s="187">
        <f>SUMIFS('[1]4.3 CDP data_scope 3_2019'!$E:$E,'[1]4.3 CDP data_scope 3_2019'!$A:$A,'3.1 Emission data (2)'!AD$7,'[1]4.3 CDP data_scope 3_2019'!$C:$C,'3.1 Emission data (2)'!$D18)</f>
        <v>0</v>
      </c>
      <c r="AE18" s="185">
        <f>SUMIFS('[1]4.3 CDP data_scope 3_2019'!$E:$E,'[1]4.3 CDP data_scope 3_2019'!$A:$A,'3.1 Emission data (2)'!AE$7,'[1]4.3 CDP data_scope 3_2019'!$C:$C,'3.1 Emission data (2)'!$D18)</f>
        <v>0</v>
      </c>
      <c r="AF18" s="187">
        <f>SUMIFS('[1]4.3 CDP data_scope 3_2019'!$E:$E,'[1]4.3 CDP data_scope 3_2019'!$A:$A,'3.1 Emission data (2)'!AF$7,'[1]4.3 CDP data_scope 3_2019'!$C:$C,'3.1 Emission data (2)'!$D18)</f>
        <v>0</v>
      </c>
      <c r="AG18" s="184">
        <f>SUMIFS('[1]4.3 CDP data_scope 3_2019'!$E:$E,'[1]4.3 CDP data_scope 3_2019'!$A:$A,'3.1 Emission data (2)'!AG$7,'[1]4.3 CDP data_scope 3_2019'!$C:$C,'3.1 Emission data (2)'!$D18)</f>
        <v>1290</v>
      </c>
      <c r="AH18" s="185">
        <f>SUMIFS('[1]4.3 CDP data_scope 3_2019'!$E:$E,'[1]4.3 CDP data_scope 3_2019'!$A:$A,'3.1 Emission data (2)'!AH$7,'[1]4.3 CDP data_scope 3_2019'!$C:$C,'3.1 Emission data (2)'!$D18)</f>
        <v>0</v>
      </c>
      <c r="AI18" s="184">
        <f>SUMIFS('[1]4.3 CDP data_scope 3_2019'!$E:$E,'[1]4.3 CDP data_scope 3_2019'!$A:$A,'3.1 Emission data (2)'!AI$7,'[1]4.3 CDP data_scope 3_2019'!$C:$C,'3.1 Emission data (2)'!$D18)</f>
        <v>4900</v>
      </c>
      <c r="AJ18" s="184">
        <f>SUMIFS('[1]4.3 CDP data_scope 3_2019'!$E:$E,'[1]4.3 CDP data_scope 3_2019'!$A:$A,'3.1 Emission data (2)'!AJ$7,'[1]4.3 CDP data_scope 3_2019'!$C:$C,'3.1 Emission data (2)'!$D18)</f>
        <v>41897</v>
      </c>
      <c r="AK18" s="185">
        <f>SUMIFS('[1]4.3 CDP data_scope 3_2019'!$E:$E,'[1]4.3 CDP data_scope 3_2019'!$A:$A,'3.1 Emission data (2)'!AK$7,'[1]4.3 CDP data_scope 3_2019'!$C:$C,'3.1 Emission data (2)'!$D18)</f>
        <v>0</v>
      </c>
      <c r="AL18" s="187">
        <f>SUMIFS('[1]4.3 CDP data_scope 3_2019'!$E:$E,'[1]4.3 CDP data_scope 3_2019'!$A:$A,'3.1 Emission data (2)'!AL$7,'[1]4.3 CDP data_scope 3_2019'!$C:$C,'3.1 Emission data (2)'!$D18)</f>
        <v>0</v>
      </c>
      <c r="AM18" s="185">
        <f>SUMIFS('[1]4.3 CDP data_scope 3_2019'!$E:$E,'[1]4.3 CDP data_scope 3_2019'!$A:$A,'3.1 Emission data (2)'!AM$7,'[1]4.3 CDP data_scope 3_2019'!$C:$C,'3.1 Emission data (2)'!$D18)</f>
        <v>0</v>
      </c>
      <c r="AN18" s="185">
        <f>SUMIFS('[1]4.3 CDP data_scope 3_2019'!$E:$E,'[1]4.3 CDP data_scope 3_2019'!$A:$A,'3.1 Emission data (2)'!AN$7,'[1]4.3 CDP data_scope 3_2019'!$C:$C,'3.1 Emission data (2)'!$D18)</f>
        <v>0</v>
      </c>
      <c r="AO18" s="184">
        <f>SUMIFS('[1]4.3 CDP data_scope 3_2019'!$E:$E,'[1]4.3 CDP data_scope 3_2019'!$A:$A,'3.1 Emission data (2)'!AO$7,'[1]4.3 CDP data_scope 3_2019'!$C:$C,'3.1 Emission data (2)'!$D18)</f>
        <v>17423</v>
      </c>
      <c r="AP18" s="184">
        <f>SUMIFS('[1]4.3 CDP data_scope 3_2019'!$E:$E,'[1]4.3 CDP data_scope 3_2019'!$A:$A,'3.1 Emission data (2)'!AP$7,'[1]4.3 CDP data_scope 3_2019'!$C:$C,'3.1 Emission data (2)'!$D18)</f>
        <v>1920</v>
      </c>
      <c r="AQ18" s="185">
        <f>SUMIFS('[1]4.3 CDP data_scope 3_2019'!$E:$E,'[1]4.3 CDP data_scope 3_2019'!$A:$A,'3.1 Emission data (2)'!AQ$7,'[1]4.3 CDP data_scope 3_2019'!$C:$C,'3.1 Emission data (2)'!$D18)</f>
        <v>0</v>
      </c>
      <c r="AR18" s="187">
        <f>SUMIFS('[1]4.3 CDP data_scope 3_2019'!$E:$E,'[1]4.3 CDP data_scope 3_2019'!$A:$A,'3.1 Emission data (2)'!AR$7,'[1]4.3 CDP data_scope 3_2019'!$C:$C,'3.1 Emission data (2)'!$D18)</f>
        <v>0</v>
      </c>
      <c r="AS18" s="184">
        <f>SUMIFS('[1]4.3 CDP data_scope 3_2019'!$E:$E,'[1]4.3 CDP data_scope 3_2019'!$A:$A,'3.1 Emission data (2)'!AS$7,'[1]4.3 CDP data_scope 3_2019'!$C:$C,'3.1 Emission data (2)'!$D18)</f>
        <v>5700</v>
      </c>
      <c r="AT18" s="184">
        <f>SUMIFS('[1]4.3 CDP data_scope 3_2019'!$E:$E,'[1]4.3 CDP data_scope 3_2019'!$A:$A,'3.1 Emission data (2)'!AT$7,'[1]4.3 CDP data_scope 3_2019'!$C:$C,'3.1 Emission data (2)'!$D18)</f>
        <v>8971</v>
      </c>
      <c r="AU18" s="184">
        <f>SUMIFS('[1]4.3 CDP data_scope 3_2019'!$E:$E,'[1]4.3 CDP data_scope 3_2019'!$A:$A,'3.1 Emission data (2)'!AU$7,'[1]4.3 CDP data_scope 3_2019'!$C:$C,'3.1 Emission data (2)'!$D18)</f>
        <v>12651</v>
      </c>
      <c r="AV18" s="184">
        <f>SUMIFS('[1]4.3 CDP data_scope 3_2019'!$E:$E,'[1]4.3 CDP data_scope 3_2019'!$A:$A,'3.1 Emission data (2)'!AV$7,'[1]4.3 CDP data_scope 3_2019'!$C:$C,'3.1 Emission data (2)'!$D18)</f>
        <v>8000</v>
      </c>
      <c r="AW18" s="185">
        <f>SUMIFS('[1]4.3 CDP data_scope 3_2019'!$E:$E,'[1]4.3 CDP data_scope 3_2019'!$A:$A,'3.1 Emission data (2)'!AW$7,'[1]4.3 CDP data_scope 3_2019'!$C:$C,'3.1 Emission data (2)'!$D18)</f>
        <v>0</v>
      </c>
      <c r="AX18" s="185">
        <f>SUMIFS('[1]4.3 CDP data_scope 3_2019'!$E:$E,'[1]4.3 CDP data_scope 3_2019'!$A:$A,'3.1 Emission data (2)'!AX$7,'[1]4.3 CDP data_scope 3_2019'!$C:$C,'3.1 Emission data (2)'!$D18)</f>
        <v>0</v>
      </c>
      <c r="AY18" s="185">
        <f>SUMIFS('[1]4.3 CDP data_scope 3_2019'!$E:$E,'[1]4.3 CDP data_scope 3_2019'!$A:$A,'3.1 Emission data (2)'!AY$7,'[1]4.3 CDP data_scope 3_2019'!$C:$C,'3.1 Emission data (2)'!$D18)</f>
        <v>0</v>
      </c>
      <c r="AZ18" s="201">
        <f>SUMIFS('[1]4.3 CDP data_scope 3_2019'!$E:$E,'[1]4.3 CDP data_scope 3_2019'!$A:$A,'3.1 Emission data (2)'!AZ$7,'[1]4.3 CDP data_scope 3_2019'!$C:$C,'3.1 Emission data (2)'!$D18)</f>
        <v>282.95999999999998</v>
      </c>
      <c r="BA18" s="184">
        <f>SUMIFS('[1]4.3 CDP data_scope 3_2019'!$E:$E,'[1]4.3 CDP data_scope 3_2019'!$A:$A,'3.1 Emission data (2)'!BA$7,'[1]4.3 CDP data_scope 3_2019'!$C:$C,'3.1 Emission data (2)'!$D18)</f>
        <v>6717</v>
      </c>
      <c r="BB18" s="184">
        <f>SUMIFS('[1]4.3 CDP data_scope 3_2019'!$E:$E,'[1]4.3 CDP data_scope 3_2019'!$A:$A,'3.1 Emission data (2)'!BB$7,'[1]4.3 CDP data_scope 3_2019'!$C:$C,'3.1 Emission data (2)'!$D18)</f>
        <v>30419</v>
      </c>
      <c r="BC18" s="184">
        <f>SUMIFS('[1]4.3 CDP data_scope 3_2019'!$E:$E,'[1]4.3 CDP data_scope 3_2019'!$A:$A,'3.1 Emission data (2)'!BC$7,'[1]4.3 CDP data_scope 3_2019'!$C:$C,'3.1 Emission data (2)'!$D18)</f>
        <v>586</v>
      </c>
      <c r="BD18" s="185">
        <f>SUMIFS('[1]4.3 CDP data_scope 3_2019'!$E:$E,'[1]4.3 CDP data_scope 3_2019'!$A:$A,'3.1 Emission data (2)'!BD$7,'[1]4.3 CDP data_scope 3_2019'!$C:$C,'3.1 Emission data (2)'!$D18)</f>
        <v>0</v>
      </c>
      <c r="BE18" s="185">
        <f>SUMIFS('[1]4.3 CDP data_scope 3_2019'!$E:$E,'[1]4.3 CDP data_scope 3_2019'!$A:$A,'3.1 Emission data (2)'!BE$7,'[1]4.3 CDP data_scope 3_2019'!$C:$C,'3.1 Emission data (2)'!$D18)</f>
        <v>0</v>
      </c>
      <c r="BF18" s="184">
        <f>SUMIFS('[1]4.3 CDP data_scope 3_2019'!$E:$E,'[1]4.3 CDP data_scope 3_2019'!$A:$A,'3.1 Emission data (2)'!BF$7,'[1]4.3 CDP data_scope 3_2019'!$C:$C,'3.1 Emission data (2)'!$D18)</f>
        <v>5063</v>
      </c>
      <c r="BG18" s="184">
        <f>SUMIFS('[1]4.3 CDP data_scope 3_2019'!$E:$E,'[1]4.3 CDP data_scope 3_2019'!$A:$A,'3.1 Emission data (2)'!BG$7,'[1]4.3 CDP data_scope 3_2019'!$C:$C,'3.1 Emission data (2)'!$D18)</f>
        <v>34</v>
      </c>
      <c r="BH18" s="184">
        <f>SUMIFS('[1]4.3 CDP data_scope 3_2019'!$E:$E,'[1]4.3 CDP data_scope 3_2019'!$A:$A,'3.1 Emission data (2)'!BH$7,'[1]4.3 CDP data_scope 3_2019'!$C:$C,'3.1 Emission data (2)'!$D18)</f>
        <v>6562.4</v>
      </c>
      <c r="BI18" s="64"/>
      <c r="BJ18" s="172"/>
      <c r="BK18" s="171"/>
      <c r="BL18" s="170"/>
      <c r="BM18" s="169"/>
      <c r="BN18" s="168"/>
      <c r="BO18" s="167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139"/>
      <c r="CQ18" s="64"/>
      <c r="CR18" s="139"/>
      <c r="CS18" s="64"/>
      <c r="CT18" s="64"/>
      <c r="CU18" s="64"/>
      <c r="CV18" s="64"/>
      <c r="CW18" s="64"/>
      <c r="CX18" s="139"/>
      <c r="CY18" s="64"/>
      <c r="CZ18" s="64"/>
      <c r="DA18" s="64"/>
      <c r="DB18" s="64"/>
      <c r="DC18" s="64"/>
      <c r="DD18" s="139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</row>
    <row r="19" spans="2:124" x14ac:dyDescent="0.2">
      <c r="C19" s="99"/>
      <c r="D19" s="218" t="s">
        <v>46</v>
      </c>
      <c r="E19" s="201">
        <f>SUMIFS('[1]4.3 CDP data_scope 3_2019'!E:E,'[1]4.3 CDP data_scope 3_2019'!A:A,'3.1 Emission data (2)'!E$7,'[1]4.3 CDP data_scope 3_2019'!C:C,'3.1 Emission data (2)'!$D19)</f>
        <v>378230</v>
      </c>
      <c r="F19" s="184">
        <f>SUMIFS('[1]4.3 CDP data_scope 3_2019'!$E:$E,'[1]4.3 CDP data_scope 3_2019'!$A:$A,'3.1 Emission data (2)'!F$7,'[1]4.3 CDP data_scope 3_2019'!$C:$C,'3.1 Emission data (2)'!$D19)</f>
        <v>313000</v>
      </c>
      <c r="G19" s="186">
        <f>SUMIFS('[1]4.3 CDP data_scope 3_2019'!$E:$E,'[1]4.3 CDP data_scope 3_2019'!$A:$A,'3.1 Emission data (2)'!G$7,'[1]4.3 CDP data_scope 3_2019'!$C:$C,'3.1 Emission data (2)'!$D19)</f>
        <v>458090</v>
      </c>
      <c r="H19" s="184">
        <f>SUMIFS('[1]4.3 CDP data_scope 3_2019'!$E:$E,'[1]4.3 CDP data_scope 3_2019'!$A:$A,'3.1 Emission data (2)'!H$7,'[1]4.3 CDP data_scope 3_2019'!$C:$C,'3.1 Emission data (2)'!$D19)</f>
        <v>192845</v>
      </c>
      <c r="I19" s="184">
        <f>SUMIFS('[1]4.3 CDP data_scope 3_2019'!$E:$E,'[1]4.3 CDP data_scope 3_2019'!$A:$A,'3.1 Emission data (2)'!I$7,'[1]4.3 CDP data_scope 3_2019'!$C:$C,'3.1 Emission data (2)'!$D19)</f>
        <v>317166</v>
      </c>
      <c r="J19" s="184">
        <f>SUMIFS('[1]4.3 CDP data_scope 3_2019'!$E:$E,'[1]4.3 CDP data_scope 3_2019'!$A:$A,'3.1 Emission data (2)'!J$7,'[1]4.3 CDP data_scope 3_2019'!$C:$C,'3.1 Emission data (2)'!$D19)</f>
        <v>494928</v>
      </c>
      <c r="K19" s="201">
        <f>SUMIFS('[1]4.3 CDP data_scope 3_2019'!$E:$E,'[1]4.3 CDP data_scope 3_2019'!$A:$A,'3.1 Emission data (2)'!K$7,'[1]4.3 CDP data_scope 3_2019'!$C:$C,'3.1 Emission data (2)'!$D19)</f>
        <v>138662</v>
      </c>
      <c r="L19" s="184">
        <f>SUMIFS('[1]4.3 CDP data_scope 3_2019'!$E:$E,'[1]4.3 CDP data_scope 3_2019'!$A:$A,'3.1 Emission data (2)'!L$7,'[1]4.3 CDP data_scope 3_2019'!$C:$C,'3.1 Emission data (2)'!$D19)</f>
        <v>129000</v>
      </c>
      <c r="M19" s="184">
        <f>SUMIFS('[1]4.3 CDP data_scope 3_2019'!$E:$E,'[1]4.3 CDP data_scope 3_2019'!$A:$A,'3.1 Emission data (2)'!M$7,'[1]4.3 CDP data_scope 3_2019'!$C:$C,'3.1 Emission data (2)'!$D19)</f>
        <v>40498</v>
      </c>
      <c r="N19" s="201">
        <f>SUMIFS('[1]4.3 CDP data_scope 3_2019'!$E:$E,'[1]4.3 CDP data_scope 3_2019'!$A:$A,'3.1 Emission data (2)'!N$7,'[1]4.3 CDP data_scope 3_2019'!$C:$C,'3.1 Emission data (2)'!$D19)</f>
        <v>58081</v>
      </c>
      <c r="O19" s="184">
        <f>SUMIFS('[1]4.3 CDP data_scope 3_2019'!$E:$E,'[1]4.3 CDP data_scope 3_2019'!$A:$A,'3.1 Emission data (2)'!O$7,'[1]4.3 CDP data_scope 3_2019'!$C:$C,'3.1 Emission data (2)'!$D19)</f>
        <v>75869</v>
      </c>
      <c r="P19" s="184">
        <f>SUMIFS('[1]4.3 CDP data_scope 3_2019'!$E:$E,'[1]4.3 CDP data_scope 3_2019'!$A:$A,'3.1 Emission data (2)'!P$7,'[1]4.3 CDP data_scope 3_2019'!$C:$C,'3.1 Emission data (2)'!$D19)</f>
        <v>315428.07</v>
      </c>
      <c r="Q19" s="184">
        <f>SUMIFS('[1]4.3 CDP data_scope 3_2019'!$E:$E,'[1]4.3 CDP data_scope 3_2019'!$A:$A,'3.1 Emission data (2)'!Q$7,'[1]4.3 CDP data_scope 3_2019'!$C:$C,'3.1 Emission data (2)'!$D19)</f>
        <v>37005</v>
      </c>
      <c r="R19" s="184">
        <f>SUMIFS('[1]4.3 CDP data_scope 3_2019'!$E:$E,'[1]4.3 CDP data_scope 3_2019'!$A:$A,'3.1 Emission data (2)'!R$7,'[1]4.3 CDP data_scope 3_2019'!$C:$C,'3.1 Emission data (2)'!$D19)</f>
        <v>8117</v>
      </c>
      <c r="S19" s="184">
        <f>SUMIFS('[1]4.3 CDP data_scope 3_2019'!$E:$E,'[1]4.3 CDP data_scope 3_2019'!$A:$A,'3.1 Emission data (2)'!S$7,'[1]4.3 CDP data_scope 3_2019'!$C:$C,'3.1 Emission data (2)'!$D19)</f>
        <v>117819</v>
      </c>
      <c r="T19" s="201">
        <f>SUMIFS('[1]4.3 CDP data_scope 3_2019'!$E:$E,'[1]4.3 CDP data_scope 3_2019'!$A:$A,'3.1 Emission data (2)'!T$7,'[1]4.3 CDP data_scope 3_2019'!$C:$C,'3.1 Emission data (2)'!$D19)</f>
        <v>35442.82</v>
      </c>
      <c r="U19" s="184">
        <f>SUMIFS('[1]4.3 CDP data_scope 3_2019'!$E:$E,'[1]4.3 CDP data_scope 3_2019'!$A:$A,'3.1 Emission data (2)'!U$7,'[1]4.3 CDP data_scope 3_2019'!$C:$C,'3.1 Emission data (2)'!$D19)</f>
        <v>18536.28</v>
      </c>
      <c r="V19" s="201">
        <f>SUMIFS('[1]4.3 CDP data_scope 3_2019'!$E:$E,'[1]4.3 CDP data_scope 3_2019'!$A:$A,'3.1 Emission data (2)'!V$7,'[1]4.3 CDP data_scope 3_2019'!$C:$C,'3.1 Emission data (2)'!$D19)</f>
        <v>19707.3</v>
      </c>
      <c r="W19" s="184">
        <f>SUMIFS('[1]4.3 CDP data_scope 3_2019'!$E:$E,'[1]4.3 CDP data_scope 3_2019'!$A:$A,'3.1 Emission data (2)'!W$7,'[1]4.3 CDP data_scope 3_2019'!$C:$C,'3.1 Emission data (2)'!$D19)</f>
        <v>26222</v>
      </c>
      <c r="X19" s="184">
        <f>SUMIFS('[1]4.3 CDP data_scope 3_2019'!$E:$E,'[1]4.3 CDP data_scope 3_2019'!$A:$A,'3.1 Emission data (2)'!X$7,'[1]4.3 CDP data_scope 3_2019'!$C:$C,'3.1 Emission data (2)'!$D19)</f>
        <v>92937</v>
      </c>
      <c r="Y19" s="201">
        <f>SUMIFS('[1]4.3 CDP data_scope 3_2019'!$E:$E,'[1]4.3 CDP data_scope 3_2019'!$A:$A,'3.1 Emission data (2)'!Y$7,'[1]4.3 CDP data_scope 3_2019'!$C:$C,'3.1 Emission data (2)'!$D19)</f>
        <v>5961.86</v>
      </c>
      <c r="Z19" s="198">
        <f>SUMIFS('[1]4.3 CDP data_scope 3_2019'!$E:$E,'[1]4.3 CDP data_scope 3_2019'!$A:$A,'3.1 Emission data (2)'!Z$7,'[1]4.3 CDP data_scope 3_2019'!$C:$C,'3.1 Emission data (2)'!$D19)</f>
        <v>8442.06</v>
      </c>
      <c r="AA19" s="193">
        <f>SUMIFS('[1]4.3 CDP data_scope 3_2019'!$E:$E,'[1]4.3 CDP data_scope 3_2019'!$A:$A,'3.1 Emission data (2)'!AA$7,'[1]4.3 CDP data_scope 3_2019'!$C:$C,'3.1 Emission data (2)'!$D19)</f>
        <v>337300</v>
      </c>
      <c r="AB19" s="184">
        <f>SUMIFS('[1]4.3 CDP data_scope 3_2019'!$E:$E,'[1]4.3 CDP data_scope 3_2019'!$A:$A,'3.1 Emission data (2)'!AB$7,'[1]4.3 CDP data_scope 3_2019'!$C:$C,'3.1 Emission data (2)'!$D19)</f>
        <v>110000</v>
      </c>
      <c r="AC19" s="201">
        <f>SUMIFS('[1]4.3 CDP data_scope 3_2019'!$E:$E,'[1]4.3 CDP data_scope 3_2019'!$A:$A,'3.1 Emission data (2)'!AC$7,'[1]4.3 CDP data_scope 3_2019'!$C:$C,'3.1 Emission data (2)'!$D19)</f>
        <v>217500</v>
      </c>
      <c r="AD19" s="187">
        <f>SUMIFS('[1]4.3 CDP data_scope 3_2019'!$E:$E,'[1]4.3 CDP data_scope 3_2019'!$A:$A,'3.1 Emission data (2)'!AD$7,'[1]4.3 CDP data_scope 3_2019'!$C:$C,'3.1 Emission data (2)'!$D19)</f>
        <v>0</v>
      </c>
      <c r="AE19" s="201">
        <f>SUMIFS('[1]4.3 CDP data_scope 3_2019'!$E:$E,'[1]4.3 CDP data_scope 3_2019'!$A:$A,'3.1 Emission data (2)'!AE$7,'[1]4.3 CDP data_scope 3_2019'!$C:$C,'3.1 Emission data (2)'!$D19)</f>
        <v>70000</v>
      </c>
      <c r="AF19" s="204">
        <f>SUMIFS('[1]4.3 CDP data_scope 3_2019'!$E:$E,'[1]4.3 CDP data_scope 3_2019'!$A:$A,'3.1 Emission data (2)'!AF$7,'[1]4.3 CDP data_scope 3_2019'!$C:$C,'3.1 Emission data (2)'!$D19)</f>
        <v>165854</v>
      </c>
      <c r="AG19" s="184">
        <f>SUMIFS('[1]4.3 CDP data_scope 3_2019'!$E:$E,'[1]4.3 CDP data_scope 3_2019'!$A:$A,'3.1 Emission data (2)'!AG$7,'[1]4.3 CDP data_scope 3_2019'!$C:$C,'3.1 Emission data (2)'!$D19)</f>
        <v>68553</v>
      </c>
      <c r="AH19" s="201">
        <f>SUMIFS('[1]4.3 CDP data_scope 3_2019'!$E:$E,'[1]4.3 CDP data_scope 3_2019'!$A:$A,'3.1 Emission data (2)'!AH$7,'[1]4.3 CDP data_scope 3_2019'!$C:$C,'3.1 Emission data (2)'!$D19)</f>
        <v>23520</v>
      </c>
      <c r="AI19" s="184">
        <f>SUMIFS('[1]4.3 CDP data_scope 3_2019'!$E:$E,'[1]4.3 CDP data_scope 3_2019'!$A:$A,'3.1 Emission data (2)'!AI$7,'[1]4.3 CDP data_scope 3_2019'!$C:$C,'3.1 Emission data (2)'!$D19)</f>
        <v>93000</v>
      </c>
      <c r="AJ19" s="201">
        <f>SUMIFS('[1]4.3 CDP data_scope 3_2019'!$E:$E,'[1]4.3 CDP data_scope 3_2019'!$A:$A,'3.1 Emission data (2)'!AJ$7,'[1]4.3 CDP data_scope 3_2019'!$C:$C,'3.1 Emission data (2)'!$D19)</f>
        <v>10084</v>
      </c>
      <c r="AK19" s="185">
        <f>SUMIFS('[1]4.3 CDP data_scope 3_2019'!$E:$E,'[1]4.3 CDP data_scope 3_2019'!$A:$A,'3.1 Emission data (2)'!AK$7,'[1]4.3 CDP data_scope 3_2019'!$C:$C,'3.1 Emission data (2)'!$D19)</f>
        <v>0</v>
      </c>
      <c r="AL19" s="201">
        <f>SUMIFS('[1]4.3 CDP data_scope 3_2019'!$E:$E,'[1]4.3 CDP data_scope 3_2019'!$A:$A,'3.1 Emission data (2)'!AL$7,'[1]4.3 CDP data_scope 3_2019'!$C:$C,'3.1 Emission data (2)'!$D19)</f>
        <v>18131.240000000002</v>
      </c>
      <c r="AM19" s="201">
        <f>SUMIFS('[1]4.3 CDP data_scope 3_2019'!$E:$E,'[1]4.3 CDP data_scope 3_2019'!$A:$A,'3.1 Emission data (2)'!AM$7,'[1]4.3 CDP data_scope 3_2019'!$C:$C,'3.1 Emission data (2)'!$D19)</f>
        <v>28247</v>
      </c>
      <c r="AN19" s="201">
        <f>SUMIFS('[1]4.3 CDP data_scope 3_2019'!$E:$E,'[1]4.3 CDP data_scope 3_2019'!$A:$A,'3.1 Emission data (2)'!AN$7,'[1]4.3 CDP data_scope 3_2019'!$C:$C,'3.1 Emission data (2)'!$D19)</f>
        <v>81500</v>
      </c>
      <c r="AO19" s="201">
        <f>SUMIFS('[1]4.3 CDP data_scope 3_2019'!$E:$E,'[1]4.3 CDP data_scope 3_2019'!$A:$A,'3.1 Emission data (2)'!AO$7,'[1]4.3 CDP data_scope 3_2019'!$C:$C,'3.1 Emission data (2)'!$D19)</f>
        <v>9993</v>
      </c>
      <c r="AP19" s="184">
        <f>SUMIFS('[1]4.3 CDP data_scope 3_2019'!$E:$E,'[1]4.3 CDP data_scope 3_2019'!$A:$A,'3.1 Emission data (2)'!AP$7,'[1]4.3 CDP data_scope 3_2019'!$C:$C,'3.1 Emission data (2)'!$D19)</f>
        <v>53500</v>
      </c>
      <c r="AQ19" s="184">
        <f>SUMIFS('[1]4.3 CDP data_scope 3_2019'!$E:$E,'[1]4.3 CDP data_scope 3_2019'!$A:$A,'3.1 Emission data (2)'!AQ$7,'[1]4.3 CDP data_scope 3_2019'!$C:$C,'3.1 Emission data (2)'!$D19)</f>
        <v>110000</v>
      </c>
      <c r="AR19" s="187">
        <f>SUMIFS('[1]4.3 CDP data_scope 3_2019'!$E:$E,'[1]4.3 CDP data_scope 3_2019'!$A:$A,'3.1 Emission data (2)'!AR$7,'[1]4.3 CDP data_scope 3_2019'!$C:$C,'3.1 Emission data (2)'!$D19)</f>
        <v>0</v>
      </c>
      <c r="AS19" s="201">
        <f>SUMIFS('[1]4.3 CDP data_scope 3_2019'!$E:$E,'[1]4.3 CDP data_scope 3_2019'!$A:$A,'3.1 Emission data (2)'!AS$7,'[1]4.3 CDP data_scope 3_2019'!$C:$C,'3.1 Emission data (2)'!$D19)</f>
        <v>17000</v>
      </c>
      <c r="AT19" s="184">
        <f>SUMIFS('[1]4.3 CDP data_scope 3_2019'!$E:$E,'[1]4.3 CDP data_scope 3_2019'!$A:$A,'3.1 Emission data (2)'!AT$7,'[1]4.3 CDP data_scope 3_2019'!$C:$C,'3.1 Emission data (2)'!$D19)</f>
        <v>52248</v>
      </c>
      <c r="AU19" s="184">
        <f>SUMIFS('[1]4.3 CDP data_scope 3_2019'!$E:$E,'[1]4.3 CDP data_scope 3_2019'!$A:$A,'3.1 Emission data (2)'!AU$7,'[1]4.3 CDP data_scope 3_2019'!$C:$C,'3.1 Emission data (2)'!$D19)</f>
        <v>4385</v>
      </c>
      <c r="AV19" s="184">
        <f>SUMIFS('[1]4.3 CDP data_scope 3_2019'!$E:$E,'[1]4.3 CDP data_scope 3_2019'!$A:$A,'3.1 Emission data (2)'!AV$7,'[1]4.3 CDP data_scope 3_2019'!$C:$C,'3.1 Emission data (2)'!$D19)</f>
        <v>51000</v>
      </c>
      <c r="AW19" s="201">
        <f>SUMIFS('[1]4.3 CDP data_scope 3_2019'!$E:$E,'[1]4.3 CDP data_scope 3_2019'!$A:$A,'3.1 Emission data (2)'!AW$7,'[1]4.3 CDP data_scope 3_2019'!$C:$C,'3.1 Emission data (2)'!$D19)</f>
        <v>47759</v>
      </c>
      <c r="AX19" s="185">
        <f>SUMIFS('[1]4.3 CDP data_scope 3_2019'!$E:$E,'[1]4.3 CDP data_scope 3_2019'!$A:$A,'3.1 Emission data (2)'!AX$7,'[1]4.3 CDP data_scope 3_2019'!$C:$C,'3.1 Emission data (2)'!$D19)</f>
        <v>0</v>
      </c>
      <c r="AY19" s="185">
        <f>SUMIFS('[1]4.3 CDP data_scope 3_2019'!$E:$E,'[1]4.3 CDP data_scope 3_2019'!$A:$A,'3.1 Emission data (2)'!AY$7,'[1]4.3 CDP data_scope 3_2019'!$C:$C,'3.1 Emission data (2)'!$D19)</f>
        <v>0</v>
      </c>
      <c r="AZ19" s="201">
        <f>SUMIFS('[1]4.3 CDP data_scope 3_2019'!$E:$E,'[1]4.3 CDP data_scope 3_2019'!$A:$A,'3.1 Emission data (2)'!AZ$7,'[1]4.3 CDP data_scope 3_2019'!$C:$C,'3.1 Emission data (2)'!$D19)</f>
        <v>4728.88</v>
      </c>
      <c r="BA19" s="201">
        <f>SUMIFS('[1]4.3 CDP data_scope 3_2019'!$E:$E,'[1]4.3 CDP data_scope 3_2019'!$A:$A,'3.1 Emission data (2)'!BA$7,'[1]4.3 CDP data_scope 3_2019'!$C:$C,'3.1 Emission data (2)'!$D19)</f>
        <v>11782</v>
      </c>
      <c r="BB19" s="184">
        <f>SUMIFS('[1]4.3 CDP data_scope 3_2019'!$E:$E,'[1]4.3 CDP data_scope 3_2019'!$A:$A,'3.1 Emission data (2)'!BB$7,'[1]4.3 CDP data_scope 3_2019'!$C:$C,'3.1 Emission data (2)'!$D19)</f>
        <v>32119</v>
      </c>
      <c r="BC19" s="184">
        <f>SUMIFS('[1]4.3 CDP data_scope 3_2019'!$E:$E,'[1]4.3 CDP data_scope 3_2019'!$A:$A,'3.1 Emission data (2)'!BC$7,'[1]4.3 CDP data_scope 3_2019'!$C:$C,'3.1 Emission data (2)'!$D19)</f>
        <v>1498.2</v>
      </c>
      <c r="BD19" s="184">
        <f>SUMIFS('[1]4.3 CDP data_scope 3_2019'!$E:$E,'[1]4.3 CDP data_scope 3_2019'!$A:$A,'3.1 Emission data (2)'!BD$7,'[1]4.3 CDP data_scope 3_2019'!$C:$C,'3.1 Emission data (2)'!$D19)</f>
        <v>60968</v>
      </c>
      <c r="BE19" s="201">
        <f>SUMIFS('[1]4.3 CDP data_scope 3_2019'!$E:$E,'[1]4.3 CDP data_scope 3_2019'!$A:$A,'3.1 Emission data (2)'!BE$7,'[1]4.3 CDP data_scope 3_2019'!$C:$C,'3.1 Emission data (2)'!$D19)</f>
        <v>5491.51</v>
      </c>
      <c r="BF19" s="184">
        <f>SUMIFS('[1]4.3 CDP data_scope 3_2019'!$E:$E,'[1]4.3 CDP data_scope 3_2019'!$A:$A,'3.1 Emission data (2)'!BF$7,'[1]4.3 CDP data_scope 3_2019'!$C:$C,'3.1 Emission data (2)'!$D19)</f>
        <v>19588</v>
      </c>
      <c r="BG19" s="201">
        <f>SUMIFS('[1]4.3 CDP data_scope 3_2019'!$E:$E,'[1]4.3 CDP data_scope 3_2019'!$A:$A,'3.1 Emission data (2)'!BG$7,'[1]4.3 CDP data_scope 3_2019'!$C:$C,'3.1 Emission data (2)'!$D19)</f>
        <v>263</v>
      </c>
      <c r="BH19" s="201">
        <f>SUMIFS('[1]4.3 CDP data_scope 3_2019'!$E:$E,'[1]4.3 CDP data_scope 3_2019'!$A:$A,'3.1 Emission data (2)'!BH$7,'[1]4.3 CDP data_scope 3_2019'!$C:$C,'3.1 Emission data (2)'!$D19)</f>
        <v>17835</v>
      </c>
      <c r="BI19" s="64"/>
      <c r="BJ19" s="172"/>
      <c r="BK19" s="171"/>
      <c r="BL19" s="170"/>
      <c r="BM19" s="169"/>
      <c r="BN19" s="168"/>
      <c r="BO19" s="167"/>
      <c r="BQ19" s="64"/>
      <c r="BR19" s="64"/>
      <c r="BS19" s="139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139"/>
      <c r="CQ19" s="64"/>
      <c r="CR19" s="139"/>
      <c r="CS19" s="64"/>
      <c r="CT19" s="64"/>
      <c r="CU19" s="64"/>
      <c r="CV19" s="139"/>
      <c r="CW19" s="64"/>
      <c r="CX19" s="139"/>
      <c r="CY19" s="64"/>
      <c r="CZ19" s="64"/>
      <c r="DA19" s="64"/>
      <c r="DB19" s="64"/>
      <c r="DC19" s="64"/>
      <c r="DD19" s="139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</row>
    <row r="20" spans="2:124" x14ac:dyDescent="0.2">
      <c r="C20" s="99"/>
      <c r="D20" s="102" t="s">
        <v>36</v>
      </c>
      <c r="E20" s="184">
        <f>SUMIFS('[1]4.3 CDP data_scope 3_2019'!E:E,'[1]4.3 CDP data_scope 3_2019'!A:A,'3.1 Emission data (2)'!E$7,'[1]4.3 CDP data_scope 3_2019'!C:C,'3.1 Emission data (2)'!$D20)</f>
        <v>330000</v>
      </c>
      <c r="F20" s="184">
        <f>SUMIFS('[1]4.3 CDP data_scope 3_2019'!$E:$E,'[1]4.3 CDP data_scope 3_2019'!$A:$A,'3.1 Emission data (2)'!F$7,'[1]4.3 CDP data_scope 3_2019'!$C:$C,'3.1 Emission data (2)'!$D20)</f>
        <v>150467</v>
      </c>
      <c r="G20" s="184">
        <f>SUMIFS('[1]4.3 CDP data_scope 3_2019'!$E:$E,'[1]4.3 CDP data_scope 3_2019'!$A:$A,'3.1 Emission data (2)'!G$7,'[1]4.3 CDP data_scope 3_2019'!$C:$C,'3.1 Emission data (2)'!$D20)</f>
        <v>122800</v>
      </c>
      <c r="H20" s="201">
        <f>SUMIFS('[1]4.3 CDP data_scope 3_2019'!$E:$E,'[1]4.3 CDP data_scope 3_2019'!$A:$A,'3.1 Emission data (2)'!H$7,'[1]4.3 CDP data_scope 3_2019'!$C:$C,'3.1 Emission data (2)'!$D20)</f>
        <v>70</v>
      </c>
      <c r="I20" s="184">
        <f>SUMIFS('[1]4.3 CDP data_scope 3_2019'!$E:$E,'[1]4.3 CDP data_scope 3_2019'!$A:$A,'3.1 Emission data (2)'!I$7,'[1]4.3 CDP data_scope 3_2019'!$C:$C,'3.1 Emission data (2)'!$D20)</f>
        <v>47620</v>
      </c>
      <c r="J20" s="185">
        <f>SUMIFS('[1]4.3 CDP data_scope 3_2019'!$E:$E,'[1]4.3 CDP data_scope 3_2019'!$A:$A,'3.1 Emission data (2)'!J$7,'[1]4.3 CDP data_scope 3_2019'!$C:$C,'3.1 Emission data (2)'!$D20)</f>
        <v>0</v>
      </c>
      <c r="K20" s="184">
        <f>SUMIFS('[1]4.3 CDP data_scope 3_2019'!$E:$E,'[1]4.3 CDP data_scope 3_2019'!$A:$A,'3.1 Emission data (2)'!K$7,'[1]4.3 CDP data_scope 3_2019'!$C:$C,'3.1 Emission data (2)'!$D20)</f>
        <v>280026</v>
      </c>
      <c r="L20" s="184">
        <f>SUMIFS('[1]4.3 CDP data_scope 3_2019'!$E:$E,'[1]4.3 CDP data_scope 3_2019'!$A:$A,'3.1 Emission data (2)'!L$7,'[1]4.3 CDP data_scope 3_2019'!$C:$C,'3.1 Emission data (2)'!$D20)</f>
        <v>26000</v>
      </c>
      <c r="M20" s="184">
        <f>SUMIFS('[1]4.3 CDP data_scope 3_2019'!$E:$E,'[1]4.3 CDP data_scope 3_2019'!$A:$A,'3.1 Emission data (2)'!M$7,'[1]4.3 CDP data_scope 3_2019'!$C:$C,'3.1 Emission data (2)'!$D20)</f>
        <v>10603</v>
      </c>
      <c r="N20" s="184">
        <f>SUMIFS('[1]4.3 CDP data_scope 3_2019'!$E:$E,'[1]4.3 CDP data_scope 3_2019'!$A:$A,'3.1 Emission data (2)'!N$7,'[1]4.3 CDP data_scope 3_2019'!$C:$C,'3.1 Emission data (2)'!$D20)</f>
        <v>42653</v>
      </c>
      <c r="O20" s="184">
        <f>SUMIFS('[1]4.3 CDP data_scope 3_2019'!$E:$E,'[1]4.3 CDP data_scope 3_2019'!$A:$A,'3.1 Emission data (2)'!O$7,'[1]4.3 CDP data_scope 3_2019'!$C:$C,'3.1 Emission data (2)'!$D20)</f>
        <v>57762</v>
      </c>
      <c r="P20" s="184">
        <f>SUMIFS('[1]4.3 CDP data_scope 3_2019'!$E:$E,'[1]4.3 CDP data_scope 3_2019'!$A:$A,'3.1 Emission data (2)'!P$7,'[1]4.3 CDP data_scope 3_2019'!$C:$C,'3.1 Emission data (2)'!$D20)</f>
        <v>225687</v>
      </c>
      <c r="Q20" s="184">
        <f>SUMIFS('[1]4.3 CDP data_scope 3_2019'!$E:$E,'[1]4.3 CDP data_scope 3_2019'!$A:$A,'3.1 Emission data (2)'!Q$7,'[1]4.3 CDP data_scope 3_2019'!$C:$C,'3.1 Emission data (2)'!$D20)</f>
        <v>107383</v>
      </c>
      <c r="R20" s="184">
        <f>SUMIFS('[1]4.3 CDP data_scope 3_2019'!$E:$E,'[1]4.3 CDP data_scope 3_2019'!$A:$A,'3.1 Emission data (2)'!R$7,'[1]4.3 CDP data_scope 3_2019'!$C:$C,'3.1 Emission data (2)'!$D20)</f>
        <v>15932</v>
      </c>
      <c r="S20" s="184">
        <f>SUMIFS('[1]4.3 CDP data_scope 3_2019'!$E:$E,'[1]4.3 CDP data_scope 3_2019'!$A:$A,'3.1 Emission data (2)'!S$7,'[1]4.3 CDP data_scope 3_2019'!$C:$C,'3.1 Emission data (2)'!$D20)</f>
        <v>79160</v>
      </c>
      <c r="T20" s="184">
        <f>SUMIFS('[1]4.3 CDP data_scope 3_2019'!$E:$E,'[1]4.3 CDP data_scope 3_2019'!$A:$A,'3.1 Emission data (2)'!T$7,'[1]4.3 CDP data_scope 3_2019'!$C:$C,'3.1 Emission data (2)'!$D20)</f>
        <v>21235.14</v>
      </c>
      <c r="U20" s="184">
        <f>SUMIFS('[1]4.3 CDP data_scope 3_2019'!$E:$E,'[1]4.3 CDP data_scope 3_2019'!$A:$A,'3.1 Emission data (2)'!U$7,'[1]4.3 CDP data_scope 3_2019'!$C:$C,'3.1 Emission data (2)'!$D20)</f>
        <v>19971</v>
      </c>
      <c r="V20" s="184">
        <f>SUMIFS('[1]4.3 CDP data_scope 3_2019'!$E:$E,'[1]4.3 CDP data_scope 3_2019'!$A:$A,'3.1 Emission data (2)'!V$7,'[1]4.3 CDP data_scope 3_2019'!$C:$C,'3.1 Emission data (2)'!$D20)</f>
        <v>18965.150000000001</v>
      </c>
      <c r="W20" s="185">
        <f>SUMIFS('[1]4.3 CDP data_scope 3_2019'!$E:$E,'[1]4.3 CDP data_scope 3_2019'!$A:$A,'3.1 Emission data (2)'!W$7,'[1]4.3 CDP data_scope 3_2019'!$C:$C,'3.1 Emission data (2)'!$D20)</f>
        <v>0</v>
      </c>
      <c r="X20" s="184">
        <f>SUMIFS('[1]4.3 CDP data_scope 3_2019'!$E:$E,'[1]4.3 CDP data_scope 3_2019'!$A:$A,'3.1 Emission data (2)'!X$7,'[1]4.3 CDP data_scope 3_2019'!$C:$C,'3.1 Emission data (2)'!$D20)</f>
        <v>13090</v>
      </c>
      <c r="Y20" s="185">
        <f>SUMIFS('[1]4.3 CDP data_scope 3_2019'!$E:$E,'[1]4.3 CDP data_scope 3_2019'!$A:$A,'3.1 Emission data (2)'!Y$7,'[1]4.3 CDP data_scope 3_2019'!$C:$C,'3.1 Emission data (2)'!$D20)</f>
        <v>0</v>
      </c>
      <c r="Z20" s="198">
        <f>SUMIFS('[1]4.3 CDP data_scope 3_2019'!$E:$E,'[1]4.3 CDP data_scope 3_2019'!$A:$A,'3.1 Emission data (2)'!Z$7,'[1]4.3 CDP data_scope 3_2019'!$C:$C,'3.1 Emission data (2)'!$D20)</f>
        <v>2827.34</v>
      </c>
      <c r="AA20" s="193">
        <f>SUMIFS('[1]4.3 CDP data_scope 3_2019'!$E:$E,'[1]4.3 CDP data_scope 3_2019'!$A:$A,'3.1 Emission data (2)'!AA$7,'[1]4.3 CDP data_scope 3_2019'!$C:$C,'3.1 Emission data (2)'!$D20)</f>
        <v>183200</v>
      </c>
      <c r="AB20" s="201">
        <f>SUMIFS('[1]4.3 CDP data_scope 3_2019'!$E:$E,'[1]4.3 CDP data_scope 3_2019'!$A:$A,'3.1 Emission data (2)'!AB$7,'[1]4.3 CDP data_scope 3_2019'!$C:$C,'3.1 Emission data (2)'!$D20)</f>
        <v>8700</v>
      </c>
      <c r="AC20" s="184">
        <f>SUMIFS('[1]4.3 CDP data_scope 3_2019'!$E:$E,'[1]4.3 CDP data_scope 3_2019'!$A:$A,'3.1 Emission data (2)'!AC$7,'[1]4.3 CDP data_scope 3_2019'!$C:$C,'3.1 Emission data (2)'!$D20)</f>
        <v>81394</v>
      </c>
      <c r="AD20" s="187">
        <f>SUMIFS('[1]4.3 CDP data_scope 3_2019'!$E:$E,'[1]4.3 CDP data_scope 3_2019'!$A:$A,'3.1 Emission data (2)'!AD$7,'[1]4.3 CDP data_scope 3_2019'!$C:$C,'3.1 Emission data (2)'!$D20)</f>
        <v>0</v>
      </c>
      <c r="AE20" s="184">
        <f>SUMIFS('[1]4.3 CDP data_scope 3_2019'!$E:$E,'[1]4.3 CDP data_scope 3_2019'!$A:$A,'3.1 Emission data (2)'!AE$7,'[1]4.3 CDP data_scope 3_2019'!$C:$C,'3.1 Emission data (2)'!$D20)</f>
        <v>200000</v>
      </c>
      <c r="AF20" s="187">
        <f>SUMIFS('[1]4.3 CDP data_scope 3_2019'!$E:$E,'[1]4.3 CDP data_scope 3_2019'!$A:$A,'3.1 Emission data (2)'!AF$7,'[1]4.3 CDP data_scope 3_2019'!$C:$C,'3.1 Emission data (2)'!$D20)</f>
        <v>0</v>
      </c>
      <c r="AG20" s="184">
        <f>SUMIFS('[1]4.3 CDP data_scope 3_2019'!$E:$E,'[1]4.3 CDP data_scope 3_2019'!$A:$A,'3.1 Emission data (2)'!AG$7,'[1]4.3 CDP data_scope 3_2019'!$C:$C,'3.1 Emission data (2)'!$D20)</f>
        <v>247936</v>
      </c>
      <c r="AH20" s="185">
        <f>SUMIFS('[1]4.3 CDP data_scope 3_2019'!$E:$E,'[1]4.3 CDP data_scope 3_2019'!$A:$A,'3.1 Emission data (2)'!AH$7,'[1]4.3 CDP data_scope 3_2019'!$C:$C,'3.1 Emission data (2)'!$D20)</f>
        <v>0</v>
      </c>
      <c r="AI20" s="184">
        <f>SUMIFS('[1]4.3 CDP data_scope 3_2019'!$E:$E,'[1]4.3 CDP data_scope 3_2019'!$A:$A,'3.1 Emission data (2)'!AI$7,'[1]4.3 CDP data_scope 3_2019'!$C:$C,'3.1 Emission data (2)'!$D20)</f>
        <v>68000</v>
      </c>
      <c r="AJ20" s="184">
        <f>SUMIFS('[1]4.3 CDP data_scope 3_2019'!$E:$E,'[1]4.3 CDP data_scope 3_2019'!$A:$A,'3.1 Emission data (2)'!AJ$7,'[1]4.3 CDP data_scope 3_2019'!$C:$C,'3.1 Emission data (2)'!$D20)</f>
        <v>34730</v>
      </c>
      <c r="AK20" s="185">
        <f>SUMIFS('[1]4.3 CDP data_scope 3_2019'!$E:$E,'[1]4.3 CDP data_scope 3_2019'!$A:$A,'3.1 Emission data (2)'!AK$7,'[1]4.3 CDP data_scope 3_2019'!$C:$C,'3.1 Emission data (2)'!$D20)</f>
        <v>0</v>
      </c>
      <c r="AL20" s="187">
        <f>SUMIFS('[1]4.3 CDP data_scope 3_2019'!$E:$E,'[1]4.3 CDP data_scope 3_2019'!$A:$A,'3.1 Emission data (2)'!AL$7,'[1]4.3 CDP data_scope 3_2019'!$C:$C,'3.1 Emission data (2)'!$D20)</f>
        <v>0</v>
      </c>
      <c r="AM20" s="201">
        <f>SUMIFS('[1]4.3 CDP data_scope 3_2019'!$E:$E,'[1]4.3 CDP data_scope 3_2019'!$A:$A,'3.1 Emission data (2)'!AM$7,'[1]4.3 CDP data_scope 3_2019'!$C:$C,'3.1 Emission data (2)'!$D20)</f>
        <v>659</v>
      </c>
      <c r="AN20" s="184">
        <f>SUMIFS('[1]4.3 CDP data_scope 3_2019'!$E:$E,'[1]4.3 CDP data_scope 3_2019'!$A:$A,'3.1 Emission data (2)'!AN$7,'[1]4.3 CDP data_scope 3_2019'!$C:$C,'3.1 Emission data (2)'!$D20)</f>
        <v>118400</v>
      </c>
      <c r="AO20" s="184">
        <f>SUMIFS('[1]4.3 CDP data_scope 3_2019'!$E:$E,'[1]4.3 CDP data_scope 3_2019'!$A:$A,'3.1 Emission data (2)'!AO$7,'[1]4.3 CDP data_scope 3_2019'!$C:$C,'3.1 Emission data (2)'!$D20)</f>
        <v>27668</v>
      </c>
      <c r="AP20" s="184">
        <f>SUMIFS('[1]4.3 CDP data_scope 3_2019'!$E:$E,'[1]4.3 CDP data_scope 3_2019'!$A:$A,'3.1 Emission data (2)'!AP$7,'[1]4.3 CDP data_scope 3_2019'!$C:$C,'3.1 Emission data (2)'!$D20)</f>
        <v>23600</v>
      </c>
      <c r="AQ20" s="184">
        <f>SUMIFS('[1]4.3 CDP data_scope 3_2019'!$E:$E,'[1]4.3 CDP data_scope 3_2019'!$A:$A,'3.1 Emission data (2)'!AQ$7,'[1]4.3 CDP data_scope 3_2019'!$C:$C,'3.1 Emission data (2)'!$D20)</f>
        <v>61000</v>
      </c>
      <c r="AR20" s="187">
        <f>SUMIFS('[1]4.3 CDP data_scope 3_2019'!$E:$E,'[1]4.3 CDP data_scope 3_2019'!$A:$A,'3.1 Emission data (2)'!AR$7,'[1]4.3 CDP data_scope 3_2019'!$C:$C,'3.1 Emission data (2)'!$D20)</f>
        <v>0</v>
      </c>
      <c r="AS20" s="184">
        <f>SUMIFS('[1]4.3 CDP data_scope 3_2019'!$E:$E,'[1]4.3 CDP data_scope 3_2019'!$A:$A,'3.1 Emission data (2)'!AS$7,'[1]4.3 CDP data_scope 3_2019'!$C:$C,'3.1 Emission data (2)'!$D20)</f>
        <v>25000</v>
      </c>
      <c r="AT20" s="201">
        <f>SUMIFS('[1]4.3 CDP data_scope 3_2019'!$E:$E,'[1]4.3 CDP data_scope 3_2019'!$A:$A,'3.1 Emission data (2)'!AT$7,'[1]4.3 CDP data_scope 3_2019'!$C:$C,'3.1 Emission data (2)'!$D20)</f>
        <v>8444</v>
      </c>
      <c r="AU20" s="185">
        <f>SUMIFS('[1]4.3 CDP data_scope 3_2019'!$E:$E,'[1]4.3 CDP data_scope 3_2019'!$A:$A,'3.1 Emission data (2)'!AU$7,'[1]4.3 CDP data_scope 3_2019'!$C:$C,'3.1 Emission data (2)'!$D20)</f>
        <v>0</v>
      </c>
      <c r="AV20" s="184">
        <f>SUMIFS('[1]4.3 CDP data_scope 3_2019'!$E:$E,'[1]4.3 CDP data_scope 3_2019'!$A:$A,'3.1 Emission data (2)'!AV$7,'[1]4.3 CDP data_scope 3_2019'!$C:$C,'3.1 Emission data (2)'!$D20)</f>
        <v>16000</v>
      </c>
      <c r="AW20" s="185">
        <f>SUMIFS('[1]4.3 CDP data_scope 3_2019'!$E:$E,'[1]4.3 CDP data_scope 3_2019'!$A:$A,'3.1 Emission data (2)'!AW$7,'[1]4.3 CDP data_scope 3_2019'!$C:$C,'3.1 Emission data (2)'!$D20)</f>
        <v>0</v>
      </c>
      <c r="AX20" s="185">
        <f>SUMIFS('[1]4.3 CDP data_scope 3_2019'!$E:$E,'[1]4.3 CDP data_scope 3_2019'!$A:$A,'3.1 Emission data (2)'!AX$7,'[1]4.3 CDP data_scope 3_2019'!$C:$C,'3.1 Emission data (2)'!$D20)</f>
        <v>0</v>
      </c>
      <c r="AY20" s="185">
        <f>SUMIFS('[1]4.3 CDP data_scope 3_2019'!$E:$E,'[1]4.3 CDP data_scope 3_2019'!$A:$A,'3.1 Emission data (2)'!AY$7,'[1]4.3 CDP data_scope 3_2019'!$C:$C,'3.1 Emission data (2)'!$D20)</f>
        <v>0</v>
      </c>
      <c r="AZ20" s="201">
        <f>SUMIFS('[1]4.3 CDP data_scope 3_2019'!$E:$E,'[1]4.3 CDP data_scope 3_2019'!$A:$A,'3.1 Emission data (2)'!AZ$7,'[1]4.3 CDP data_scope 3_2019'!$C:$C,'3.1 Emission data (2)'!$D20)</f>
        <v>237.96</v>
      </c>
      <c r="BA20" s="185"/>
      <c r="BB20" s="185">
        <f>SUMIFS('[1]4.3 CDP data_scope 3_2019'!$E:$E,'[1]4.3 CDP data_scope 3_2019'!$A:$A,'3.1 Emission data (2)'!BB$7,'[1]4.3 CDP data_scope 3_2019'!$C:$C,'3.1 Emission data (2)'!$D20)</f>
        <v>0</v>
      </c>
      <c r="BC20" s="184">
        <f>SUMIFS('[1]4.3 CDP data_scope 3_2019'!$E:$E,'[1]4.3 CDP data_scope 3_2019'!$A:$A,'3.1 Emission data (2)'!BC$7,'[1]4.3 CDP data_scope 3_2019'!$C:$C,'3.1 Emission data (2)'!$D20)</f>
        <v>173</v>
      </c>
      <c r="BD20" s="185">
        <f>SUMIFS('[1]4.3 CDP data_scope 3_2019'!$E:$E,'[1]4.3 CDP data_scope 3_2019'!$A:$A,'3.1 Emission data (2)'!BD$7,'[1]4.3 CDP data_scope 3_2019'!$C:$C,'3.1 Emission data (2)'!$D20)</f>
        <v>0</v>
      </c>
      <c r="BE20" s="185">
        <f>SUMIFS('[1]4.3 CDP data_scope 3_2019'!$E:$E,'[1]4.3 CDP data_scope 3_2019'!$A:$A,'3.1 Emission data (2)'!BE$7,'[1]4.3 CDP data_scope 3_2019'!$C:$C,'3.1 Emission data (2)'!$D20)</f>
        <v>0</v>
      </c>
      <c r="BF20" s="184">
        <f>SUMIFS('[1]4.3 CDP data_scope 3_2019'!$E:$E,'[1]4.3 CDP data_scope 3_2019'!$A:$A,'3.1 Emission data (2)'!BF$7,'[1]4.3 CDP data_scope 3_2019'!$C:$C,'3.1 Emission data (2)'!$D20)</f>
        <v>13811</v>
      </c>
      <c r="BG20" s="184">
        <f>SUMIFS('[1]4.3 CDP data_scope 3_2019'!$E:$E,'[1]4.3 CDP data_scope 3_2019'!$A:$A,'3.1 Emission data (2)'!BG$7,'[1]4.3 CDP data_scope 3_2019'!$C:$C,'3.1 Emission data (2)'!$D20)</f>
        <v>2243</v>
      </c>
      <c r="BH20" s="185">
        <f>SUMIFS('[1]4.3 CDP data_scope 3_2019'!$E:$E,'[1]4.3 CDP data_scope 3_2019'!$A:$A,'3.1 Emission data (2)'!BH$7,'[1]4.3 CDP data_scope 3_2019'!$C:$C,'3.1 Emission data (2)'!$D20)</f>
        <v>0</v>
      </c>
      <c r="BI20" s="64"/>
      <c r="BJ20" s="172"/>
      <c r="BK20" s="171"/>
      <c r="BL20" s="170"/>
      <c r="BM20" s="169"/>
      <c r="BN20" s="168"/>
      <c r="BO20" s="167"/>
      <c r="BQ20" s="64"/>
      <c r="BR20" s="64"/>
      <c r="BS20" s="139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139"/>
      <c r="CQ20" s="64"/>
      <c r="CR20" s="139"/>
      <c r="CS20" s="64"/>
      <c r="CT20" s="64"/>
      <c r="CU20" s="64"/>
      <c r="CV20" s="64"/>
      <c r="CW20" s="64"/>
      <c r="CX20" s="64"/>
      <c r="CY20" s="64"/>
      <c r="CZ20" s="64"/>
      <c r="DA20" s="64"/>
      <c r="DB20" s="64"/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</row>
    <row r="21" spans="2:124" x14ac:dyDescent="0.2">
      <c r="C21" s="99"/>
      <c r="D21" s="102" t="s">
        <v>30</v>
      </c>
      <c r="E21" s="184">
        <f>SUMIFS('[1]4.3 CDP data_scope 3_2019'!E:E,'[1]4.3 CDP data_scope 3_2019'!A:A,'3.1 Emission data (2)'!E$7,'[1]4.3 CDP data_scope 3_2019'!C:C,'3.1 Emission data (2)'!$D21)</f>
        <v>0</v>
      </c>
      <c r="F21" s="184">
        <f>SUMIFS('[1]4.3 CDP data_scope 3_2019'!$E:$E,'[1]4.3 CDP data_scope 3_2019'!$A:$A,'3.1 Emission data (2)'!F$7,'[1]4.3 CDP data_scope 3_2019'!$C:$C,'3.1 Emission data (2)'!$D21)</f>
        <v>0</v>
      </c>
      <c r="G21" s="186">
        <f>SUMIFS('[1]4.3 CDP data_scope 3_2019'!$E:$E,'[1]4.3 CDP data_scope 3_2019'!$A:$A,'3.1 Emission data (2)'!G$7,'[1]4.3 CDP data_scope 3_2019'!$C:$C,'3.1 Emission data (2)'!$D21)</f>
        <v>0</v>
      </c>
      <c r="H21" s="184">
        <f>SUMIFS('[1]4.3 CDP data_scope 3_2019'!$E:$E,'[1]4.3 CDP data_scope 3_2019'!$A:$A,'3.1 Emission data (2)'!H$7,'[1]4.3 CDP data_scope 3_2019'!$C:$C,'3.1 Emission data (2)'!$D21)</f>
        <v>0</v>
      </c>
      <c r="I21" s="184">
        <f>SUMIFS('[1]4.3 CDP data_scope 3_2019'!$E:$E,'[1]4.3 CDP data_scope 3_2019'!$A:$A,'3.1 Emission data (2)'!I$7,'[1]4.3 CDP data_scope 3_2019'!$C:$C,'3.1 Emission data (2)'!$D21)</f>
        <v>0</v>
      </c>
      <c r="J21" s="184">
        <f>SUMIFS('[1]4.3 CDP data_scope 3_2019'!$E:$E,'[1]4.3 CDP data_scope 3_2019'!$A:$A,'3.1 Emission data (2)'!J$7,'[1]4.3 CDP data_scope 3_2019'!$C:$C,'3.1 Emission data (2)'!$D21)</f>
        <v>0</v>
      </c>
      <c r="K21" s="184">
        <f>SUMIFS('[1]4.3 CDP data_scope 3_2019'!$E:$E,'[1]4.3 CDP data_scope 3_2019'!$A:$A,'3.1 Emission data (2)'!K$7,'[1]4.3 CDP data_scope 3_2019'!$C:$C,'3.1 Emission data (2)'!$D21)</f>
        <v>0</v>
      </c>
      <c r="L21" s="184">
        <f>SUMIFS('[1]4.3 CDP data_scope 3_2019'!$E:$E,'[1]4.3 CDP data_scope 3_2019'!$A:$A,'3.1 Emission data (2)'!L$7,'[1]4.3 CDP data_scope 3_2019'!$C:$C,'3.1 Emission data (2)'!$D21)</f>
        <v>127090</v>
      </c>
      <c r="M21" s="192">
        <f>448051*(N21/(N15+N14+N21))</f>
        <v>2384.138459304721</v>
      </c>
      <c r="N21" s="184">
        <f>SUMIFS('[1]4.3 CDP data_scope 3_2019'!$E:$E,'[1]4.3 CDP data_scope 3_2019'!$A:$A,'3.1 Emission data (2)'!N$7,'[1]4.3 CDP data_scope 3_2019'!$C:$C,'3.1 Emission data (2)'!$D21)</f>
        <v>1356</v>
      </c>
      <c r="O21" s="184">
        <f>SUMIFS('[1]4.3 CDP data_scope 3_2019'!$E:$E,'[1]4.3 CDP data_scope 3_2019'!$A:$A,'3.1 Emission data (2)'!O$7,'[1]4.3 CDP data_scope 3_2019'!$C:$C,'3.1 Emission data (2)'!$D21)</f>
        <v>3959</v>
      </c>
      <c r="P21" s="184">
        <f>SUMIFS('[1]4.3 CDP data_scope 3_2019'!$E:$E,'[1]4.3 CDP data_scope 3_2019'!$A:$A,'3.1 Emission data (2)'!P$7,'[1]4.3 CDP data_scope 3_2019'!$C:$C,'3.1 Emission data (2)'!$D21)</f>
        <v>0</v>
      </c>
      <c r="Q21" s="185">
        <f>SUMIFS('[1]4.3 CDP data_scope 3_2019'!$E:$E,'[1]4.3 CDP data_scope 3_2019'!$A:$A,'3.1 Emission data (2)'!Q$7,'[1]4.3 CDP data_scope 3_2019'!$C:$C,'3.1 Emission data (2)'!$D21)</f>
        <v>0</v>
      </c>
      <c r="R21" s="184">
        <f>SUMIFS('[1]4.3 CDP data_scope 3_2019'!$E:$E,'[1]4.3 CDP data_scope 3_2019'!$A:$A,'3.1 Emission data (2)'!R$7,'[1]4.3 CDP data_scope 3_2019'!$C:$C,'3.1 Emission data (2)'!$D21)</f>
        <v>0</v>
      </c>
      <c r="S21" s="184">
        <f>SUMIFS('[1]4.3 CDP data_scope 3_2019'!$E:$E,'[1]4.3 CDP data_scope 3_2019'!$A:$A,'3.1 Emission data (2)'!S$7,'[1]4.3 CDP data_scope 3_2019'!$C:$C,'3.1 Emission data (2)'!$D21)</f>
        <v>24302</v>
      </c>
      <c r="T21" s="184">
        <f>SUMIFS('[1]4.3 CDP data_scope 3_2019'!$E:$E,'[1]4.3 CDP data_scope 3_2019'!$A:$A,'3.1 Emission data (2)'!T$7,'[1]4.3 CDP data_scope 3_2019'!$C:$C,'3.1 Emission data (2)'!$D21)</f>
        <v>0</v>
      </c>
      <c r="U21" s="184">
        <f>SUMIFS('[1]4.3 CDP data_scope 3_2019'!$E:$E,'[1]4.3 CDP data_scope 3_2019'!$A:$A,'3.1 Emission data (2)'!U$7,'[1]4.3 CDP data_scope 3_2019'!$C:$C,'3.1 Emission data (2)'!$D21)</f>
        <v>0</v>
      </c>
      <c r="V21" s="184">
        <f>SUMIFS('[1]4.3 CDP data_scope 3_2019'!$E:$E,'[1]4.3 CDP data_scope 3_2019'!$A:$A,'3.1 Emission data (2)'!V$7,'[1]4.3 CDP data_scope 3_2019'!$C:$C,'3.1 Emission data (2)'!$D21)</f>
        <v>0</v>
      </c>
      <c r="W21" s="185">
        <f>SUMIFS('[1]4.3 CDP data_scope 3_2019'!$E:$E,'[1]4.3 CDP data_scope 3_2019'!$A:$A,'3.1 Emission data (2)'!W$7,'[1]4.3 CDP data_scope 3_2019'!$C:$C,'3.1 Emission data (2)'!$D21)</f>
        <v>0</v>
      </c>
      <c r="X21" s="184">
        <f>SUMIFS('[1]4.3 CDP data_scope 3_2019'!$E:$E,'[1]4.3 CDP data_scope 3_2019'!$A:$A,'3.1 Emission data (2)'!X$7,'[1]4.3 CDP data_scope 3_2019'!$C:$C,'3.1 Emission data (2)'!$D21)</f>
        <v>21</v>
      </c>
      <c r="Y21" s="185">
        <f>SUMIFS('[1]4.3 CDP data_scope 3_2019'!$E:$E,'[1]4.3 CDP data_scope 3_2019'!$A:$A,'3.1 Emission data (2)'!Y$7,'[1]4.3 CDP data_scope 3_2019'!$C:$C,'3.1 Emission data (2)'!$D21)</f>
        <v>0</v>
      </c>
      <c r="Z21" s="198">
        <f>SUMIFS('[1]4.3 CDP data_scope 3_2019'!$E:$E,'[1]4.3 CDP data_scope 3_2019'!$A:$A,'3.1 Emission data (2)'!Z$7,'[1]4.3 CDP data_scope 3_2019'!$C:$C,'3.1 Emission data (2)'!$D21)</f>
        <v>0</v>
      </c>
      <c r="AA21" s="193">
        <f>SUMIFS('[1]4.3 CDP data_scope 3_2019'!$E:$E,'[1]4.3 CDP data_scope 3_2019'!$A:$A,'3.1 Emission data (2)'!AA$7,'[1]4.3 CDP data_scope 3_2019'!$C:$C,'3.1 Emission data (2)'!$D21)</f>
        <v>0</v>
      </c>
      <c r="AB21" s="201">
        <f>SUMIFS('[1]4.3 CDP data_scope 3_2019'!$E:$E,'[1]4.3 CDP data_scope 3_2019'!$A:$A,'3.1 Emission data (2)'!AB$7,'[1]4.3 CDP data_scope 3_2019'!$C:$C,'3.1 Emission data (2)'!$D21)</f>
        <v>10000</v>
      </c>
      <c r="AC21" s="184">
        <f>SUMIFS('[1]4.3 CDP data_scope 3_2019'!$E:$E,'[1]4.3 CDP data_scope 3_2019'!$A:$A,'3.1 Emission data (2)'!AC$7,'[1]4.3 CDP data_scope 3_2019'!$C:$C,'3.1 Emission data (2)'!$D21)</f>
        <v>0</v>
      </c>
      <c r="AD21" s="187">
        <f>SUMIFS('[1]4.3 CDP data_scope 3_2019'!$E:$E,'[1]4.3 CDP data_scope 3_2019'!$A:$A,'3.1 Emission data (2)'!AD$7,'[1]4.3 CDP data_scope 3_2019'!$C:$C,'3.1 Emission data (2)'!$D21)</f>
        <v>0</v>
      </c>
      <c r="AE21" s="184">
        <f>SUMIFS('[1]4.3 CDP data_scope 3_2019'!$E:$E,'[1]4.3 CDP data_scope 3_2019'!$A:$A,'3.1 Emission data (2)'!AE$7,'[1]4.3 CDP data_scope 3_2019'!$C:$C,'3.1 Emission data (2)'!$D21)</f>
        <v>0</v>
      </c>
      <c r="AF21" s="187">
        <f>SUMIFS('[1]4.3 CDP data_scope 3_2019'!$E:$E,'[1]4.3 CDP data_scope 3_2019'!$A:$A,'3.1 Emission data (2)'!AF$7,'[1]4.3 CDP data_scope 3_2019'!$C:$C,'3.1 Emission data (2)'!$D21)</f>
        <v>0</v>
      </c>
      <c r="AG21" s="184">
        <f>SUMIFS('[1]4.3 CDP data_scope 3_2019'!$E:$E,'[1]4.3 CDP data_scope 3_2019'!$A:$A,'3.1 Emission data (2)'!AG$7,'[1]4.3 CDP data_scope 3_2019'!$C:$C,'3.1 Emission data (2)'!$D21)</f>
        <v>0</v>
      </c>
      <c r="AH21" s="185">
        <f>SUMIFS('[1]4.3 CDP data_scope 3_2019'!$E:$E,'[1]4.3 CDP data_scope 3_2019'!$A:$A,'3.1 Emission data (2)'!AH$7,'[1]4.3 CDP data_scope 3_2019'!$C:$C,'3.1 Emission data (2)'!$D21)</f>
        <v>0</v>
      </c>
      <c r="AI21" s="191">
        <f>SUMIFS('[1]4.3 CDP data_scope 3_2019'!$E:$E,'[1]4.3 CDP data_scope 3_2019'!$A:$A,'3.1 Emission data (2)'!AI$7,'[1]4.3 CDP data_scope 3_2019'!$C:$C,'3.1 Emission data (2)'!$D21)</f>
        <v>281000</v>
      </c>
      <c r="AJ21" s="187">
        <f>SUMIFS('[1]4.3 CDP data_scope 3_2019'!$E:$E,'[1]4.3 CDP data_scope 3_2019'!$A:$A,'3.1 Emission data (2)'!AJ$7,'[1]4.3 CDP data_scope 3_2019'!$C:$C,'3.1 Emission data (2)'!$D21)</f>
        <v>0</v>
      </c>
      <c r="AK21" s="185">
        <f>SUMIFS('[1]4.3 CDP data_scope 3_2019'!$E:$E,'[1]4.3 CDP data_scope 3_2019'!$A:$A,'3.1 Emission data (2)'!AK$7,'[1]4.3 CDP data_scope 3_2019'!$C:$C,'3.1 Emission data (2)'!$D21)</f>
        <v>0</v>
      </c>
      <c r="AL21" s="187">
        <f>SUMIFS('[1]4.3 CDP data_scope 3_2019'!$E:$E,'[1]4.3 CDP data_scope 3_2019'!$A:$A,'3.1 Emission data (2)'!AL$7,'[1]4.3 CDP data_scope 3_2019'!$C:$C,'3.1 Emission data (2)'!$D21)</f>
        <v>0</v>
      </c>
      <c r="AM21" s="191">
        <f>SUMIFS('[1]4.3 CDP data_scope 3_2019'!$E:$E,'[1]4.3 CDP data_scope 3_2019'!$A:$A,'3.1 Emission data (2)'!AM$7,'[1]4.3 CDP data_scope 3_2019'!$C:$C,'3.1 Emission data (2)'!$D21)</f>
        <v>0</v>
      </c>
      <c r="AN21" s="184">
        <f>SUMIFS('[1]4.3 CDP data_scope 3_2019'!$E:$E,'[1]4.3 CDP data_scope 3_2019'!$A:$A,'3.1 Emission data (2)'!AN$7,'[1]4.3 CDP data_scope 3_2019'!$C:$C,'3.1 Emission data (2)'!$D21)</f>
        <v>0</v>
      </c>
      <c r="AO21" s="184">
        <f>SUMIFS('[1]4.3 CDP data_scope 3_2019'!$E:$E,'[1]4.3 CDP data_scope 3_2019'!$A:$A,'3.1 Emission data (2)'!AO$7,'[1]4.3 CDP data_scope 3_2019'!$C:$C,'3.1 Emission data (2)'!$D21)</f>
        <v>110</v>
      </c>
      <c r="AP21" s="184">
        <f>SUMIFS('[1]4.3 CDP data_scope 3_2019'!$E:$E,'[1]4.3 CDP data_scope 3_2019'!$A:$A,'3.1 Emission data (2)'!AP$7,'[1]4.3 CDP data_scope 3_2019'!$C:$C,'3.1 Emission data (2)'!$D21)</f>
        <v>0</v>
      </c>
      <c r="AQ21" s="184">
        <f>SUMIFS('[1]4.3 CDP data_scope 3_2019'!$E:$E,'[1]4.3 CDP data_scope 3_2019'!$A:$A,'3.1 Emission data (2)'!AQ$7,'[1]4.3 CDP data_scope 3_2019'!$C:$C,'3.1 Emission data (2)'!$D21)</f>
        <v>0</v>
      </c>
      <c r="AR21" s="187">
        <f>SUMIFS('[1]4.3 CDP data_scope 3_2019'!$E:$E,'[1]4.3 CDP data_scope 3_2019'!$A:$A,'3.1 Emission data (2)'!AR$7,'[1]4.3 CDP data_scope 3_2019'!$C:$C,'3.1 Emission data (2)'!$D21)</f>
        <v>0</v>
      </c>
      <c r="AS21" s="184">
        <f>SUMIFS('[1]4.3 CDP data_scope 3_2019'!$E:$E,'[1]4.3 CDP data_scope 3_2019'!$A:$A,'3.1 Emission data (2)'!AS$7,'[1]4.3 CDP data_scope 3_2019'!$C:$C,'3.1 Emission data (2)'!$D21)</f>
        <v>2500</v>
      </c>
      <c r="AT21" s="184">
        <f>SUMIFS('[1]4.3 CDP data_scope 3_2019'!$E:$E,'[1]4.3 CDP data_scope 3_2019'!$A:$A,'3.1 Emission data (2)'!AT$7,'[1]4.3 CDP data_scope 3_2019'!$C:$C,'3.1 Emission data (2)'!$D21)</f>
        <v>0</v>
      </c>
      <c r="AU21" s="184">
        <f>SUMIFS('[1]4.3 CDP data_scope 3_2019'!$E:$E,'[1]4.3 CDP data_scope 3_2019'!$A:$A,'3.1 Emission data (2)'!AU$7,'[1]4.3 CDP data_scope 3_2019'!$C:$C,'3.1 Emission data (2)'!$D21)</f>
        <v>0</v>
      </c>
      <c r="AV21" s="184">
        <f>SUMIFS('[1]4.3 CDP data_scope 3_2019'!$E:$E,'[1]4.3 CDP data_scope 3_2019'!$A:$A,'3.1 Emission data (2)'!AV$7,'[1]4.3 CDP data_scope 3_2019'!$C:$C,'3.1 Emission data (2)'!$D21)</f>
        <v>0</v>
      </c>
      <c r="AW21" s="184">
        <f>SUMIFS('[1]4.3 CDP data_scope 3_2019'!$E:$E,'[1]4.3 CDP data_scope 3_2019'!$A:$A,'3.1 Emission data (2)'!AW$7,'[1]4.3 CDP data_scope 3_2019'!$C:$C,'3.1 Emission data (2)'!$D21)</f>
        <v>0</v>
      </c>
      <c r="AX21" s="185">
        <f>SUMIFS('[1]4.3 CDP data_scope 3_2019'!$E:$E,'[1]4.3 CDP data_scope 3_2019'!$A:$A,'3.1 Emission data (2)'!AX$7,'[1]4.3 CDP data_scope 3_2019'!$C:$C,'3.1 Emission data (2)'!$D21)</f>
        <v>0</v>
      </c>
      <c r="AY21" s="185">
        <f>SUMIFS('[1]4.3 CDP data_scope 3_2019'!$E:$E,'[1]4.3 CDP data_scope 3_2019'!$A:$A,'3.1 Emission data (2)'!AY$7,'[1]4.3 CDP data_scope 3_2019'!$C:$C,'3.1 Emission data (2)'!$D21)</f>
        <v>0</v>
      </c>
      <c r="AZ21" s="185">
        <f>SUMIFS('[1]4.3 CDP data_scope 3_2019'!$E:$E,'[1]4.3 CDP data_scope 3_2019'!$A:$A,'3.1 Emission data (2)'!AZ$7,'[1]4.3 CDP data_scope 3_2019'!$C:$C,'3.1 Emission data (2)'!$D21)</f>
        <v>0</v>
      </c>
      <c r="BA21" s="184">
        <f>SUMIFS('[1]4.3 CDP data_scope 3_2019'!$E:$E,'[1]4.3 CDP data_scope 3_2019'!$A:$A,'3.1 Emission data (2)'!BA$7,'[1]4.3 CDP data_scope 3_2019'!$C:$C,'3.1 Emission data (2)'!$D21)</f>
        <v>2461</v>
      </c>
      <c r="BB21" s="184">
        <f>SUMIFS('[1]4.3 CDP data_scope 3_2019'!$E:$E,'[1]4.3 CDP data_scope 3_2019'!$A:$A,'3.1 Emission data (2)'!BB$7,'[1]4.3 CDP data_scope 3_2019'!$C:$C,'3.1 Emission data (2)'!$D21)</f>
        <v>0</v>
      </c>
      <c r="BC21" s="185">
        <f>SUMIFS('[1]4.3 CDP data_scope 3_2019'!$E:$E,'[1]4.3 CDP data_scope 3_2019'!$A:$A,'3.1 Emission data (2)'!BC$7,'[1]4.3 CDP data_scope 3_2019'!$C:$C,'3.1 Emission data (2)'!$D21)</f>
        <v>0</v>
      </c>
      <c r="BD21" s="185">
        <f>SUMIFS('[1]4.3 CDP data_scope 3_2019'!$E:$E,'[1]4.3 CDP data_scope 3_2019'!$A:$A,'3.1 Emission data (2)'!BD$7,'[1]4.3 CDP data_scope 3_2019'!$C:$C,'3.1 Emission data (2)'!$D21)</f>
        <v>0</v>
      </c>
      <c r="BE21" s="185">
        <f>SUMIFS('[1]4.3 CDP data_scope 3_2019'!$E:$E,'[1]4.3 CDP data_scope 3_2019'!$A:$A,'3.1 Emission data (2)'!BE$7,'[1]4.3 CDP data_scope 3_2019'!$C:$C,'3.1 Emission data (2)'!$D21)</f>
        <v>0</v>
      </c>
      <c r="BF21" s="184">
        <f>SUMIFS('[1]4.3 CDP data_scope 3_2019'!$E:$E,'[1]4.3 CDP data_scope 3_2019'!$A:$A,'3.1 Emission data (2)'!BF$7,'[1]4.3 CDP data_scope 3_2019'!$C:$C,'3.1 Emission data (2)'!$D21)</f>
        <v>14116</v>
      </c>
      <c r="BG21" s="184">
        <f>SUMIFS('[1]4.3 CDP data_scope 3_2019'!$E:$E,'[1]4.3 CDP data_scope 3_2019'!$A:$A,'3.1 Emission data (2)'!BG$7,'[1]4.3 CDP data_scope 3_2019'!$C:$C,'3.1 Emission data (2)'!$D21)</f>
        <v>4175</v>
      </c>
      <c r="BH21" s="185">
        <f>SUMIFS('[1]4.3 CDP data_scope 3_2019'!$E:$E,'[1]4.3 CDP data_scope 3_2019'!$A:$A,'3.1 Emission data (2)'!BH$7,'[1]4.3 CDP data_scope 3_2019'!$C:$C,'3.1 Emission data (2)'!$D21)</f>
        <v>0</v>
      </c>
      <c r="BI21" s="64"/>
      <c r="BJ21" s="172"/>
      <c r="BK21" s="171"/>
      <c r="BL21" s="170"/>
      <c r="BM21" s="169"/>
      <c r="BN21" s="168"/>
      <c r="BO21" s="167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139"/>
      <c r="CQ21" s="64"/>
      <c r="CR21" s="139"/>
      <c r="CS21" s="64"/>
      <c r="CT21" s="64"/>
      <c r="CU21" s="64"/>
      <c r="CV21" s="64"/>
      <c r="CW21" s="64"/>
      <c r="CX21" s="139"/>
      <c r="CY21" s="64"/>
      <c r="CZ21" s="64"/>
      <c r="DA21" s="64"/>
      <c r="DB21" s="64"/>
      <c r="DC21" s="64"/>
      <c r="DD21" s="139"/>
      <c r="DE21" s="64"/>
      <c r="DF21" s="64"/>
      <c r="DG21" s="64"/>
      <c r="DH21" s="64"/>
      <c r="DI21" s="64"/>
      <c r="DJ21" s="64"/>
      <c r="DK21" s="64"/>
      <c r="DL21" s="64"/>
      <c r="DM21" s="195"/>
      <c r="DN21" s="64"/>
      <c r="DO21" s="64"/>
      <c r="DP21" s="64"/>
      <c r="DQ21" s="64"/>
      <c r="DR21" s="64"/>
      <c r="DS21" s="64"/>
      <c r="DT21" s="64"/>
    </row>
    <row r="22" spans="2:124" x14ac:dyDescent="0.2">
      <c r="B22" s="124"/>
      <c r="C22" s="99"/>
      <c r="D22" s="123" t="s">
        <v>28</v>
      </c>
      <c r="E22" s="216">
        <f>SUMIFS('[1]4.3 CDP data_scope 3_2019'!E:E,'[1]4.3 CDP data_scope 3_2019'!A:A,'3.1 Emission data (2)'!E$7,'[1]4.3 CDP data_scope 3_2019'!C:C,'3.1 Emission data (2)'!$D22)</f>
        <v>0</v>
      </c>
      <c r="F22" s="216" t="s">
        <v>144</v>
      </c>
      <c r="G22" s="215">
        <f>SUMIFS('[1]4.3 CDP data_scope 3_2019'!$E:$E,'[1]4.3 CDP data_scope 3_2019'!$A:$A,'3.1 Emission data (2)'!G$7,'[1]4.3 CDP data_scope 3_2019'!$C:$C,'3.1 Emission data (2)'!$D22)</f>
        <v>0</v>
      </c>
      <c r="H22" s="174">
        <f>SUMIFS('[1]4.3 CDP data_scope 3_2019'!$E:$E,'[1]4.3 CDP data_scope 3_2019'!$A:$A,'3.1 Emission data (2)'!H$7,'[1]4.3 CDP data_scope 3_2019'!$C:$C,'3.1 Emission data (2)'!$D22)</f>
        <v>0</v>
      </c>
      <c r="I22" s="174">
        <f>SUMIFS('[1]4.3 CDP data_scope 3_2019'!$E:$E,'[1]4.3 CDP data_scope 3_2019'!$A:$A,'3.1 Emission data (2)'!I$7,'[1]4.3 CDP data_scope 3_2019'!$C:$C,'3.1 Emission data (2)'!$D22)</f>
        <v>56368</v>
      </c>
      <c r="J22" s="174">
        <f>SUMIFS('[1]4.3 CDP data_scope 3_2019'!$E:$E,'[1]4.3 CDP data_scope 3_2019'!$A:$A,'3.1 Emission data (2)'!J$7,'[1]4.3 CDP data_scope 3_2019'!$C:$C,'3.1 Emission data (2)'!$D22)</f>
        <v>0</v>
      </c>
      <c r="K22" s="174">
        <f>SUMIFS('[1]4.3 CDP data_scope 3_2019'!$E:$E,'[1]4.3 CDP data_scope 3_2019'!$A:$A,'3.1 Emission data (2)'!K$7,'[1]4.3 CDP data_scope 3_2019'!$C:$C,'3.1 Emission data (2)'!$D22)</f>
        <v>0</v>
      </c>
      <c r="L22" s="174">
        <f>SUMIFS('[1]4.3 CDP data_scope 3_2019'!$E:$E,'[1]4.3 CDP data_scope 3_2019'!$A:$A,'3.1 Emission data (2)'!L$7,'[1]4.3 CDP data_scope 3_2019'!$C:$C,'3.1 Emission data (2)'!$D22)</f>
        <v>0</v>
      </c>
      <c r="M22" s="174">
        <f>SUMIFS('[1]4.3 CDP data_scope 3_2019'!$E:$E,'[1]4.3 CDP data_scope 3_2019'!$A:$A,'3.1 Emission data (2)'!M$7,'[1]4.3 CDP data_scope 3_2019'!$C:$C,'3.1 Emission data (2)'!$D22)</f>
        <v>0</v>
      </c>
      <c r="N22" s="174">
        <f>SUMIFS('[1]4.3 CDP data_scope 3_2019'!$E:$E,'[1]4.3 CDP data_scope 3_2019'!$A:$A,'3.1 Emission data (2)'!N$7,'[1]4.3 CDP data_scope 3_2019'!$C:$C,'3.1 Emission data (2)'!$D22)</f>
        <v>0</v>
      </c>
      <c r="O22" s="174">
        <f>SUMIFS('[1]4.3 CDP data_scope 3_2019'!$E:$E,'[1]4.3 CDP data_scope 3_2019'!$A:$A,'3.1 Emission data (2)'!O$7,'[1]4.3 CDP data_scope 3_2019'!$C:$C,'3.1 Emission data (2)'!$D22)</f>
        <v>0</v>
      </c>
      <c r="P22" s="174">
        <f>SUMIFS('[1]4.3 CDP data_scope 3_2019'!$E:$E,'[1]4.3 CDP data_scope 3_2019'!$A:$A,'3.1 Emission data (2)'!P$7,'[1]4.3 CDP data_scope 3_2019'!$C:$C,'3.1 Emission data (2)'!$D22)</f>
        <v>0</v>
      </c>
      <c r="Q22" s="174">
        <f>SUMIFS('[1]4.3 CDP data_scope 3_2019'!$E:$E,'[1]4.3 CDP data_scope 3_2019'!$A:$A,'3.1 Emission data (2)'!Q$7,'[1]4.3 CDP data_scope 3_2019'!$C:$C,'3.1 Emission data (2)'!$D22)</f>
        <v>0</v>
      </c>
      <c r="R22" s="174">
        <f>SUMIFS('[1]4.3 CDP data_scope 3_2019'!$E:$E,'[1]4.3 CDP data_scope 3_2019'!$A:$A,'3.1 Emission data (2)'!R$7,'[1]4.3 CDP data_scope 3_2019'!$C:$C,'3.1 Emission data (2)'!$D22)</f>
        <v>0</v>
      </c>
      <c r="S22" s="174">
        <f>SUMIFS('[1]4.3 CDP data_scope 3_2019'!$E:$E,'[1]4.3 CDP data_scope 3_2019'!$A:$A,'3.1 Emission data (2)'!S$7,'[1]4.3 CDP data_scope 3_2019'!$C:$C,'3.1 Emission data (2)'!$D22)</f>
        <v>0</v>
      </c>
      <c r="T22" s="174">
        <f>SUMIFS('[1]4.3 CDP data_scope 3_2019'!$E:$E,'[1]4.3 CDP data_scope 3_2019'!$A:$A,'3.1 Emission data (2)'!T$7,'[1]4.3 CDP data_scope 3_2019'!$C:$C,'3.1 Emission data (2)'!$D22)</f>
        <v>0</v>
      </c>
      <c r="U22" s="174">
        <f>SUMIFS('[1]4.3 CDP data_scope 3_2019'!$E:$E,'[1]4.3 CDP data_scope 3_2019'!$A:$A,'3.1 Emission data (2)'!U$7,'[1]4.3 CDP data_scope 3_2019'!$C:$C,'3.1 Emission data (2)'!$D22)</f>
        <v>0</v>
      </c>
      <c r="V22" s="174">
        <f>SUMIFS('[1]4.3 CDP data_scope 3_2019'!$E:$E,'[1]4.3 CDP data_scope 3_2019'!$A:$A,'3.1 Emission data (2)'!V$7,'[1]4.3 CDP data_scope 3_2019'!$C:$C,'3.1 Emission data (2)'!$D22)</f>
        <v>0</v>
      </c>
      <c r="W22" s="174">
        <f>SUMIFS('[1]4.3 CDP data_scope 3_2019'!$E:$E,'[1]4.3 CDP data_scope 3_2019'!$A:$A,'3.1 Emission data (2)'!W$7,'[1]4.3 CDP data_scope 3_2019'!$C:$C,'3.1 Emission data (2)'!$D22)</f>
        <v>0</v>
      </c>
      <c r="X22" s="174">
        <f>SUMIFS('[1]4.3 CDP data_scope 3_2019'!$E:$E,'[1]4.3 CDP data_scope 3_2019'!$A:$A,'3.1 Emission data (2)'!X$7,'[1]4.3 CDP data_scope 3_2019'!$C:$C,'3.1 Emission data (2)'!$D22)</f>
        <v>0</v>
      </c>
      <c r="Y22" s="174">
        <f>SUMIFS('[1]4.3 CDP data_scope 3_2019'!$E:$E,'[1]4.3 CDP data_scope 3_2019'!$A:$A,'3.1 Emission data (2)'!Y$7,'[1]4.3 CDP data_scope 3_2019'!$C:$C,'3.1 Emission data (2)'!$D22)</f>
        <v>0</v>
      </c>
      <c r="Z22" s="181">
        <f>SUMIFS('[1]4.3 CDP data_scope 3_2019'!$E:$E,'[1]4.3 CDP data_scope 3_2019'!$A:$A,'3.1 Emission data (2)'!Z$7,'[1]4.3 CDP data_scope 3_2019'!$C:$C,'3.1 Emission data (2)'!$D22)</f>
        <v>0</v>
      </c>
      <c r="AA22" s="217">
        <f>SUMIFS('[1]4.3 CDP data_scope 3_2019'!$E:$E,'[1]4.3 CDP data_scope 3_2019'!$A:$A,'3.1 Emission data (2)'!AA$7,'[1]4.3 CDP data_scope 3_2019'!$C:$C,'3.1 Emission data (2)'!$D22)</f>
        <v>0</v>
      </c>
      <c r="AB22" s="216">
        <f>SUMIFS('[1]4.3 CDP data_scope 3_2019'!$E:$E,'[1]4.3 CDP data_scope 3_2019'!$A:$A,'3.1 Emission data (2)'!AB$7,'[1]4.3 CDP data_scope 3_2019'!$C:$C,'3.1 Emission data (2)'!$D22)</f>
        <v>0</v>
      </c>
      <c r="AC22" s="174">
        <f>SUMIFS('[1]4.3 CDP data_scope 3_2019'!$E:$E,'[1]4.3 CDP data_scope 3_2019'!$A:$A,'3.1 Emission data (2)'!AC$7,'[1]4.3 CDP data_scope 3_2019'!$C:$C,'3.1 Emission data (2)'!$D22)</f>
        <v>0</v>
      </c>
      <c r="AD22" s="179">
        <f>SUMIFS('[1]4.3 CDP data_scope 3_2019'!$E:$E,'[1]4.3 CDP data_scope 3_2019'!$A:$A,'3.1 Emission data (2)'!AD$7,'[1]4.3 CDP data_scope 3_2019'!$C:$C,'3.1 Emission data (2)'!$D22)</f>
        <v>0</v>
      </c>
      <c r="AE22" s="174">
        <f>SUMIFS('[1]4.3 CDP data_scope 3_2019'!$E:$E,'[1]4.3 CDP data_scope 3_2019'!$A:$A,'3.1 Emission data (2)'!AE$7,'[1]4.3 CDP data_scope 3_2019'!$C:$C,'3.1 Emission data (2)'!$D22)</f>
        <v>3080000</v>
      </c>
      <c r="AF22" s="215">
        <f>SUMIFS('[1]4.3 CDP data_scope 3_2019'!$E:$E,'[1]4.3 CDP data_scope 3_2019'!$A:$A,'3.1 Emission data (2)'!AF$7,'[1]4.3 CDP data_scope 3_2019'!$C:$C,'3.1 Emission data (2)'!$D22)</f>
        <v>0</v>
      </c>
      <c r="AG22" s="174">
        <f>SUMIFS('[1]4.3 CDP data_scope 3_2019'!$E:$E,'[1]4.3 CDP data_scope 3_2019'!$A:$A,'3.1 Emission data (2)'!AG$7,'[1]4.3 CDP data_scope 3_2019'!$C:$C,'3.1 Emission data (2)'!$D22)</f>
        <v>0</v>
      </c>
      <c r="AH22" s="174">
        <f>SUMIFS('[1]4.3 CDP data_scope 3_2019'!$E:$E,'[1]4.3 CDP data_scope 3_2019'!$A:$A,'3.1 Emission data (2)'!AH$7,'[1]4.3 CDP data_scope 3_2019'!$C:$C,'3.1 Emission data (2)'!$D22)</f>
        <v>0</v>
      </c>
      <c r="AI22" s="213">
        <f>SUMIFS('[1]4.3 CDP data_scope 3_2019'!$E:$E,'[1]4.3 CDP data_scope 3_2019'!$A:$A,'3.1 Emission data (2)'!AI$7,'[1]4.3 CDP data_scope 3_2019'!$C:$C,'3.1 Emission data (2)'!$D22)</f>
        <v>0</v>
      </c>
      <c r="AJ22" s="213">
        <f>SUMIFS('[1]4.3 CDP data_scope 3_2019'!$E:$E,'[1]4.3 CDP data_scope 3_2019'!$A:$A,'3.1 Emission data (2)'!AJ$7,'[1]4.3 CDP data_scope 3_2019'!$C:$C,'3.1 Emission data (2)'!$D22)</f>
        <v>0</v>
      </c>
      <c r="AK22" s="214">
        <f>SUMIFS('[1]4.3 CDP data_scope 3_2019'!$E:$E,'[1]4.3 CDP data_scope 3_2019'!$A:$A,'3.1 Emission data (2)'!AK$7,'[1]4.3 CDP data_scope 3_2019'!$C:$C,'3.1 Emission data (2)'!$D22)</f>
        <v>0</v>
      </c>
      <c r="AL22" s="213">
        <f>SUMIFS('[1]4.3 CDP data_scope 3_2019'!$E:$E,'[1]4.3 CDP data_scope 3_2019'!$A:$A,'3.1 Emission data (2)'!AL$7,'[1]4.3 CDP data_scope 3_2019'!$C:$C,'3.1 Emission data (2)'!$D22)</f>
        <v>0</v>
      </c>
      <c r="AM22" s="213">
        <f>SUMIFS('[1]4.3 CDP data_scope 3_2019'!$E:$E,'[1]4.3 CDP data_scope 3_2019'!$A:$A,'3.1 Emission data (2)'!AM$7,'[1]4.3 CDP data_scope 3_2019'!$C:$C,'3.1 Emission data (2)'!$D22)</f>
        <v>0</v>
      </c>
      <c r="AN22" s="174">
        <f>SUMIFS('[1]4.3 CDP data_scope 3_2019'!$E:$E,'[1]4.3 CDP data_scope 3_2019'!$A:$A,'3.1 Emission data (2)'!AN$7,'[1]4.3 CDP data_scope 3_2019'!$C:$C,'3.1 Emission data (2)'!$D22)</f>
        <v>0</v>
      </c>
      <c r="AO22" s="174">
        <f>SUMIFS('[1]4.3 CDP data_scope 3_2019'!$E:$E,'[1]4.3 CDP data_scope 3_2019'!$A:$A,'3.1 Emission data (2)'!AO$7,'[1]4.3 CDP data_scope 3_2019'!$C:$C,'3.1 Emission data (2)'!$D22)</f>
        <v>0</v>
      </c>
      <c r="AP22" s="174">
        <f>SUMIFS('[1]4.3 CDP data_scope 3_2019'!$E:$E,'[1]4.3 CDP data_scope 3_2019'!$A:$A,'3.1 Emission data (2)'!AP$7,'[1]4.3 CDP data_scope 3_2019'!$C:$C,'3.1 Emission data (2)'!$D22)</f>
        <v>0</v>
      </c>
      <c r="AQ22" s="174">
        <f>SUMIFS('[1]4.3 CDP data_scope 3_2019'!$E:$E,'[1]4.3 CDP data_scope 3_2019'!$A:$A,'3.1 Emission data (2)'!AQ$7,'[1]4.3 CDP data_scope 3_2019'!$C:$C,'3.1 Emission data (2)'!$D22)</f>
        <v>0</v>
      </c>
      <c r="AR22" s="174">
        <f>SUMIFS('[1]4.3 CDP data_scope 3_2019'!$E:$E,'[1]4.3 CDP data_scope 3_2019'!$A:$A,'3.1 Emission data (2)'!AR$7,'[1]4.3 CDP data_scope 3_2019'!$C:$C,'3.1 Emission data (2)'!$D22)</f>
        <v>0</v>
      </c>
      <c r="AS22" s="174">
        <f>SUMIFS('[1]4.3 CDP data_scope 3_2019'!$E:$E,'[1]4.3 CDP data_scope 3_2019'!$A:$A,'3.1 Emission data (2)'!AS$7,'[1]4.3 CDP data_scope 3_2019'!$C:$C,'3.1 Emission data (2)'!$D22)</f>
        <v>0</v>
      </c>
      <c r="AT22" s="174">
        <f>SUMIFS('[1]4.3 CDP data_scope 3_2019'!$E:$E,'[1]4.3 CDP data_scope 3_2019'!$A:$A,'3.1 Emission data (2)'!AT$7,'[1]4.3 CDP data_scope 3_2019'!$C:$C,'3.1 Emission data (2)'!$D22)</f>
        <v>0</v>
      </c>
      <c r="AU22" s="174">
        <f>SUMIFS('[1]4.3 CDP data_scope 3_2019'!$E:$E,'[1]4.3 CDP data_scope 3_2019'!$A:$A,'3.1 Emission data (2)'!AU$7,'[1]4.3 CDP data_scope 3_2019'!$C:$C,'3.1 Emission data (2)'!$D22)</f>
        <v>0</v>
      </c>
      <c r="AV22" s="174">
        <f>SUMIFS('[1]4.3 CDP data_scope 3_2019'!$E:$E,'[1]4.3 CDP data_scope 3_2019'!$A:$A,'3.1 Emission data (2)'!AV$7,'[1]4.3 CDP data_scope 3_2019'!$C:$C,'3.1 Emission data (2)'!$D22)</f>
        <v>0</v>
      </c>
      <c r="AW22" s="174">
        <f>SUMIFS('[1]4.3 CDP data_scope 3_2019'!$E:$E,'[1]4.3 CDP data_scope 3_2019'!$A:$A,'3.1 Emission data (2)'!AW$7,'[1]4.3 CDP data_scope 3_2019'!$C:$C,'3.1 Emission data (2)'!$D22)</f>
        <v>0</v>
      </c>
      <c r="AX22" s="174">
        <f>SUMIFS('[1]4.3 CDP data_scope 3_2019'!$E:$E,'[1]4.3 CDP data_scope 3_2019'!$A:$A,'3.1 Emission data (2)'!AX$7,'[1]4.3 CDP data_scope 3_2019'!$C:$C,'3.1 Emission data (2)'!$D22)</f>
        <v>0</v>
      </c>
      <c r="AY22" s="174">
        <f>SUMIFS('[1]4.3 CDP data_scope 3_2019'!$E:$E,'[1]4.3 CDP data_scope 3_2019'!$A:$A,'3.1 Emission data (2)'!AY$7,'[1]4.3 CDP data_scope 3_2019'!$C:$C,'3.1 Emission data (2)'!$D22)</f>
        <v>0</v>
      </c>
      <c r="AZ22" s="174">
        <f>SUMIFS('[1]4.3 CDP data_scope 3_2019'!$E:$E,'[1]4.3 CDP data_scope 3_2019'!$A:$A,'3.1 Emission data (2)'!AZ$7,'[1]4.3 CDP data_scope 3_2019'!$C:$C,'3.1 Emission data (2)'!$D22)</f>
        <v>0</v>
      </c>
      <c r="BA22" s="174">
        <f>SUMIFS('[1]4.3 CDP data_scope 3_2019'!$E:$E,'[1]4.3 CDP data_scope 3_2019'!$A:$A,'3.1 Emission data (2)'!BA$7,'[1]4.3 CDP data_scope 3_2019'!$C:$C,'3.1 Emission data (2)'!$D22)</f>
        <v>0</v>
      </c>
      <c r="BB22" s="174">
        <f>SUMIFS('[1]4.3 CDP data_scope 3_2019'!$E:$E,'[1]4.3 CDP data_scope 3_2019'!$A:$A,'3.1 Emission data (2)'!BB$7,'[1]4.3 CDP data_scope 3_2019'!$C:$C,'3.1 Emission data (2)'!$D22)</f>
        <v>0</v>
      </c>
      <c r="BC22" s="174">
        <f>SUMIFS('[1]4.3 CDP data_scope 3_2019'!$E:$E,'[1]4.3 CDP data_scope 3_2019'!$A:$A,'3.1 Emission data (2)'!BC$7,'[1]4.3 CDP data_scope 3_2019'!$C:$C,'3.1 Emission data (2)'!$D22)</f>
        <v>0</v>
      </c>
      <c r="BD22" s="174">
        <f>SUMIFS('[1]4.3 CDP data_scope 3_2019'!$E:$E,'[1]4.3 CDP data_scope 3_2019'!$A:$A,'3.1 Emission data (2)'!BD$7,'[1]4.3 CDP data_scope 3_2019'!$C:$C,'3.1 Emission data (2)'!$D22)</f>
        <v>0</v>
      </c>
      <c r="BE22" s="174">
        <f>SUMIFS('[1]4.3 CDP data_scope 3_2019'!$E:$E,'[1]4.3 CDP data_scope 3_2019'!$A:$A,'3.1 Emission data (2)'!BE$7,'[1]4.3 CDP data_scope 3_2019'!$C:$C,'3.1 Emission data (2)'!$D22)</f>
        <v>0</v>
      </c>
      <c r="BF22" s="174">
        <f>SUMIFS('[1]4.3 CDP data_scope 3_2019'!$E:$E,'[1]4.3 CDP data_scope 3_2019'!$A:$A,'3.1 Emission data (2)'!BF$7,'[1]4.3 CDP data_scope 3_2019'!$C:$C,'3.1 Emission data (2)'!$D22)</f>
        <v>0</v>
      </c>
      <c r="BG22" s="174">
        <f>SUMIFS('[1]4.3 CDP data_scope 3_2019'!$E:$E,'[1]4.3 CDP data_scope 3_2019'!$A:$A,'3.1 Emission data (2)'!BG$7,'[1]4.3 CDP data_scope 3_2019'!$C:$C,'3.1 Emission data (2)'!$D22)</f>
        <v>0</v>
      </c>
      <c r="BH22" s="174">
        <f>SUMIFS('[1]4.3 CDP data_scope 3_2019'!$E:$E,'[1]4.3 CDP data_scope 3_2019'!$A:$A,'3.1 Emission data (2)'!BH$7,'[1]4.3 CDP data_scope 3_2019'!$C:$C,'3.1 Emission data (2)'!$D22)</f>
        <v>0</v>
      </c>
      <c r="BI22" s="64"/>
      <c r="BJ22" s="172"/>
      <c r="BK22" s="171"/>
      <c r="BL22" s="170"/>
      <c r="BM22" s="169"/>
      <c r="BN22" s="168"/>
      <c r="BO22" s="167"/>
      <c r="BQ22" s="139"/>
      <c r="BR22" s="64"/>
      <c r="BS22" s="139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139"/>
      <c r="CQ22" s="64"/>
      <c r="CR22" s="139"/>
      <c r="CS22" s="64"/>
      <c r="CT22" s="64"/>
      <c r="CU22" s="64"/>
      <c r="CV22" s="139"/>
      <c r="CW22" s="64"/>
      <c r="CX22" s="139"/>
      <c r="CY22" s="64"/>
      <c r="CZ22" s="64"/>
      <c r="DA22" s="64"/>
      <c r="DB22" s="64"/>
      <c r="DC22" s="64"/>
      <c r="DD22" s="139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195"/>
      <c r="DR22" s="195"/>
      <c r="DS22" s="64"/>
      <c r="DT22" s="64"/>
    </row>
    <row r="23" spans="2:124" ht="14.5" customHeight="1" x14ac:dyDescent="0.2">
      <c r="C23" s="99" t="s">
        <v>27</v>
      </c>
      <c r="D23" s="115" t="s">
        <v>26</v>
      </c>
      <c r="E23" s="205">
        <f>SUMIFS('[1]4.3 CDP data_scope 3_2019'!E:E,'[1]4.3 CDP data_scope 3_2019'!A:A,'3.1 Emission data (2)'!E$7,'[1]4.3 CDP data_scope 3_2019'!C:C,'3.1 Emission data (2)'!$D23)</f>
        <v>100000</v>
      </c>
      <c r="F23" s="210">
        <f>475000/2</f>
        <v>237500</v>
      </c>
      <c r="G23" s="199">
        <f>SUMIFS('[1]4.3 CDP data_scope 3_2019'!$E:$E,'[1]4.3 CDP data_scope 3_2019'!$A:$A,'3.1 Emission data (2)'!G$7,'[1]4.3 CDP data_scope 3_2019'!$C:$C,'3.1 Emission data (2)'!$D23)</f>
        <v>0</v>
      </c>
      <c r="H23" s="205">
        <f>SUMIFS('[1]4.3 CDP data_scope 3_2019'!$E:$E,'[1]4.3 CDP data_scope 3_2019'!$A:$A,'3.1 Emission data (2)'!H$7,'[1]4.3 CDP data_scope 3_2019'!$C:$C,'3.1 Emission data (2)'!$D23)</f>
        <v>37874</v>
      </c>
      <c r="I23" s="205">
        <f>SUMIFS('[1]4.3 CDP data_scope 3_2019'!$E:$E,'[1]4.3 CDP data_scope 3_2019'!$A:$A,'3.1 Emission data (2)'!I$7,'[1]4.3 CDP data_scope 3_2019'!$C:$C,'3.1 Emission data (2)'!$D23)</f>
        <v>10937</v>
      </c>
      <c r="J23" s="184">
        <f>SUMIFS('[1]4.3 CDP data_scope 3_2019'!$E:$E,'[1]4.3 CDP data_scope 3_2019'!$A:$A,'3.1 Emission data (2)'!J$7,'[1]4.3 CDP data_scope 3_2019'!$C:$C,'3.1 Emission data (2)'!$D23)</f>
        <v>0</v>
      </c>
      <c r="K23" s="184">
        <f>SUMIFS('[1]4.3 CDP data_scope 3_2019'!$E:$E,'[1]4.3 CDP data_scope 3_2019'!$A:$A,'3.1 Emission data (2)'!K$7,'[1]4.3 CDP data_scope 3_2019'!$C:$C,'3.1 Emission data (2)'!$D23)</f>
        <v>0</v>
      </c>
      <c r="L23" s="184">
        <f>SUMIFS('[1]4.3 CDP data_scope 3_2019'!$E:$E,'[1]4.3 CDP data_scope 3_2019'!$A:$A,'3.1 Emission data (2)'!L$7,'[1]4.3 CDP data_scope 3_2019'!$C:$C,'3.1 Emission data (2)'!$D23)</f>
        <v>0</v>
      </c>
      <c r="M23" s="184">
        <f>SUMIFS('[1]4.3 CDP data_scope 3_2019'!$E:$E,'[1]4.3 CDP data_scope 3_2019'!$A:$A,'3.1 Emission data (2)'!M$7,'[1]4.3 CDP data_scope 3_2019'!$C:$C,'3.1 Emission data (2)'!$D23)</f>
        <v>0</v>
      </c>
      <c r="N23" s="184">
        <f>SUMIFS('[1]4.3 CDP data_scope 3_2019'!$E:$E,'[1]4.3 CDP data_scope 3_2019'!$A:$A,'3.1 Emission data (2)'!N$7,'[1]4.3 CDP data_scope 3_2019'!$C:$C,'3.1 Emission data (2)'!$D23)</f>
        <v>0</v>
      </c>
      <c r="O23" s="184">
        <f>SUMIFS('[1]4.3 CDP data_scope 3_2019'!$E:$E,'[1]4.3 CDP data_scope 3_2019'!$A:$A,'3.1 Emission data (2)'!O$7,'[1]4.3 CDP data_scope 3_2019'!$C:$C,'3.1 Emission data (2)'!$D23)</f>
        <v>0</v>
      </c>
      <c r="P23" s="184">
        <f>SUMIFS('[1]4.3 CDP data_scope 3_2019'!$E:$E,'[1]4.3 CDP data_scope 3_2019'!$A:$A,'3.1 Emission data (2)'!P$7,'[1]4.3 CDP data_scope 3_2019'!$C:$C,'3.1 Emission data (2)'!$D23)</f>
        <v>0</v>
      </c>
      <c r="Q23" s="184">
        <f>SUMIFS('[1]4.3 CDP data_scope 3_2019'!$E:$E,'[1]4.3 CDP data_scope 3_2019'!$A:$A,'3.1 Emission data (2)'!Q$7,'[1]4.3 CDP data_scope 3_2019'!$C:$C,'3.1 Emission data (2)'!$D23)</f>
        <v>0</v>
      </c>
      <c r="R23" s="205">
        <f>SUMIFS('[1]4.3 CDP data_scope 3_2019'!$E:$E,'[1]4.3 CDP data_scope 3_2019'!$A:$A,'3.1 Emission data (2)'!R$7,'[1]4.3 CDP data_scope 3_2019'!$C:$C,'3.1 Emission data (2)'!$D23)</f>
        <v>930</v>
      </c>
      <c r="S23" s="184">
        <f>SUMIFS('[1]4.3 CDP data_scope 3_2019'!$E:$E,'[1]4.3 CDP data_scope 3_2019'!$A:$A,'3.1 Emission data (2)'!S$7,'[1]4.3 CDP data_scope 3_2019'!$C:$C,'3.1 Emission data (2)'!$D23)</f>
        <v>0</v>
      </c>
      <c r="T23" s="184">
        <f>SUMIFS('[1]4.3 CDP data_scope 3_2019'!$E:$E,'[1]4.3 CDP data_scope 3_2019'!$A:$A,'3.1 Emission data (2)'!T$7,'[1]4.3 CDP data_scope 3_2019'!$C:$C,'3.1 Emission data (2)'!$D23)</f>
        <v>0</v>
      </c>
      <c r="U23" s="185">
        <f>SUMIFS('[1]4.3 CDP data_scope 3_2019'!$E:$E,'[1]4.3 CDP data_scope 3_2019'!$A:$A,'3.1 Emission data (2)'!U$7,'[1]4.3 CDP data_scope 3_2019'!$C:$C,'3.1 Emission data (2)'!$D23)</f>
        <v>0</v>
      </c>
      <c r="V23" s="205">
        <f>SUMIFS('[1]4.3 CDP data_scope 3_2019'!$E:$E,'[1]4.3 CDP data_scope 3_2019'!$A:$A,'3.1 Emission data (2)'!V$7,'[1]4.3 CDP data_scope 3_2019'!$C:$C,'3.1 Emission data (2)'!$D23)</f>
        <v>0</v>
      </c>
      <c r="W23" s="184">
        <f>SUMIFS('[1]4.3 CDP data_scope 3_2019'!$E:$E,'[1]4.3 CDP data_scope 3_2019'!$A:$A,'3.1 Emission data (2)'!W$7,'[1]4.3 CDP data_scope 3_2019'!$C:$C,'3.1 Emission data (2)'!$D23)</f>
        <v>0</v>
      </c>
      <c r="X23" s="205">
        <f>SUMIFS('[1]4.3 CDP data_scope 3_2019'!$E:$E,'[1]4.3 CDP data_scope 3_2019'!$A:$A,'3.1 Emission data (2)'!X$7,'[1]4.3 CDP data_scope 3_2019'!$C:$C,'3.1 Emission data (2)'!$D23)</f>
        <v>7</v>
      </c>
      <c r="Y23" s="185">
        <f>SUMIFS('[1]4.3 CDP data_scope 3_2019'!$E:$E,'[1]4.3 CDP data_scope 3_2019'!$A:$A,'3.1 Emission data (2)'!Y$7,'[1]4.3 CDP data_scope 3_2019'!$C:$C,'3.1 Emission data (2)'!$D23)</f>
        <v>0</v>
      </c>
      <c r="Z23" s="198">
        <f>SUMIFS('[1]4.3 CDP data_scope 3_2019'!$E:$E,'[1]4.3 CDP data_scope 3_2019'!$A:$A,'3.1 Emission data (2)'!Z$7,'[1]4.3 CDP data_scope 3_2019'!$C:$C,'3.1 Emission data (2)'!$D23)</f>
        <v>0</v>
      </c>
      <c r="AA23" s="212">
        <f>SUMIFS('[1]4.3 CDP data_scope 3_2019'!$E:$E,'[1]4.3 CDP data_scope 3_2019'!$A:$A,'3.1 Emission data (2)'!AA$7,'[1]4.3 CDP data_scope 3_2019'!$C:$C,'3.1 Emission data (2)'!$D23)</f>
        <v>900000</v>
      </c>
      <c r="AB23" s="212">
        <f>SUMIFS('[1]4.3 CDP data_scope 3_2019'!$E:$E,'[1]4.3 CDP data_scope 3_2019'!$A:$A,'3.1 Emission data (2)'!AB$7,'[1]4.3 CDP data_scope 3_2019'!$C:$C,'3.1 Emission data (2)'!$D23)</f>
        <v>7800000</v>
      </c>
      <c r="AC23" s="212">
        <f>SUMIFS('[1]4.3 CDP data_scope 3_2019'!$E:$E,'[1]4.3 CDP data_scope 3_2019'!$A:$A,'3.1 Emission data (2)'!AC$7,'[1]4.3 CDP data_scope 3_2019'!$C:$C,'3.1 Emission data (2)'!$D23)</f>
        <v>83396</v>
      </c>
      <c r="AD23" s="211">
        <f>SUMIFS('[1]4.3 CDP data_scope 3_2019'!$E:$E,'[1]4.3 CDP data_scope 3_2019'!$A:$A,'3.1 Emission data (2)'!AD$7,'[1]4.3 CDP data_scope 3_2019'!$C:$C,'3.1 Emission data (2)'!$D23)</f>
        <v>0</v>
      </c>
      <c r="AE23" s="210">
        <f>1800000/2</f>
        <v>900000</v>
      </c>
      <c r="AF23" s="187">
        <f>SUMIFS('[1]4.3 CDP data_scope 3_2019'!$E:$E,'[1]4.3 CDP data_scope 3_2019'!$A:$A,'3.1 Emission data (2)'!AF$7,'[1]4.3 CDP data_scope 3_2019'!$C:$C,'3.1 Emission data (2)'!$D23)</f>
        <v>0</v>
      </c>
      <c r="AG23" s="205">
        <f>SUMIFS('[1]4.3 CDP data_scope 3_2019'!$E:$E,'[1]4.3 CDP data_scope 3_2019'!$A:$A,'3.1 Emission data (2)'!AG$7,'[1]4.3 CDP data_scope 3_2019'!$C:$C,'3.1 Emission data (2)'!$D23)</f>
        <v>323853</v>
      </c>
      <c r="AH23" s="185">
        <f>SUMIFS('[1]4.3 CDP data_scope 3_2019'!$E:$E,'[1]4.3 CDP data_scope 3_2019'!$A:$A,'3.1 Emission data (2)'!AH$7,'[1]4.3 CDP data_scope 3_2019'!$C:$C,'3.1 Emission data (2)'!$D23)</f>
        <v>0</v>
      </c>
      <c r="AI23" s="205">
        <f>SUMIFS('[1]4.3 CDP data_scope 3_2019'!$E:$E,'[1]4.3 CDP data_scope 3_2019'!$A:$A,'3.1 Emission data (2)'!AI$7,'[1]4.3 CDP data_scope 3_2019'!$C:$C,'3.1 Emission data (2)'!$D23)</f>
        <v>550</v>
      </c>
      <c r="AJ23" s="185">
        <f>SUMIFS('[1]4.3 CDP data_scope 3_2019'!$E:$E,'[1]4.3 CDP data_scope 3_2019'!$A:$A,'3.1 Emission data (2)'!AJ$7,'[1]4.3 CDP data_scope 3_2019'!$C:$C,'3.1 Emission data (2)'!$D23)</f>
        <v>0</v>
      </c>
      <c r="AK23" s="209">
        <f>SUMIFS('[1]4.3 CDP data_scope 3_2019'!$E:$E,'[1]4.3 CDP data_scope 3_2019'!$A:$A,'3.1 Emission data (2)'!AK$7,'[1]4.3 CDP data_scope 3_2019'!$C:$C,'3.1 Emission data (2)'!$D23)</f>
        <v>0</v>
      </c>
      <c r="AL23" s="187">
        <f>SUMIFS('[1]4.3 CDP data_scope 3_2019'!$E:$E,'[1]4.3 CDP data_scope 3_2019'!$A:$A,'3.1 Emission data (2)'!AL$7,'[1]4.3 CDP data_scope 3_2019'!$C:$C,'3.1 Emission data (2)'!$D23)</f>
        <v>0</v>
      </c>
      <c r="AM23" s="208">
        <f>SUMIFS('[1]4.3 CDP data_scope 3_2019'!$E:$E,'[1]4.3 CDP data_scope 3_2019'!$A:$A,'3.1 Emission data (2)'!AM$7,'[1]4.3 CDP data_scope 3_2019'!$C:$C,'3.1 Emission data (2)'!$D23)</f>
        <v>269</v>
      </c>
      <c r="AN23" s="206">
        <f>SUMIFS('[1]4.3 CDP data_scope 3_2019'!$E:$E,'[1]4.3 CDP data_scope 3_2019'!$A:$A,'3.1 Emission data (2)'!AN$7,'[1]4.3 CDP data_scope 3_2019'!$C:$C,'3.1 Emission data (2)'!$D23)</f>
        <v>0</v>
      </c>
      <c r="AO23" s="205">
        <f>SUMIFS('[1]4.3 CDP data_scope 3_2019'!$E:$E,'[1]4.3 CDP data_scope 3_2019'!$A:$A,'3.1 Emission data (2)'!AO$7,'[1]4.3 CDP data_scope 3_2019'!$C:$C,'3.1 Emission data (2)'!$D23)</f>
        <v>28</v>
      </c>
      <c r="AP23" s="206">
        <f>SUMIFS('[1]4.3 CDP data_scope 3_2019'!$E:$E,'[1]4.3 CDP data_scope 3_2019'!$A:$A,'3.1 Emission data (2)'!AP$7,'[1]4.3 CDP data_scope 3_2019'!$C:$C,'3.1 Emission data (2)'!$D23)</f>
        <v>0</v>
      </c>
      <c r="AQ23" s="206">
        <f>SUMIFS('[1]4.3 CDP data_scope 3_2019'!$E:$E,'[1]4.3 CDP data_scope 3_2019'!$A:$A,'3.1 Emission data (2)'!AQ$7,'[1]4.3 CDP data_scope 3_2019'!$C:$C,'3.1 Emission data (2)'!$D23)</f>
        <v>0</v>
      </c>
      <c r="AR23" s="187">
        <f>SUMIFS('[1]4.3 CDP data_scope 3_2019'!$E:$E,'[1]4.3 CDP data_scope 3_2019'!$A:$A,'3.1 Emission data (2)'!AR$7,'[1]4.3 CDP data_scope 3_2019'!$C:$C,'3.1 Emission data (2)'!$D23)</f>
        <v>0</v>
      </c>
      <c r="AS23" s="205">
        <f>SUMIFS('[1]4.3 CDP data_scope 3_2019'!$E:$E,'[1]4.3 CDP data_scope 3_2019'!$A:$A,'3.1 Emission data (2)'!AS$7,'[1]4.3 CDP data_scope 3_2019'!$C:$C,'3.1 Emission data (2)'!$D23)</f>
        <v>8000</v>
      </c>
      <c r="AT23" s="206">
        <f>SUMIFS('[1]4.3 CDP data_scope 3_2019'!$E:$E,'[1]4.3 CDP data_scope 3_2019'!$A:$A,'3.1 Emission data (2)'!AT$7,'[1]4.3 CDP data_scope 3_2019'!$C:$C,'3.1 Emission data (2)'!$D23)</f>
        <v>0</v>
      </c>
      <c r="AU23" s="185">
        <f>SUMIFS('[1]4.3 CDP data_scope 3_2019'!$E:$E,'[1]4.3 CDP data_scope 3_2019'!$A:$A,'3.1 Emission data (2)'!AU$7,'[1]4.3 CDP data_scope 3_2019'!$C:$C,'3.1 Emission data (2)'!$D23)</f>
        <v>0</v>
      </c>
      <c r="AV23" s="205">
        <f>SUMIFS('[1]4.3 CDP data_scope 3_2019'!$E:$E,'[1]4.3 CDP data_scope 3_2019'!$A:$A,'3.1 Emission data (2)'!AV$7,'[1]4.3 CDP data_scope 3_2019'!$C:$C,'3.1 Emission data (2)'!$D23)</f>
        <v>1000</v>
      </c>
      <c r="AW23" s="206">
        <f>SUMIFS('[1]4.3 CDP data_scope 3_2019'!$E:$E,'[1]4.3 CDP data_scope 3_2019'!$A:$A,'3.1 Emission data (2)'!AW$7,'[1]4.3 CDP data_scope 3_2019'!$C:$C,'3.1 Emission data (2)'!$D23)</f>
        <v>0</v>
      </c>
      <c r="AX23" s="185">
        <f>SUMIFS('[1]4.3 CDP data_scope 3_2019'!$E:$E,'[1]4.3 CDP data_scope 3_2019'!$A:$A,'3.1 Emission data (2)'!AX$7,'[1]4.3 CDP data_scope 3_2019'!$C:$C,'3.1 Emission data (2)'!$D23)</f>
        <v>0</v>
      </c>
      <c r="AY23" s="185">
        <f>SUMIFS('[1]4.3 CDP data_scope 3_2019'!$E:$E,'[1]4.3 CDP data_scope 3_2019'!$A:$A,'3.1 Emission data (2)'!AY$7,'[1]4.3 CDP data_scope 3_2019'!$C:$C,'3.1 Emission data (2)'!$D23)</f>
        <v>0</v>
      </c>
      <c r="AZ23" s="208">
        <f>SUMIFS('[1]4.3 CDP data_scope 3_2019'!$E:$E,'[1]4.3 CDP data_scope 3_2019'!$A:$A,'3.1 Emission data (2)'!AZ$7,'[1]4.3 CDP data_scope 3_2019'!$C:$C,'3.1 Emission data (2)'!$D23)</f>
        <v>38562</v>
      </c>
      <c r="BA23" s="207">
        <f>SUMIFS('[1]4.3 CDP data_scope 3_2019'!$E:$E,'[1]4.3 CDP data_scope 3_2019'!$A:$A,'3.1 Emission data (2)'!BA$7,'[1]4.3 CDP data_scope 3_2019'!$C:$C,'3.1 Emission data (2)'!$D23)</f>
        <v>2083</v>
      </c>
      <c r="BB23" s="185">
        <f>SUMIFS('[1]4.3 CDP data_scope 3_2019'!$E:$E,'[1]4.3 CDP data_scope 3_2019'!$A:$A,'3.1 Emission data (2)'!BB$7,'[1]4.3 CDP data_scope 3_2019'!$C:$C,'3.1 Emission data (2)'!$D23)</f>
        <v>0</v>
      </c>
      <c r="BC23" s="205">
        <f>SUMIFS('[1]4.3 CDP data_scope 3_2019'!$E:$E,'[1]4.3 CDP data_scope 3_2019'!$A:$A,'3.1 Emission data (2)'!BC$7,'[1]4.3 CDP data_scope 3_2019'!$C:$C,'3.1 Emission data (2)'!$D23)</f>
        <v>1977</v>
      </c>
      <c r="BD23" s="185">
        <f>SUMIFS('[1]4.3 CDP data_scope 3_2019'!$E:$E,'[1]4.3 CDP data_scope 3_2019'!$A:$A,'3.1 Emission data (2)'!BD$7,'[1]4.3 CDP data_scope 3_2019'!$C:$C,'3.1 Emission data (2)'!$D23)</f>
        <v>0</v>
      </c>
      <c r="BE23" s="205">
        <f>SUMIFS('[1]4.3 CDP data_scope 3_2019'!$E:$E,'[1]4.3 CDP data_scope 3_2019'!$A:$A,'3.1 Emission data (2)'!BE$7,'[1]4.3 CDP data_scope 3_2019'!$C:$C,'3.1 Emission data (2)'!$D23)</f>
        <v>130787.49</v>
      </c>
      <c r="BF23" s="206">
        <f>SUMIFS('[1]4.3 CDP data_scope 3_2019'!$E:$E,'[1]4.3 CDP data_scope 3_2019'!$A:$A,'3.1 Emission data (2)'!BF$7,'[1]4.3 CDP data_scope 3_2019'!$C:$C,'3.1 Emission data (2)'!$D23)</f>
        <v>0</v>
      </c>
      <c r="BG23" s="205">
        <f>SUMIFS('[1]4.3 CDP data_scope 3_2019'!$E:$E,'[1]4.3 CDP data_scope 3_2019'!$A:$A,'3.1 Emission data (2)'!BG$7,'[1]4.3 CDP data_scope 3_2019'!$C:$C,'3.1 Emission data (2)'!$D23)</f>
        <v>2641</v>
      </c>
      <c r="BH23" s="205">
        <f>SUMIFS('[1]4.3 CDP data_scope 3_2019'!$E:$E,'[1]4.3 CDP data_scope 3_2019'!$A:$A,'3.1 Emission data (2)'!BH$7,'[1]4.3 CDP data_scope 3_2019'!$C:$C,'3.1 Emission data (2)'!$D23)</f>
        <v>11457</v>
      </c>
      <c r="BI23" s="64"/>
      <c r="BJ23" s="172"/>
      <c r="BK23" s="171"/>
      <c r="BL23" s="170"/>
      <c r="BM23" s="169"/>
      <c r="BN23" s="168"/>
      <c r="BO23" s="167"/>
      <c r="BQ23" s="64"/>
      <c r="BR23" s="64"/>
      <c r="BS23" s="139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139"/>
      <c r="CQ23" s="64"/>
      <c r="CR23" s="139"/>
      <c r="CS23" s="64"/>
      <c r="CT23" s="64"/>
      <c r="CU23" s="64"/>
      <c r="CV23" s="64"/>
      <c r="CW23" s="64"/>
      <c r="CX23" s="139"/>
      <c r="CY23" s="64"/>
      <c r="CZ23" s="64"/>
      <c r="DA23" s="64"/>
      <c r="DB23" s="64"/>
      <c r="DC23" s="64"/>
      <c r="DD23" s="139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195"/>
      <c r="DR23" s="195"/>
      <c r="DS23" s="195"/>
      <c r="DT23" s="64"/>
    </row>
    <row r="24" spans="2:124" x14ac:dyDescent="0.2">
      <c r="C24" s="99"/>
      <c r="D24" s="102" t="s">
        <v>22</v>
      </c>
      <c r="E24" s="186">
        <f>SUMIFS('[1]4.3 CDP data_scope 3_2019'!E:E,'[1]4.3 CDP data_scope 3_2019'!A:A,'3.1 Emission data (2)'!E$7,'[1]4.3 CDP data_scope 3_2019'!C:C,'3.1 Emission data (2)'!$D24)</f>
        <v>0</v>
      </c>
      <c r="F24" s="184">
        <f>SUMIFS('[1]4.3 CDP data_scope 3_2019'!$E:$E,'[1]4.3 CDP data_scope 3_2019'!$A:$A,'3.1 Emission data (2)'!F$7,'[1]4.3 CDP data_scope 3_2019'!$C:$C,'3.1 Emission data (2)'!$D24)</f>
        <v>0</v>
      </c>
      <c r="G24" s="186">
        <f>SUMIFS('[1]4.3 CDP data_scope 3_2019'!$E:$E,'[1]4.3 CDP data_scope 3_2019'!$A:$A,'3.1 Emission data (2)'!G$7,'[1]4.3 CDP data_scope 3_2019'!$C:$C,'3.1 Emission data (2)'!$D24)</f>
        <v>0</v>
      </c>
      <c r="H24" s="184">
        <f>SUMIFS('[1]4.3 CDP data_scope 3_2019'!$E:$E,'[1]4.3 CDP data_scope 3_2019'!$A:$A,'3.1 Emission data (2)'!H$7,'[1]4.3 CDP data_scope 3_2019'!$C:$C,'3.1 Emission data (2)'!$D24)</f>
        <v>0</v>
      </c>
      <c r="I24" s="184">
        <f>SUMIFS('[1]4.3 CDP data_scope 3_2019'!$E:$E,'[1]4.3 CDP data_scope 3_2019'!$A:$A,'3.1 Emission data (2)'!I$7,'[1]4.3 CDP data_scope 3_2019'!$C:$C,'3.1 Emission data (2)'!$D24)</f>
        <v>0</v>
      </c>
      <c r="J24" s="184">
        <f>SUMIFS('[1]4.3 CDP data_scope 3_2019'!$E:$E,'[1]4.3 CDP data_scope 3_2019'!$A:$A,'3.1 Emission data (2)'!J$7,'[1]4.3 CDP data_scope 3_2019'!$C:$C,'3.1 Emission data (2)'!$D24)</f>
        <v>0</v>
      </c>
      <c r="K24" s="184">
        <f>SUMIFS('[1]4.3 CDP data_scope 3_2019'!$E:$E,'[1]4.3 CDP data_scope 3_2019'!$A:$A,'3.1 Emission data (2)'!K$7,'[1]4.3 CDP data_scope 3_2019'!$C:$C,'3.1 Emission data (2)'!$D24)</f>
        <v>0</v>
      </c>
      <c r="L24" s="184">
        <f>SUMIFS('[1]4.3 CDP data_scope 3_2019'!$E:$E,'[1]4.3 CDP data_scope 3_2019'!$A:$A,'3.1 Emission data (2)'!L$7,'[1]4.3 CDP data_scope 3_2019'!$C:$C,'3.1 Emission data (2)'!$D24)</f>
        <v>0</v>
      </c>
      <c r="M24" s="184">
        <f>SUMIFS('[1]4.3 CDP data_scope 3_2019'!$E:$E,'[1]4.3 CDP data_scope 3_2019'!$A:$A,'3.1 Emission data (2)'!M$7,'[1]4.3 CDP data_scope 3_2019'!$C:$C,'3.1 Emission data (2)'!$D24)</f>
        <v>0</v>
      </c>
      <c r="N24" s="184">
        <f>SUMIFS('[1]4.3 CDP data_scope 3_2019'!$E:$E,'[1]4.3 CDP data_scope 3_2019'!$A:$A,'3.1 Emission data (2)'!N$7,'[1]4.3 CDP data_scope 3_2019'!$C:$C,'3.1 Emission data (2)'!$D24)</f>
        <v>0</v>
      </c>
      <c r="O24" s="184">
        <f>SUMIFS('[1]4.3 CDP data_scope 3_2019'!$E:$E,'[1]4.3 CDP data_scope 3_2019'!$A:$A,'3.1 Emission data (2)'!O$7,'[1]4.3 CDP data_scope 3_2019'!$C:$C,'3.1 Emission data (2)'!$D24)</f>
        <v>0</v>
      </c>
      <c r="P24" s="184">
        <f>SUMIFS('[1]4.3 CDP data_scope 3_2019'!$E:$E,'[1]4.3 CDP data_scope 3_2019'!$A:$A,'3.1 Emission data (2)'!P$7,'[1]4.3 CDP data_scope 3_2019'!$C:$C,'3.1 Emission data (2)'!$D24)</f>
        <v>0</v>
      </c>
      <c r="Q24" s="184">
        <f>SUMIFS('[1]4.3 CDP data_scope 3_2019'!$E:$E,'[1]4.3 CDP data_scope 3_2019'!$A:$A,'3.1 Emission data (2)'!Q$7,'[1]4.3 CDP data_scope 3_2019'!$C:$C,'3.1 Emission data (2)'!$D24)</f>
        <v>0</v>
      </c>
      <c r="R24" s="184">
        <f>SUMIFS('[1]4.3 CDP data_scope 3_2019'!$E:$E,'[1]4.3 CDP data_scope 3_2019'!$A:$A,'3.1 Emission data (2)'!R$7,'[1]4.3 CDP data_scope 3_2019'!$C:$C,'3.1 Emission data (2)'!$D24)</f>
        <v>0</v>
      </c>
      <c r="S24" s="184">
        <f>SUMIFS('[1]4.3 CDP data_scope 3_2019'!$E:$E,'[1]4.3 CDP data_scope 3_2019'!$A:$A,'3.1 Emission data (2)'!S$7,'[1]4.3 CDP data_scope 3_2019'!$C:$C,'3.1 Emission data (2)'!$D24)</f>
        <v>0</v>
      </c>
      <c r="T24" s="184">
        <f>SUMIFS('[1]4.3 CDP data_scope 3_2019'!$E:$E,'[1]4.3 CDP data_scope 3_2019'!$A:$A,'3.1 Emission data (2)'!T$7,'[1]4.3 CDP data_scope 3_2019'!$C:$C,'3.1 Emission data (2)'!$D24)</f>
        <v>0</v>
      </c>
      <c r="U24" s="184">
        <f>SUMIFS('[1]4.3 CDP data_scope 3_2019'!$E:$E,'[1]4.3 CDP data_scope 3_2019'!$A:$A,'3.1 Emission data (2)'!U$7,'[1]4.3 CDP data_scope 3_2019'!$C:$C,'3.1 Emission data (2)'!$D24)</f>
        <v>0</v>
      </c>
      <c r="V24" s="184">
        <f>SUMIFS('[1]4.3 CDP data_scope 3_2019'!$E:$E,'[1]4.3 CDP data_scope 3_2019'!$A:$A,'3.1 Emission data (2)'!V$7,'[1]4.3 CDP data_scope 3_2019'!$C:$C,'3.1 Emission data (2)'!$D24)</f>
        <v>0</v>
      </c>
      <c r="W24" s="184">
        <f>SUMIFS('[1]4.3 CDP data_scope 3_2019'!$E:$E,'[1]4.3 CDP data_scope 3_2019'!$A:$A,'3.1 Emission data (2)'!W$7,'[1]4.3 CDP data_scope 3_2019'!$C:$C,'3.1 Emission data (2)'!$D24)</f>
        <v>0</v>
      </c>
      <c r="X24" s="184">
        <f>SUMIFS('[1]4.3 CDP data_scope 3_2019'!$E:$E,'[1]4.3 CDP data_scope 3_2019'!$A:$A,'3.1 Emission data (2)'!X$7,'[1]4.3 CDP data_scope 3_2019'!$C:$C,'3.1 Emission data (2)'!$D24)</f>
        <v>0</v>
      </c>
      <c r="Y24" s="185">
        <f>SUMIFS('[1]4.3 CDP data_scope 3_2019'!$E:$E,'[1]4.3 CDP data_scope 3_2019'!$A:$A,'3.1 Emission data (2)'!Y$7,'[1]4.3 CDP data_scope 3_2019'!$C:$C,'3.1 Emission data (2)'!$D24)</f>
        <v>0</v>
      </c>
      <c r="Z24" s="198">
        <f>SUMIFS('[1]4.3 CDP data_scope 3_2019'!$E:$E,'[1]4.3 CDP data_scope 3_2019'!$A:$A,'3.1 Emission data (2)'!Z$7,'[1]4.3 CDP data_scope 3_2019'!$C:$C,'3.1 Emission data (2)'!$D24)</f>
        <v>0</v>
      </c>
      <c r="AA24" s="193">
        <f>SUMIFS('[1]4.3 CDP data_scope 3_2019'!$E:$E,'[1]4.3 CDP data_scope 3_2019'!$A:$A,'3.1 Emission data (2)'!AA$7,'[1]4.3 CDP data_scope 3_2019'!$C:$C,'3.1 Emission data (2)'!$D24)</f>
        <v>0</v>
      </c>
      <c r="AB24" s="184">
        <f>SUMIFS('[1]4.3 CDP data_scope 3_2019'!$E:$E,'[1]4.3 CDP data_scope 3_2019'!$A:$A,'3.1 Emission data (2)'!AB$7,'[1]4.3 CDP data_scope 3_2019'!$C:$C,'3.1 Emission data (2)'!$D24)</f>
        <v>3500000</v>
      </c>
      <c r="AC24" s="184">
        <f>SUMIFS('[1]4.3 CDP data_scope 3_2019'!$E:$E,'[1]4.3 CDP data_scope 3_2019'!$A:$A,'3.1 Emission data (2)'!AC$7,'[1]4.3 CDP data_scope 3_2019'!$C:$C,'3.1 Emission data (2)'!$D24)</f>
        <v>0</v>
      </c>
      <c r="AD24" s="187">
        <f>SUMIFS('[1]4.3 CDP data_scope 3_2019'!$E:$E,'[1]4.3 CDP data_scope 3_2019'!$A:$A,'3.1 Emission data (2)'!AD$7,'[1]4.3 CDP data_scope 3_2019'!$C:$C,'3.1 Emission data (2)'!$D24)</f>
        <v>0</v>
      </c>
      <c r="AE24" s="192">
        <f>23300000*(AB24/(AB24+AB25))</f>
        <v>3978048.7804878051</v>
      </c>
      <c r="AF24" s="187">
        <f>SUMIFS('[1]4.3 CDP data_scope 3_2019'!$E:$E,'[1]4.3 CDP data_scope 3_2019'!$A:$A,'3.1 Emission data (2)'!AF$7,'[1]4.3 CDP data_scope 3_2019'!$C:$C,'3.1 Emission data (2)'!$D24)</f>
        <v>0</v>
      </c>
      <c r="AG24" s="184">
        <f>SUMIFS('[1]4.3 CDP data_scope 3_2019'!$E:$E,'[1]4.3 CDP data_scope 3_2019'!$A:$A,'3.1 Emission data (2)'!AG$7,'[1]4.3 CDP data_scope 3_2019'!$C:$C,'3.1 Emission data (2)'!$D24)</f>
        <v>0</v>
      </c>
      <c r="AH24" s="185">
        <f>SUMIFS('[1]4.3 CDP data_scope 3_2019'!$E:$E,'[1]4.3 CDP data_scope 3_2019'!$A:$A,'3.1 Emission data (2)'!AH$7,'[1]4.3 CDP data_scope 3_2019'!$C:$C,'3.1 Emission data (2)'!$D24)</f>
        <v>0</v>
      </c>
      <c r="AI24" s="184">
        <f>SUMIFS('[1]4.3 CDP data_scope 3_2019'!$E:$E,'[1]4.3 CDP data_scope 3_2019'!$A:$A,'3.1 Emission data (2)'!AI$7,'[1]4.3 CDP data_scope 3_2019'!$C:$C,'3.1 Emission data (2)'!$D24)</f>
        <v>23000</v>
      </c>
      <c r="AJ24" s="187">
        <f>SUMIFS('[1]4.3 CDP data_scope 3_2019'!$E:$E,'[1]4.3 CDP data_scope 3_2019'!$A:$A,'3.1 Emission data (2)'!AJ$7,'[1]4.3 CDP data_scope 3_2019'!$C:$C,'3.1 Emission data (2)'!$D24)</f>
        <v>0</v>
      </c>
      <c r="AK24" s="185">
        <f>SUMIFS('[1]4.3 CDP data_scope 3_2019'!$E:$E,'[1]4.3 CDP data_scope 3_2019'!$A:$A,'3.1 Emission data (2)'!AK$7,'[1]4.3 CDP data_scope 3_2019'!$C:$C,'3.1 Emission data (2)'!$D24)</f>
        <v>0</v>
      </c>
      <c r="AL24" s="187">
        <f>SUMIFS('[1]4.3 CDP data_scope 3_2019'!$E:$E,'[1]4.3 CDP data_scope 3_2019'!$A:$A,'3.1 Emission data (2)'!AL$7,'[1]4.3 CDP data_scope 3_2019'!$C:$C,'3.1 Emission data (2)'!$D24)</f>
        <v>0</v>
      </c>
      <c r="AM24" s="184">
        <f>SUMIFS('[1]4.3 CDP data_scope 3_2019'!$E:$E,'[1]4.3 CDP data_scope 3_2019'!$A:$A,'3.1 Emission data (2)'!AM$7,'[1]4.3 CDP data_scope 3_2019'!$C:$C,'3.1 Emission data (2)'!$D24)</f>
        <v>0</v>
      </c>
      <c r="AN24" s="184">
        <f>SUMIFS('[1]4.3 CDP data_scope 3_2019'!$E:$E,'[1]4.3 CDP data_scope 3_2019'!$A:$A,'3.1 Emission data (2)'!AN$7,'[1]4.3 CDP data_scope 3_2019'!$C:$C,'3.1 Emission data (2)'!$D24)</f>
        <v>0</v>
      </c>
      <c r="AO24" s="185">
        <f>SUMIFS('[1]4.3 CDP data_scope 3_2019'!$E:$E,'[1]4.3 CDP data_scope 3_2019'!$A:$A,'3.1 Emission data (2)'!AO$7,'[1]4.3 CDP data_scope 3_2019'!$C:$C,'3.1 Emission data (2)'!$D24)</f>
        <v>0</v>
      </c>
      <c r="AP24" s="184">
        <f>SUMIFS('[1]4.3 CDP data_scope 3_2019'!$E:$E,'[1]4.3 CDP data_scope 3_2019'!$A:$A,'3.1 Emission data (2)'!AP$7,'[1]4.3 CDP data_scope 3_2019'!$C:$C,'3.1 Emission data (2)'!$D24)</f>
        <v>0</v>
      </c>
      <c r="AQ24" s="184">
        <f>SUMIFS('[1]4.3 CDP data_scope 3_2019'!$E:$E,'[1]4.3 CDP data_scope 3_2019'!$A:$A,'3.1 Emission data (2)'!AQ$7,'[1]4.3 CDP data_scope 3_2019'!$C:$C,'3.1 Emission data (2)'!$D24)</f>
        <v>0</v>
      </c>
      <c r="AR24" s="187">
        <f>SUMIFS('[1]4.3 CDP data_scope 3_2019'!$E:$E,'[1]4.3 CDP data_scope 3_2019'!$A:$A,'3.1 Emission data (2)'!AR$7,'[1]4.3 CDP data_scope 3_2019'!$C:$C,'3.1 Emission data (2)'!$D24)</f>
        <v>0</v>
      </c>
      <c r="AS24" s="184">
        <f>SUMIFS('[1]4.3 CDP data_scope 3_2019'!$E:$E,'[1]4.3 CDP data_scope 3_2019'!$A:$A,'3.1 Emission data (2)'!AS$7,'[1]4.3 CDP data_scope 3_2019'!$C:$C,'3.1 Emission data (2)'!$D24)</f>
        <v>2200</v>
      </c>
      <c r="AT24" s="185">
        <f>SUMIFS('[1]4.3 CDP data_scope 3_2019'!$E:$E,'[1]4.3 CDP data_scope 3_2019'!$A:$A,'3.1 Emission data (2)'!AT$7,'[1]4.3 CDP data_scope 3_2019'!$C:$C,'3.1 Emission data (2)'!$D24)</f>
        <v>0</v>
      </c>
      <c r="AU24" s="185">
        <f>SUMIFS('[1]4.3 CDP data_scope 3_2019'!$E:$E,'[1]4.3 CDP data_scope 3_2019'!$A:$A,'3.1 Emission data (2)'!AU$7,'[1]4.3 CDP data_scope 3_2019'!$C:$C,'3.1 Emission data (2)'!$D24)</f>
        <v>0</v>
      </c>
      <c r="AV24" s="184">
        <f>SUMIFS('[1]4.3 CDP data_scope 3_2019'!$E:$E,'[1]4.3 CDP data_scope 3_2019'!$A:$A,'3.1 Emission data (2)'!AV$7,'[1]4.3 CDP data_scope 3_2019'!$C:$C,'3.1 Emission data (2)'!$D24)</f>
        <v>12000</v>
      </c>
      <c r="AW24" s="185">
        <f>SUMIFS('[1]4.3 CDP data_scope 3_2019'!$E:$E,'[1]4.3 CDP data_scope 3_2019'!$A:$A,'3.1 Emission data (2)'!AW$7,'[1]4.3 CDP data_scope 3_2019'!$C:$C,'3.1 Emission data (2)'!$D24)</f>
        <v>0</v>
      </c>
      <c r="AX24" s="185">
        <f>SUMIFS('[1]4.3 CDP data_scope 3_2019'!$E:$E,'[1]4.3 CDP data_scope 3_2019'!$A:$A,'3.1 Emission data (2)'!AX$7,'[1]4.3 CDP data_scope 3_2019'!$C:$C,'3.1 Emission data (2)'!$D24)</f>
        <v>0</v>
      </c>
      <c r="AY24" s="185">
        <f>SUMIFS('[1]4.3 CDP data_scope 3_2019'!$E:$E,'[1]4.3 CDP data_scope 3_2019'!$A:$A,'3.1 Emission data (2)'!AY$7,'[1]4.3 CDP data_scope 3_2019'!$C:$C,'3.1 Emission data (2)'!$D24)</f>
        <v>0</v>
      </c>
      <c r="AZ24" s="184">
        <f>SUMIFS('[1]4.3 CDP data_scope 3_2019'!$E:$E,'[1]4.3 CDP data_scope 3_2019'!$A:$A,'3.1 Emission data (2)'!AZ$7,'[1]4.3 CDP data_scope 3_2019'!$C:$C,'3.1 Emission data (2)'!$D24)</f>
        <v>0</v>
      </c>
      <c r="BA24" s="185">
        <f>SUMIFS('[1]4.3 CDP data_scope 3_2019'!$E:$E,'[1]4.3 CDP data_scope 3_2019'!$A:$A,'3.1 Emission data (2)'!BA$7,'[1]4.3 CDP data_scope 3_2019'!$C:$C,'3.1 Emission data (2)'!$D24)</f>
        <v>0</v>
      </c>
      <c r="BB24" s="185">
        <f>SUMIFS('[1]4.3 CDP data_scope 3_2019'!$E:$E,'[1]4.3 CDP data_scope 3_2019'!$A:$A,'3.1 Emission data (2)'!BB$7,'[1]4.3 CDP data_scope 3_2019'!$C:$C,'3.1 Emission data (2)'!$D24)</f>
        <v>0</v>
      </c>
      <c r="BC24" s="184">
        <f>SUMIFS('[1]4.3 CDP data_scope 3_2019'!$E:$E,'[1]4.3 CDP data_scope 3_2019'!$A:$A,'3.1 Emission data (2)'!BC$7,'[1]4.3 CDP data_scope 3_2019'!$C:$C,'3.1 Emission data (2)'!$D24)</f>
        <v>9718</v>
      </c>
      <c r="BD24" s="185">
        <f>SUMIFS('[1]4.3 CDP data_scope 3_2019'!$E:$E,'[1]4.3 CDP data_scope 3_2019'!$A:$A,'3.1 Emission data (2)'!BD$7,'[1]4.3 CDP data_scope 3_2019'!$C:$C,'3.1 Emission data (2)'!$D24)</f>
        <v>0</v>
      </c>
      <c r="BE24" s="196">
        <f>SUMIFS('[1]4.3 CDP data_scope 3_2019'!$E:$E,'[1]4.3 CDP data_scope 3_2019'!$A:$A,'3.1 Emission data (2)'!BE$7,'[1]4.3 CDP data_scope 3_2019'!$C:$C,'3.1 Emission data (2)'!$D24)</f>
        <v>0</v>
      </c>
      <c r="BF24" s="196">
        <f>SUMIFS('[1]4.3 CDP data_scope 3_2019'!$E:$E,'[1]4.3 CDP data_scope 3_2019'!$A:$A,'3.1 Emission data (2)'!BF$7,'[1]4.3 CDP data_scope 3_2019'!$C:$C,'3.1 Emission data (2)'!$D24)</f>
        <v>0</v>
      </c>
      <c r="BG24" s="184">
        <f>SUMIFS('[1]4.3 CDP data_scope 3_2019'!$E:$E,'[1]4.3 CDP data_scope 3_2019'!$A:$A,'3.1 Emission data (2)'!BG$7,'[1]4.3 CDP data_scope 3_2019'!$C:$C,'3.1 Emission data (2)'!$D24)</f>
        <v>0</v>
      </c>
      <c r="BH24" s="185">
        <f>SUMIFS('[1]4.3 CDP data_scope 3_2019'!$E:$E,'[1]4.3 CDP data_scope 3_2019'!$A:$A,'3.1 Emission data (2)'!BH$7,'[1]4.3 CDP data_scope 3_2019'!$C:$C,'3.1 Emission data (2)'!$D24)</f>
        <v>0</v>
      </c>
      <c r="BI24" s="64"/>
      <c r="BJ24" s="172"/>
      <c r="BK24" s="171"/>
      <c r="BL24" s="170"/>
      <c r="BM24" s="169"/>
      <c r="BN24" s="168"/>
      <c r="BO24" s="167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139"/>
      <c r="CQ24" s="64"/>
      <c r="CR24" s="139"/>
      <c r="CS24" s="64"/>
      <c r="CT24" s="64"/>
      <c r="CU24" s="64"/>
      <c r="CV24" s="64"/>
      <c r="CW24" s="64"/>
      <c r="CX24" s="139"/>
      <c r="CY24" s="64"/>
      <c r="CZ24" s="64"/>
      <c r="DA24" s="64"/>
      <c r="DB24" s="64"/>
      <c r="DC24" s="64"/>
      <c r="DD24" s="139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195"/>
      <c r="DR24" s="195"/>
      <c r="DS24" s="195"/>
      <c r="DT24" s="195"/>
    </row>
    <row r="25" spans="2:124" x14ac:dyDescent="0.2">
      <c r="C25" s="99"/>
      <c r="D25" s="102" t="s">
        <v>20</v>
      </c>
      <c r="E25" s="184">
        <f>SUMIFS('[1]4.3 CDP data_scope 3_2019'!E:E,'[1]4.3 CDP data_scope 3_2019'!A:A,'3.1 Emission data (2)'!E$7,'[1]4.3 CDP data_scope 3_2019'!C:C,'3.1 Emission data (2)'!$D25)</f>
        <v>4784000</v>
      </c>
      <c r="F25" s="192">
        <f>10919000*(E25/(E26+E25+E14))</f>
        <v>3290695.2248960566</v>
      </c>
      <c r="G25" s="204">
        <f>SUMIFS('[1]4.3 CDP data_scope 3_2019'!$E:$E,'[1]4.3 CDP data_scope 3_2019'!$A:$A,'3.1 Emission data (2)'!G$7,'[1]4.3 CDP data_scope 3_2019'!$C:$C,'3.1 Emission data (2)'!$D25)</f>
        <v>397386</v>
      </c>
      <c r="H25" s="185">
        <f>SUMIFS('[1]4.3 CDP data_scope 3_2019'!$E:$E,'[1]4.3 CDP data_scope 3_2019'!$A:$A,'3.1 Emission data (2)'!H$7,'[1]4.3 CDP data_scope 3_2019'!$C:$C,'3.1 Emission data (2)'!$D25)</f>
        <v>0</v>
      </c>
      <c r="I25" s="184">
        <f>SUMIFS('[1]4.3 CDP data_scope 3_2019'!$E:$E,'[1]4.3 CDP data_scope 3_2019'!$A:$A,'3.1 Emission data (2)'!I$7,'[1]4.3 CDP data_scope 3_2019'!$C:$C,'3.1 Emission data (2)'!$D25)</f>
        <v>11721451</v>
      </c>
      <c r="J25" s="184">
        <f>SUMIFS('[1]4.3 CDP data_scope 3_2019'!$E:$E,'[1]4.3 CDP data_scope 3_2019'!$A:$A,'3.1 Emission data (2)'!J$7,'[1]4.3 CDP data_scope 3_2019'!$C:$C,'3.1 Emission data (2)'!$D25)</f>
        <v>0</v>
      </c>
      <c r="K25" s="185">
        <f>SUMIFS('[1]4.3 CDP data_scope 3_2019'!$E:$E,'[1]4.3 CDP data_scope 3_2019'!$A:$A,'3.1 Emission data (2)'!K$7,'[1]4.3 CDP data_scope 3_2019'!$C:$C,'3.1 Emission data (2)'!$D25)</f>
        <v>0</v>
      </c>
      <c r="L25" s="184">
        <f>SUMIFS('[1]4.3 CDP data_scope 3_2019'!$E:$E,'[1]4.3 CDP data_scope 3_2019'!$A:$A,'3.1 Emission data (2)'!L$7,'[1]4.3 CDP data_scope 3_2019'!$C:$C,'3.1 Emission data (2)'!$D25)</f>
        <v>18000</v>
      </c>
      <c r="M25" s="184">
        <f>SUMIFS('[1]4.3 CDP data_scope 3_2019'!$E:$E,'[1]4.3 CDP data_scope 3_2019'!$A:$A,'3.1 Emission data (2)'!M$7,'[1]4.3 CDP data_scope 3_2019'!$C:$C,'3.1 Emission data (2)'!$D25)</f>
        <v>0</v>
      </c>
      <c r="N25" s="185">
        <f>SUMIFS('[1]4.3 CDP data_scope 3_2019'!$E:$E,'[1]4.3 CDP data_scope 3_2019'!$A:$A,'3.1 Emission data (2)'!N$7,'[1]4.3 CDP data_scope 3_2019'!$C:$C,'3.1 Emission data (2)'!$D25)</f>
        <v>0</v>
      </c>
      <c r="O25" s="185">
        <f>SUMIFS('[1]4.3 CDP data_scope 3_2019'!$E:$E,'[1]4.3 CDP data_scope 3_2019'!$A:$A,'3.1 Emission data (2)'!O$7,'[1]4.3 CDP data_scope 3_2019'!$C:$C,'3.1 Emission data (2)'!$D25)</f>
        <v>0</v>
      </c>
      <c r="P25" s="184">
        <f>SUMIFS('[1]4.3 CDP data_scope 3_2019'!$E:$E,'[1]4.3 CDP data_scope 3_2019'!$A:$A,'3.1 Emission data (2)'!P$7,'[1]4.3 CDP data_scope 3_2019'!$C:$C,'3.1 Emission data (2)'!$D25)</f>
        <v>0</v>
      </c>
      <c r="Q25" s="184">
        <f>SUMIFS('[1]4.3 CDP data_scope 3_2019'!$E:$E,'[1]4.3 CDP data_scope 3_2019'!$A:$A,'3.1 Emission data (2)'!Q$7,'[1]4.3 CDP data_scope 3_2019'!$C:$C,'3.1 Emission data (2)'!$D25)</f>
        <v>900463</v>
      </c>
      <c r="R25" s="184">
        <f>SUMIFS('[1]4.3 CDP data_scope 3_2019'!$E:$E,'[1]4.3 CDP data_scope 3_2019'!$A:$A,'3.1 Emission data (2)'!R$7,'[1]4.3 CDP data_scope 3_2019'!$C:$C,'3.1 Emission data (2)'!$D25)</f>
        <v>0</v>
      </c>
      <c r="S25" s="185">
        <f>SUMIFS('[1]4.3 CDP data_scope 3_2019'!$E:$E,'[1]4.3 CDP data_scope 3_2019'!$A:$A,'3.1 Emission data (2)'!S$7,'[1]4.3 CDP data_scope 3_2019'!$C:$C,'3.1 Emission data (2)'!$D25)</f>
        <v>0</v>
      </c>
      <c r="T25" s="185">
        <f>SUMIFS('[1]4.3 CDP data_scope 3_2019'!$E:$E,'[1]4.3 CDP data_scope 3_2019'!$A:$A,'3.1 Emission data (2)'!T$7,'[1]4.3 CDP data_scope 3_2019'!$C:$C,'3.1 Emission data (2)'!$D25)</f>
        <v>0</v>
      </c>
      <c r="U25" s="185">
        <f>SUMIFS('[1]4.3 CDP data_scope 3_2019'!$E:$E,'[1]4.3 CDP data_scope 3_2019'!$A:$A,'3.1 Emission data (2)'!U$7,'[1]4.3 CDP data_scope 3_2019'!$C:$C,'3.1 Emission data (2)'!$D25)</f>
        <v>0</v>
      </c>
      <c r="V25" s="185">
        <f>SUMIFS('[1]4.3 CDP data_scope 3_2019'!$E:$E,'[1]4.3 CDP data_scope 3_2019'!$A:$A,'3.1 Emission data (2)'!V$7,'[1]4.3 CDP data_scope 3_2019'!$C:$C,'3.1 Emission data (2)'!$D25)</f>
        <v>0</v>
      </c>
      <c r="W25" s="185">
        <f>SUMIFS('[1]4.3 CDP data_scope 3_2019'!$E:$E,'[1]4.3 CDP data_scope 3_2019'!$A:$A,'3.1 Emission data (2)'!W$7,'[1]4.3 CDP data_scope 3_2019'!$C:$C,'3.1 Emission data (2)'!$D25)</f>
        <v>0</v>
      </c>
      <c r="X25" s="184">
        <f>SUMIFS('[1]4.3 CDP data_scope 3_2019'!$E:$E,'[1]4.3 CDP data_scope 3_2019'!$A:$A,'3.1 Emission data (2)'!X$7,'[1]4.3 CDP data_scope 3_2019'!$C:$C,'3.1 Emission data (2)'!$D25)</f>
        <v>0</v>
      </c>
      <c r="Y25" s="185">
        <f>SUMIFS('[1]4.3 CDP data_scope 3_2019'!$E:$E,'[1]4.3 CDP data_scope 3_2019'!$A:$A,'3.1 Emission data (2)'!Y$7,'[1]4.3 CDP data_scope 3_2019'!$C:$C,'3.1 Emission data (2)'!$D25)</f>
        <v>0</v>
      </c>
      <c r="Z25" s="203">
        <f>SUMIFS('[1]4.3 CDP data_scope 3_2019'!$E:$E,'[1]4.3 CDP data_scope 3_2019'!$A:$A,'3.1 Emission data (2)'!Z$7,'[1]4.3 CDP data_scope 3_2019'!$C:$C,'3.1 Emission data (2)'!$D25)</f>
        <v>6435.8</v>
      </c>
      <c r="AA25" s="193">
        <f>SUMIFS('[1]4.3 CDP data_scope 3_2019'!$E:$E,'[1]4.3 CDP data_scope 3_2019'!$A:$A,'3.1 Emission data (2)'!AA$7,'[1]4.3 CDP data_scope 3_2019'!$C:$C,'3.1 Emission data (2)'!$D25)</f>
        <v>4700000</v>
      </c>
      <c r="AB25" s="184">
        <f>SUMIFS('[1]4.3 CDP data_scope 3_2019'!$E:$E,'[1]4.3 CDP data_scope 3_2019'!$A:$A,'3.1 Emission data (2)'!AB$7,'[1]4.3 CDP data_scope 3_2019'!$C:$C,'3.1 Emission data (2)'!$D25)</f>
        <v>17000000</v>
      </c>
      <c r="AC25" s="184">
        <f>SUMIFS('[1]4.3 CDP data_scope 3_2019'!$E:$E,'[1]4.3 CDP data_scope 3_2019'!$A:$A,'3.1 Emission data (2)'!AC$7,'[1]4.3 CDP data_scope 3_2019'!$C:$C,'3.1 Emission data (2)'!$D25)</f>
        <v>37865598</v>
      </c>
      <c r="AD25" s="187">
        <f>SUMIFS('[1]4.3 CDP data_scope 3_2019'!$E:$E,'[1]4.3 CDP data_scope 3_2019'!$A:$A,'3.1 Emission data (2)'!AD$7,'[1]4.3 CDP data_scope 3_2019'!$C:$C,'3.1 Emission data (2)'!$D25)</f>
        <v>0</v>
      </c>
      <c r="AE25" s="202">
        <f>SUMIFS('[1]4.3 CDP data_scope 3_2019'!$E:$E,'[1]4.3 CDP data_scope 3_2019'!$A:$A,'3.1 Emission data (2)'!AE$7,'[1]4.3 CDP data_scope 3_2019'!$C:$C,'3.1 Emission data (2)'!$D25)*(AB25/(AB24+AB25))</f>
        <v>19321951.219512194</v>
      </c>
      <c r="AF25" s="186">
        <f>SUMIFS('[1]4.3 CDP data_scope 3_2019'!$E:$E,'[1]4.3 CDP data_scope 3_2019'!$A:$A,'3.1 Emission data (2)'!AF$7,'[1]4.3 CDP data_scope 3_2019'!$C:$C,'3.1 Emission data (2)'!$D25)</f>
        <v>13650000</v>
      </c>
      <c r="AG25" s="184">
        <f>SUMIFS('[1]4.3 CDP data_scope 3_2019'!$E:$E,'[1]4.3 CDP data_scope 3_2019'!$A:$A,'3.1 Emission data (2)'!AG$7,'[1]4.3 CDP data_scope 3_2019'!$C:$C,'3.1 Emission data (2)'!$D25)</f>
        <v>6577305</v>
      </c>
      <c r="AH25" s="185">
        <f>SUMIFS('[1]4.3 CDP data_scope 3_2019'!$E:$E,'[1]4.3 CDP data_scope 3_2019'!$A:$A,'3.1 Emission data (2)'!AH$7,'[1]4.3 CDP data_scope 3_2019'!$C:$C,'3.1 Emission data (2)'!$D25)</f>
        <v>0</v>
      </c>
      <c r="AI25" s="184">
        <f>SUMIFS('[1]4.3 CDP data_scope 3_2019'!$E:$E,'[1]4.3 CDP data_scope 3_2019'!$A:$A,'3.1 Emission data (2)'!AI$7,'[1]4.3 CDP data_scope 3_2019'!$C:$C,'3.1 Emission data (2)'!$D25)</f>
        <v>3649000</v>
      </c>
      <c r="AJ25" s="185">
        <f>SUMIFS('[1]4.3 CDP data_scope 3_2019'!$E:$E,'[1]4.3 CDP data_scope 3_2019'!$A:$A,'3.1 Emission data (2)'!AJ$7,'[1]4.3 CDP data_scope 3_2019'!$C:$C,'3.1 Emission data (2)'!$D25)</f>
        <v>0</v>
      </c>
      <c r="AK25" s="185">
        <f>SUMIFS('[1]4.3 CDP data_scope 3_2019'!$E:$E,'[1]4.3 CDP data_scope 3_2019'!$A:$A,'3.1 Emission data (2)'!AK$7,'[1]4.3 CDP data_scope 3_2019'!$C:$C,'3.1 Emission data (2)'!$D25)</f>
        <v>0</v>
      </c>
      <c r="AL25" s="187">
        <f>SUMIFS('[1]4.3 CDP data_scope 3_2019'!$E:$E,'[1]4.3 CDP data_scope 3_2019'!$A:$A,'3.1 Emission data (2)'!AL$7,'[1]4.3 CDP data_scope 3_2019'!$C:$C,'3.1 Emission data (2)'!$D25)</f>
        <v>0</v>
      </c>
      <c r="AM25" s="185">
        <f>SUMIFS('[1]4.3 CDP data_scope 3_2019'!$E:$E,'[1]4.3 CDP data_scope 3_2019'!$A:$A,'3.1 Emission data (2)'!AM$7,'[1]4.3 CDP data_scope 3_2019'!$C:$C,'3.1 Emission data (2)'!$D25)</f>
        <v>0</v>
      </c>
      <c r="AN25" s="184">
        <f>SUMIFS('[1]4.3 CDP data_scope 3_2019'!$E:$E,'[1]4.3 CDP data_scope 3_2019'!$A:$A,'3.1 Emission data (2)'!AN$7,'[1]4.3 CDP data_scope 3_2019'!$C:$C,'3.1 Emission data (2)'!$D25)</f>
        <v>38410000</v>
      </c>
      <c r="AO25" s="184">
        <f>SUMIFS('[1]4.3 CDP data_scope 3_2019'!$E:$E,'[1]4.3 CDP data_scope 3_2019'!$A:$A,'3.1 Emission data (2)'!AO$7,'[1]4.3 CDP data_scope 3_2019'!$C:$C,'3.1 Emission data (2)'!$D25)</f>
        <v>609252</v>
      </c>
      <c r="AP25" s="184">
        <f>SUMIFS('[1]4.3 CDP data_scope 3_2019'!$E:$E,'[1]4.3 CDP data_scope 3_2019'!$A:$A,'3.1 Emission data (2)'!AP$7,'[1]4.3 CDP data_scope 3_2019'!$C:$C,'3.1 Emission data (2)'!$D25)</f>
        <v>12885000</v>
      </c>
      <c r="AQ25" s="184">
        <f>SUMIFS('[1]4.3 CDP data_scope 3_2019'!$E:$E,'[1]4.3 CDP data_scope 3_2019'!$A:$A,'3.1 Emission data (2)'!AQ$7,'[1]4.3 CDP data_scope 3_2019'!$C:$C,'3.1 Emission data (2)'!$D25)</f>
        <v>32000000</v>
      </c>
      <c r="AR25" s="187">
        <f>SUMIFS('[1]4.3 CDP data_scope 3_2019'!$E:$E,'[1]4.3 CDP data_scope 3_2019'!$A:$A,'3.1 Emission data (2)'!AR$7,'[1]4.3 CDP data_scope 3_2019'!$C:$C,'3.1 Emission data (2)'!$D25)</f>
        <v>0</v>
      </c>
      <c r="AS25" s="184">
        <f>SUMIFS('[1]4.3 CDP data_scope 3_2019'!$E:$E,'[1]4.3 CDP data_scope 3_2019'!$A:$A,'3.1 Emission data (2)'!AS$7,'[1]4.3 CDP data_scope 3_2019'!$C:$C,'3.1 Emission data (2)'!$D25)</f>
        <v>15000000</v>
      </c>
      <c r="AT25" s="184">
        <f>SUMIFS('[1]4.3 CDP data_scope 3_2019'!$E:$E,'[1]4.3 CDP data_scope 3_2019'!$A:$A,'3.1 Emission data (2)'!AT$7,'[1]4.3 CDP data_scope 3_2019'!$C:$C,'3.1 Emission data (2)'!$D25)</f>
        <v>12521378</v>
      </c>
      <c r="AU25" s="184">
        <f>SUMIFS('[1]4.3 CDP data_scope 3_2019'!$E:$E,'[1]4.3 CDP data_scope 3_2019'!$A:$A,'3.1 Emission data (2)'!AU$7,'[1]4.3 CDP data_scope 3_2019'!$C:$C,'3.1 Emission data (2)'!$D25)</f>
        <v>614883</v>
      </c>
      <c r="AV25" s="184">
        <f>SUMIFS('[1]4.3 CDP data_scope 3_2019'!$E:$E,'[1]4.3 CDP data_scope 3_2019'!$A:$A,'3.1 Emission data (2)'!AV$7,'[1]4.3 CDP data_scope 3_2019'!$C:$C,'3.1 Emission data (2)'!$D25)</f>
        <v>4183000</v>
      </c>
      <c r="AW25" s="185">
        <f>SUMIFS('[1]4.3 CDP data_scope 3_2019'!$E:$E,'[1]4.3 CDP data_scope 3_2019'!$A:$A,'3.1 Emission data (2)'!AW$7,'[1]4.3 CDP data_scope 3_2019'!$C:$C,'3.1 Emission data (2)'!$D25)</f>
        <v>0</v>
      </c>
      <c r="AX25" s="185">
        <f>SUMIFS('[1]4.3 CDP data_scope 3_2019'!$E:$E,'[1]4.3 CDP data_scope 3_2019'!$A:$A,'3.1 Emission data (2)'!AX$7,'[1]4.3 CDP data_scope 3_2019'!$C:$C,'3.1 Emission data (2)'!$D25)</f>
        <v>0</v>
      </c>
      <c r="AY25" s="185">
        <f>SUMIFS('[1]4.3 CDP data_scope 3_2019'!$E:$E,'[1]4.3 CDP data_scope 3_2019'!$A:$A,'3.1 Emission data (2)'!AY$7,'[1]4.3 CDP data_scope 3_2019'!$C:$C,'3.1 Emission data (2)'!$D25)</f>
        <v>0</v>
      </c>
      <c r="AZ25" s="201">
        <f>SUMIFS('[1]4.3 CDP data_scope 3_2019'!$E:$E,'[1]4.3 CDP data_scope 3_2019'!$A:$A,'3.1 Emission data (2)'!AZ$7,'[1]4.3 CDP data_scope 3_2019'!$C:$C,'3.1 Emission data (2)'!$D25)</f>
        <v>446577.25</v>
      </c>
      <c r="BA25" s="184">
        <f>SUMIFS('[1]4.3 CDP data_scope 3_2019'!$E:$E,'[1]4.3 CDP data_scope 3_2019'!$A:$A,'3.1 Emission data (2)'!BA$7,'[1]4.3 CDP data_scope 3_2019'!$C:$C,'3.1 Emission data (2)'!$D25)</f>
        <v>10751864</v>
      </c>
      <c r="BB25" s="185">
        <f>SUMIFS('[1]4.3 CDP data_scope 3_2019'!$E:$E,'[1]4.3 CDP data_scope 3_2019'!$A:$A,'3.1 Emission data (2)'!BB$7,'[1]4.3 CDP data_scope 3_2019'!$C:$C,'3.1 Emission data (2)'!$D25)</f>
        <v>0</v>
      </c>
      <c r="BC25" s="184">
        <f>SUMIFS('[1]4.3 CDP data_scope 3_2019'!$E:$E,'[1]4.3 CDP data_scope 3_2019'!$A:$A,'3.1 Emission data (2)'!BC$7,'[1]4.3 CDP data_scope 3_2019'!$C:$C,'3.1 Emission data (2)'!$D25)</f>
        <v>915824</v>
      </c>
      <c r="BD25" s="185">
        <f>SUMIFS('[1]4.3 CDP data_scope 3_2019'!$E:$E,'[1]4.3 CDP data_scope 3_2019'!$A:$A,'3.1 Emission data (2)'!BD$7,'[1]4.3 CDP data_scope 3_2019'!$C:$C,'3.1 Emission data (2)'!$D25)</f>
        <v>0</v>
      </c>
      <c r="BE25" s="196">
        <f>SUMIFS('[1]4.3 CDP data_scope 3_2019'!$E:$E,'[1]4.3 CDP data_scope 3_2019'!$A:$A,'3.1 Emission data (2)'!BE$7,'[1]4.3 CDP data_scope 3_2019'!$C:$C,'3.1 Emission data (2)'!$D25)</f>
        <v>0</v>
      </c>
      <c r="BF25" s="200">
        <f>SUMIFS('[1]4.3 CDP data_scope 3_2019'!$E:$E,'[1]4.3 CDP data_scope 3_2019'!$A:$A,'3.1 Emission data (2)'!BF$7,'[1]4.3 CDP data_scope 3_2019'!$C:$C,'3.1 Emission data (2)'!$D25)*AV25/(AV25+AV27)</f>
        <v>93288.490926456536</v>
      </c>
      <c r="BG25" s="197">
        <f>SUMIFS('[1]4.3 CDP data_scope 3_2019'!$E:$E,'[1]4.3 CDP data_scope 3_2019'!$A:$A,'3.1 Emission data (2)'!BG$7,'[1]4.3 CDP data_scope 3_2019'!$C:$C,'3.1 Emission data (2)'!$D25)</f>
        <v>1336063</v>
      </c>
      <c r="BH25" s="185">
        <f>SUMIFS('[1]4.3 CDP data_scope 3_2019'!$E:$E,'[1]4.3 CDP data_scope 3_2019'!$A:$A,'3.1 Emission data (2)'!BH$7,'[1]4.3 CDP data_scope 3_2019'!$C:$C,'3.1 Emission data (2)'!$D25)</f>
        <v>0</v>
      </c>
      <c r="BI25" s="64"/>
      <c r="BJ25" s="172"/>
      <c r="BK25" s="171"/>
      <c r="BL25" s="170"/>
      <c r="BM25" s="169"/>
      <c r="BN25" s="168"/>
      <c r="BO25" s="167"/>
      <c r="BQ25" s="64"/>
      <c r="BR25" s="64"/>
      <c r="BS25" s="139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139"/>
      <c r="CQ25" s="64"/>
      <c r="CR25" s="139"/>
      <c r="CS25" s="64"/>
      <c r="CT25" s="64"/>
      <c r="CU25" s="64"/>
      <c r="CV25" s="64"/>
      <c r="CW25" s="64"/>
      <c r="CX25" s="64"/>
      <c r="CY25" s="64"/>
      <c r="CZ25" s="64"/>
      <c r="DA25" s="64"/>
      <c r="DB25" s="64"/>
      <c r="DC25" s="64"/>
      <c r="DD25" s="139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</row>
    <row r="26" spans="2:124" x14ac:dyDescent="0.2">
      <c r="B26" s="190"/>
      <c r="C26" s="99"/>
      <c r="D26" s="102" t="s">
        <v>15</v>
      </c>
      <c r="E26" s="184">
        <f>SUMIFS('[1]4.3 CDP data_scope 3_2019'!E:E,'[1]4.3 CDP data_scope 3_2019'!A:A,'3.1 Emission data (2)'!E$7,'[1]4.3 CDP data_scope 3_2019'!C:C,'3.1 Emission data (2)'!$D26)</f>
        <v>90000</v>
      </c>
      <c r="F26" s="192">
        <f>10919000*(E26/(E26+E25+E14))</f>
        <v>61906.891772710092</v>
      </c>
      <c r="G26" s="199">
        <f>SUMIFS('[1]4.3 CDP data_scope 3_2019'!$E:$E,'[1]4.3 CDP data_scope 3_2019'!$A:$A,'3.1 Emission data (2)'!G$7,'[1]4.3 CDP data_scope 3_2019'!$C:$C,'3.1 Emission data (2)'!$D26)</f>
        <v>0</v>
      </c>
      <c r="H26" s="199">
        <f>SUMIFS('[1]4.3 CDP data_scope 3_2019'!$E:$E,'[1]4.3 CDP data_scope 3_2019'!$A:$A,'3.1 Emission data (2)'!H$7,'[1]4.3 CDP data_scope 3_2019'!$C:$C,'3.1 Emission data (2)'!$D26)</f>
        <v>0</v>
      </c>
      <c r="I26" s="184">
        <f>SUMIFS('[1]4.3 CDP data_scope 3_2019'!$E:$E,'[1]4.3 CDP data_scope 3_2019'!$A:$A,'3.1 Emission data (2)'!I$7,'[1]4.3 CDP data_scope 3_2019'!$C:$C,'3.1 Emission data (2)'!$D26)</f>
        <v>0</v>
      </c>
      <c r="J26" s="184">
        <f>SUMIFS('[1]4.3 CDP data_scope 3_2019'!$E:$E,'[1]4.3 CDP data_scope 3_2019'!$A:$A,'3.1 Emission data (2)'!J$7,'[1]4.3 CDP data_scope 3_2019'!$C:$C,'3.1 Emission data (2)'!$D26)</f>
        <v>0</v>
      </c>
      <c r="K26" s="184">
        <f>SUMIFS('[1]4.3 CDP data_scope 3_2019'!$E:$E,'[1]4.3 CDP data_scope 3_2019'!$A:$A,'3.1 Emission data (2)'!K$7,'[1]4.3 CDP data_scope 3_2019'!$C:$C,'3.1 Emission data (2)'!$D26)</f>
        <v>0</v>
      </c>
      <c r="L26" s="184">
        <f>SUMIFS('[1]4.3 CDP data_scope 3_2019'!$E:$E,'[1]4.3 CDP data_scope 3_2019'!$A:$A,'3.1 Emission data (2)'!L$7,'[1]4.3 CDP data_scope 3_2019'!$C:$C,'3.1 Emission data (2)'!$D26)</f>
        <v>0</v>
      </c>
      <c r="M26" s="184">
        <f>SUMIFS('[1]4.3 CDP data_scope 3_2019'!$E:$E,'[1]4.3 CDP data_scope 3_2019'!$A:$A,'3.1 Emission data (2)'!M$7,'[1]4.3 CDP data_scope 3_2019'!$C:$C,'3.1 Emission data (2)'!$D26)</f>
        <v>0</v>
      </c>
      <c r="N26" s="184">
        <f>SUMIFS('[1]4.3 CDP data_scope 3_2019'!$E:$E,'[1]4.3 CDP data_scope 3_2019'!$A:$A,'3.1 Emission data (2)'!N$7,'[1]4.3 CDP data_scope 3_2019'!$C:$C,'3.1 Emission data (2)'!$D26)</f>
        <v>0</v>
      </c>
      <c r="O26" s="184">
        <f>SUMIFS('[1]4.3 CDP data_scope 3_2019'!$E:$E,'[1]4.3 CDP data_scope 3_2019'!$A:$A,'3.1 Emission data (2)'!O$7,'[1]4.3 CDP data_scope 3_2019'!$C:$C,'3.1 Emission data (2)'!$D26)</f>
        <v>0</v>
      </c>
      <c r="P26" s="184">
        <f>SUMIFS('[1]4.3 CDP data_scope 3_2019'!$E:$E,'[1]4.3 CDP data_scope 3_2019'!$A:$A,'3.1 Emission data (2)'!P$7,'[1]4.3 CDP data_scope 3_2019'!$C:$C,'3.1 Emission data (2)'!$D26)</f>
        <v>0</v>
      </c>
      <c r="Q26" s="184">
        <f>SUMIFS('[1]4.3 CDP data_scope 3_2019'!$E:$E,'[1]4.3 CDP data_scope 3_2019'!$A:$A,'3.1 Emission data (2)'!Q$7,'[1]4.3 CDP data_scope 3_2019'!$C:$C,'3.1 Emission data (2)'!$D26)</f>
        <v>0</v>
      </c>
      <c r="R26" s="184">
        <f>SUMIFS('[1]4.3 CDP data_scope 3_2019'!$E:$E,'[1]4.3 CDP data_scope 3_2019'!$A:$A,'3.1 Emission data (2)'!R$7,'[1]4.3 CDP data_scope 3_2019'!$C:$C,'3.1 Emission data (2)'!$D26)</f>
        <v>0</v>
      </c>
      <c r="S26" s="184">
        <f>SUMIFS('[1]4.3 CDP data_scope 3_2019'!$E:$E,'[1]4.3 CDP data_scope 3_2019'!$A:$A,'3.1 Emission data (2)'!S$7,'[1]4.3 CDP data_scope 3_2019'!$C:$C,'3.1 Emission data (2)'!$D26)</f>
        <v>0</v>
      </c>
      <c r="T26" s="184">
        <f>SUMIFS('[1]4.3 CDP data_scope 3_2019'!$E:$E,'[1]4.3 CDP data_scope 3_2019'!$A:$A,'3.1 Emission data (2)'!T$7,'[1]4.3 CDP data_scope 3_2019'!$C:$C,'3.1 Emission data (2)'!$D26)</f>
        <v>0</v>
      </c>
      <c r="U26" s="185">
        <f>SUMIFS('[1]4.3 CDP data_scope 3_2019'!$E:$E,'[1]4.3 CDP data_scope 3_2019'!$A:$A,'3.1 Emission data (2)'!U$7,'[1]4.3 CDP data_scope 3_2019'!$C:$C,'3.1 Emission data (2)'!$D26)</f>
        <v>0</v>
      </c>
      <c r="V26" s="184">
        <f>SUMIFS('[1]4.3 CDP data_scope 3_2019'!$E:$E,'[1]4.3 CDP data_scope 3_2019'!$A:$A,'3.1 Emission data (2)'!V$7,'[1]4.3 CDP data_scope 3_2019'!$C:$C,'3.1 Emission data (2)'!$D26)</f>
        <v>0</v>
      </c>
      <c r="W26" s="184">
        <f>SUMIFS('[1]4.3 CDP data_scope 3_2019'!$E:$E,'[1]4.3 CDP data_scope 3_2019'!$A:$A,'3.1 Emission data (2)'!W$7,'[1]4.3 CDP data_scope 3_2019'!$C:$C,'3.1 Emission data (2)'!$D26)</f>
        <v>0</v>
      </c>
      <c r="X26" s="184">
        <f>SUMIFS('[1]4.3 CDP data_scope 3_2019'!$E:$E,'[1]4.3 CDP data_scope 3_2019'!$A:$A,'3.1 Emission data (2)'!X$7,'[1]4.3 CDP data_scope 3_2019'!$C:$C,'3.1 Emission data (2)'!$D26)</f>
        <v>2</v>
      </c>
      <c r="Y26" s="185">
        <f>SUMIFS('[1]4.3 CDP data_scope 3_2019'!$E:$E,'[1]4.3 CDP data_scope 3_2019'!$A:$A,'3.1 Emission data (2)'!Y$7,'[1]4.3 CDP data_scope 3_2019'!$C:$C,'3.1 Emission data (2)'!$D26)</f>
        <v>0</v>
      </c>
      <c r="Z26" s="198">
        <f>SUMIFS('[1]4.3 CDP data_scope 3_2019'!$E:$E,'[1]4.3 CDP data_scope 3_2019'!$A:$A,'3.1 Emission data (2)'!Z$7,'[1]4.3 CDP data_scope 3_2019'!$C:$C,'3.1 Emission data (2)'!$D26)</f>
        <v>15.93</v>
      </c>
      <c r="AA26" s="193">
        <f>SUMIFS('[1]4.3 CDP data_scope 3_2019'!$E:$E,'[1]4.3 CDP data_scope 3_2019'!$A:$A,'3.1 Emission data (2)'!AA$7,'[1]4.3 CDP data_scope 3_2019'!$C:$C,'3.1 Emission data (2)'!$D26)</f>
        <v>50000</v>
      </c>
      <c r="AB26" s="184">
        <f>SUMIFS('[1]4.3 CDP data_scope 3_2019'!$E:$E,'[1]4.3 CDP data_scope 3_2019'!$A:$A,'3.1 Emission data (2)'!AB$7,'[1]4.3 CDP data_scope 3_2019'!$C:$C,'3.1 Emission data (2)'!$D26)</f>
        <v>800000</v>
      </c>
      <c r="AC26" s="184">
        <f>SUMIFS('[1]4.3 CDP data_scope 3_2019'!$E:$E,'[1]4.3 CDP data_scope 3_2019'!$A:$A,'3.1 Emission data (2)'!AC$7,'[1]4.3 CDP data_scope 3_2019'!$C:$C,'3.1 Emission data (2)'!$D26)</f>
        <v>272</v>
      </c>
      <c r="AD26" s="187">
        <f>SUMIFS('[1]4.3 CDP data_scope 3_2019'!$E:$E,'[1]4.3 CDP data_scope 3_2019'!$A:$A,'3.1 Emission data (2)'!AD$7,'[1]4.3 CDP data_scope 3_2019'!$C:$C,'3.1 Emission data (2)'!$D26)</f>
        <v>0</v>
      </c>
      <c r="AE26" s="184">
        <f>SUMIFS('[1]4.3 CDP data_scope 3_2019'!$E:$E,'[1]4.3 CDP data_scope 3_2019'!$A:$A,'3.1 Emission data (2)'!AE$7,'[1]4.3 CDP data_scope 3_2019'!$C:$C,'3.1 Emission data (2)'!$D26)</f>
        <v>200000</v>
      </c>
      <c r="AF26" s="187">
        <f>SUMIFS('[1]4.3 CDP data_scope 3_2019'!$E:$E,'[1]4.3 CDP data_scope 3_2019'!$A:$A,'3.1 Emission data (2)'!AF$7,'[1]4.3 CDP data_scope 3_2019'!$C:$C,'3.1 Emission data (2)'!$D26)</f>
        <v>0</v>
      </c>
      <c r="AG26" s="184">
        <f>SUMIFS('[1]4.3 CDP data_scope 3_2019'!$E:$E,'[1]4.3 CDP data_scope 3_2019'!$A:$A,'3.1 Emission data (2)'!AG$7,'[1]4.3 CDP data_scope 3_2019'!$C:$C,'3.1 Emission data (2)'!$D26)</f>
        <v>26047</v>
      </c>
      <c r="AH26" s="185">
        <f>SUMIFS('[1]4.3 CDP data_scope 3_2019'!$E:$E,'[1]4.3 CDP data_scope 3_2019'!$A:$A,'3.1 Emission data (2)'!AH$7,'[1]4.3 CDP data_scope 3_2019'!$C:$C,'3.1 Emission data (2)'!$D26)</f>
        <v>0</v>
      </c>
      <c r="AI26" s="184">
        <f>SUMIFS('[1]4.3 CDP data_scope 3_2019'!$E:$E,'[1]4.3 CDP data_scope 3_2019'!$A:$A,'3.1 Emission data (2)'!AI$7,'[1]4.3 CDP data_scope 3_2019'!$C:$C,'3.1 Emission data (2)'!$D26)</f>
        <v>950</v>
      </c>
      <c r="AJ26" s="184">
        <f>SUMIFS('[1]4.3 CDP data_scope 3_2019'!$E:$E,'[1]4.3 CDP data_scope 3_2019'!$A:$A,'3.1 Emission data (2)'!AJ$7,'[1]4.3 CDP data_scope 3_2019'!$C:$C,'3.1 Emission data (2)'!$D26)</f>
        <v>350</v>
      </c>
      <c r="AK26" s="185">
        <f>SUMIFS('[1]4.3 CDP data_scope 3_2019'!$E:$E,'[1]4.3 CDP data_scope 3_2019'!$A:$A,'3.1 Emission data (2)'!AK$7,'[1]4.3 CDP data_scope 3_2019'!$C:$C,'3.1 Emission data (2)'!$D26)</f>
        <v>0</v>
      </c>
      <c r="AL26" s="187">
        <f>SUMIFS('[1]4.3 CDP data_scope 3_2019'!$E:$E,'[1]4.3 CDP data_scope 3_2019'!$A:$A,'3.1 Emission data (2)'!AL$7,'[1]4.3 CDP data_scope 3_2019'!$C:$C,'3.1 Emission data (2)'!$D26)</f>
        <v>0</v>
      </c>
      <c r="AM26" s="184">
        <f>SUMIFS('[1]4.3 CDP data_scope 3_2019'!$E:$E,'[1]4.3 CDP data_scope 3_2019'!$A:$A,'3.1 Emission data (2)'!AM$7,'[1]4.3 CDP data_scope 3_2019'!$C:$C,'3.1 Emission data (2)'!$D26)</f>
        <v>0</v>
      </c>
      <c r="AN26" s="185">
        <f>SUMIFS('[1]4.3 CDP data_scope 3_2019'!$E:$E,'[1]4.3 CDP data_scope 3_2019'!$A:$A,'3.1 Emission data (2)'!AN$7,'[1]4.3 CDP data_scope 3_2019'!$C:$C,'3.1 Emission data (2)'!$D26)</f>
        <v>0</v>
      </c>
      <c r="AO26" s="184">
        <f>SUMIFS('[1]4.3 CDP data_scope 3_2019'!$E:$E,'[1]4.3 CDP data_scope 3_2019'!$A:$A,'3.1 Emission data (2)'!AO$7,'[1]4.3 CDP data_scope 3_2019'!$C:$C,'3.1 Emission data (2)'!$D26)</f>
        <v>9174</v>
      </c>
      <c r="AP26" s="184">
        <f>SUMIFS('[1]4.3 CDP data_scope 3_2019'!$E:$E,'[1]4.3 CDP data_scope 3_2019'!$A:$A,'3.1 Emission data (2)'!AP$7,'[1]4.3 CDP data_scope 3_2019'!$C:$C,'3.1 Emission data (2)'!$D26)</f>
        <v>273500</v>
      </c>
      <c r="AQ26" s="185">
        <f>SUMIFS('[1]4.3 CDP data_scope 3_2019'!$E:$E,'[1]4.3 CDP data_scope 3_2019'!$A:$A,'3.1 Emission data (2)'!AQ$7,'[1]4.3 CDP data_scope 3_2019'!$C:$C,'3.1 Emission data (2)'!$D26)</f>
        <v>0</v>
      </c>
      <c r="AR26" s="187">
        <f>SUMIFS('[1]4.3 CDP data_scope 3_2019'!$E:$E,'[1]4.3 CDP data_scope 3_2019'!$A:$A,'3.1 Emission data (2)'!AR$7,'[1]4.3 CDP data_scope 3_2019'!$C:$C,'3.1 Emission data (2)'!$D26)</f>
        <v>0</v>
      </c>
      <c r="AS26" s="184">
        <f>SUMIFS('[1]4.3 CDP data_scope 3_2019'!$E:$E,'[1]4.3 CDP data_scope 3_2019'!$A:$A,'3.1 Emission data (2)'!AS$7,'[1]4.3 CDP data_scope 3_2019'!$C:$C,'3.1 Emission data (2)'!$D26)</f>
        <v>50000</v>
      </c>
      <c r="AT26" s="185">
        <f>SUMIFS('[1]4.3 CDP data_scope 3_2019'!$E:$E,'[1]4.3 CDP data_scope 3_2019'!$A:$A,'3.1 Emission data (2)'!AT$7,'[1]4.3 CDP data_scope 3_2019'!$C:$C,'3.1 Emission data (2)'!$D26)</f>
        <v>0</v>
      </c>
      <c r="AU26" s="184">
        <f>SUMIFS('[1]4.3 CDP data_scope 3_2019'!$E:$E,'[1]4.3 CDP data_scope 3_2019'!$A:$A,'3.1 Emission data (2)'!AU$7,'[1]4.3 CDP data_scope 3_2019'!$C:$C,'3.1 Emission data (2)'!$D26)</f>
        <v>8456068</v>
      </c>
      <c r="AV26" s="184">
        <f>SUMIFS('[1]4.3 CDP data_scope 3_2019'!$E:$E,'[1]4.3 CDP data_scope 3_2019'!$A:$A,'3.1 Emission data (2)'!AV$7,'[1]4.3 CDP data_scope 3_2019'!$C:$C,'3.1 Emission data (2)'!$D26)</f>
        <v>5000</v>
      </c>
      <c r="AW26" s="185">
        <f>SUMIFS('[1]4.3 CDP data_scope 3_2019'!$E:$E,'[1]4.3 CDP data_scope 3_2019'!$A:$A,'3.1 Emission data (2)'!AW$7,'[1]4.3 CDP data_scope 3_2019'!$C:$C,'3.1 Emission data (2)'!$D26)</f>
        <v>0</v>
      </c>
      <c r="AX26" s="185">
        <f>SUMIFS('[1]4.3 CDP data_scope 3_2019'!$E:$E,'[1]4.3 CDP data_scope 3_2019'!$A:$A,'3.1 Emission data (2)'!AX$7,'[1]4.3 CDP data_scope 3_2019'!$C:$C,'3.1 Emission data (2)'!$D26)</f>
        <v>0</v>
      </c>
      <c r="AY26" s="185">
        <f>SUMIFS('[1]4.3 CDP data_scope 3_2019'!$E:$E,'[1]4.3 CDP data_scope 3_2019'!$A:$A,'3.1 Emission data (2)'!AY$7,'[1]4.3 CDP data_scope 3_2019'!$C:$C,'3.1 Emission data (2)'!$D26)</f>
        <v>0</v>
      </c>
      <c r="AZ26" s="185">
        <f>SUMIFS('[1]4.3 CDP data_scope 3_2019'!$E:$E,'[1]4.3 CDP data_scope 3_2019'!$A:$A,'3.1 Emission data (2)'!AZ$7,'[1]4.3 CDP data_scope 3_2019'!$C:$C,'3.1 Emission data (2)'!$D26)</f>
        <v>0</v>
      </c>
      <c r="BA26" s="184">
        <f>SUMIFS('[1]4.3 CDP data_scope 3_2019'!$E:$E,'[1]4.3 CDP data_scope 3_2019'!$A:$A,'3.1 Emission data (2)'!BA$7,'[1]4.3 CDP data_scope 3_2019'!$C:$C,'3.1 Emission data (2)'!$D26)</f>
        <v>107179</v>
      </c>
      <c r="BB26" s="185">
        <f>SUMIFS('[1]4.3 CDP data_scope 3_2019'!$E:$E,'[1]4.3 CDP data_scope 3_2019'!$A:$A,'3.1 Emission data (2)'!BB$7,'[1]4.3 CDP data_scope 3_2019'!$C:$C,'3.1 Emission data (2)'!$D26)</f>
        <v>0</v>
      </c>
      <c r="BC26" s="184">
        <f>SUMIFS('[1]4.3 CDP data_scope 3_2019'!$E:$E,'[1]4.3 CDP data_scope 3_2019'!$A:$A,'3.1 Emission data (2)'!BC$7,'[1]4.3 CDP data_scope 3_2019'!$C:$C,'3.1 Emission data (2)'!$D26)</f>
        <v>149635</v>
      </c>
      <c r="BD26" s="185">
        <f>SUMIFS('[1]4.3 CDP data_scope 3_2019'!$E:$E,'[1]4.3 CDP data_scope 3_2019'!$A:$A,'3.1 Emission data (2)'!BD$7,'[1]4.3 CDP data_scope 3_2019'!$C:$C,'3.1 Emission data (2)'!$D26)</f>
        <v>0</v>
      </c>
      <c r="BE26" s="196">
        <f>SUMIFS('[1]4.3 CDP data_scope 3_2019'!$E:$E,'[1]4.3 CDP data_scope 3_2019'!$A:$A,'3.1 Emission data (2)'!BE$7,'[1]4.3 CDP data_scope 3_2019'!$C:$C,'3.1 Emission data (2)'!$D26)</f>
        <v>0</v>
      </c>
      <c r="BF26" s="197">
        <f>SUMIFS('[1]4.3 CDP data_scope 3_2019'!$E:$E,'[1]4.3 CDP data_scope 3_2019'!$A:$A,'3.1 Emission data (2)'!BF$7,'[1]4.3 CDP data_scope 3_2019'!$C:$C,'3.1 Emission data (2)'!$D26)</f>
        <v>2057</v>
      </c>
      <c r="BG26" s="197">
        <f>SUMIFS('[1]4.3 CDP data_scope 3_2019'!$E:$E,'[1]4.3 CDP data_scope 3_2019'!$A:$A,'3.1 Emission data (2)'!BG$7,'[1]4.3 CDP data_scope 3_2019'!$C:$C,'3.1 Emission data (2)'!$D26)</f>
        <v>16073</v>
      </c>
      <c r="BH26" s="196">
        <f>SUMIFS('[1]4.3 CDP data_scope 3_2019'!$E:$E,'[1]4.3 CDP data_scope 3_2019'!$A:$A,'3.1 Emission data (2)'!BH$7,'[1]4.3 CDP data_scope 3_2019'!$C:$C,'3.1 Emission data (2)'!$D26)</f>
        <v>0</v>
      </c>
      <c r="BI26" s="195"/>
      <c r="BJ26" s="172"/>
      <c r="BK26" s="171"/>
      <c r="BL26" s="170"/>
      <c r="BM26" s="169"/>
      <c r="BN26" s="168"/>
      <c r="BO26" s="167"/>
      <c r="BQ26" s="139"/>
      <c r="BR26" s="139"/>
      <c r="BS26" s="139"/>
      <c r="BT26" s="139"/>
      <c r="BU26" s="64"/>
      <c r="BV26" s="139"/>
      <c r="BW26" s="139"/>
      <c r="BX26" s="139"/>
      <c r="BY26" s="139"/>
      <c r="BZ26" s="139"/>
      <c r="CA26" s="139"/>
      <c r="CB26" s="139"/>
      <c r="CC26" s="139"/>
      <c r="CD26" s="139"/>
      <c r="CE26" s="139"/>
      <c r="CF26" s="139"/>
      <c r="CG26" s="139"/>
      <c r="CH26" s="139"/>
      <c r="CI26" s="139"/>
      <c r="CJ26" s="139"/>
      <c r="CK26" s="64"/>
      <c r="CL26" s="139"/>
      <c r="CM26" s="139"/>
      <c r="CN26" s="139"/>
      <c r="CO26" s="139"/>
      <c r="CP26" s="139"/>
      <c r="CQ26" s="139"/>
      <c r="CR26" s="139"/>
      <c r="CS26" s="139"/>
      <c r="CT26" s="139"/>
      <c r="CU26" s="139"/>
      <c r="CV26" s="139"/>
      <c r="CW26" s="64"/>
      <c r="CX26" s="139"/>
      <c r="CY26" s="139"/>
      <c r="CZ26" s="139"/>
      <c r="DA26" s="139"/>
      <c r="DB26" s="139"/>
      <c r="DC26" s="139"/>
      <c r="DD26" s="139"/>
      <c r="DE26" s="139"/>
      <c r="DF26" s="139"/>
      <c r="DG26" s="139"/>
      <c r="DH26" s="139"/>
      <c r="DI26" s="139"/>
      <c r="DJ26" s="64"/>
      <c r="DK26" s="64"/>
      <c r="DL26" s="139"/>
      <c r="DM26" s="139"/>
      <c r="DN26" s="139"/>
      <c r="DO26" s="64"/>
      <c r="DP26" s="64"/>
      <c r="DQ26" s="64"/>
      <c r="DR26" s="139"/>
      <c r="DS26" s="139"/>
      <c r="DT26" s="139"/>
    </row>
    <row r="27" spans="2:124" x14ac:dyDescent="0.2">
      <c r="B27" s="190"/>
      <c r="C27" s="99"/>
      <c r="D27" s="102" t="s">
        <v>9</v>
      </c>
      <c r="E27" s="184">
        <f>SUMIFS('[1]4.3 CDP data_scope 3_2019'!E:E,'[1]4.3 CDP data_scope 3_2019'!A:A,'3.1 Emission data (2)'!E$7,'[1]4.3 CDP data_scope 3_2019'!C:C,'3.1 Emission data (2)'!$D27)</f>
        <v>1690</v>
      </c>
      <c r="F27" s="184">
        <f>SUMIFS('[1]4.3 CDP data_scope 3_2019'!$E:$E,'[1]4.3 CDP data_scope 3_2019'!$A:$A,'3.1 Emission data (2)'!F$7,'[1]4.3 CDP data_scope 3_2019'!$C:$C,'3.1 Emission data (2)'!$D27)</f>
        <v>0</v>
      </c>
      <c r="G27" s="186">
        <f>SUMIFS('[1]4.3 CDP data_scope 3_2019'!$E:$E,'[1]4.3 CDP data_scope 3_2019'!$A:$A,'3.1 Emission data (2)'!G$7,'[1]4.3 CDP data_scope 3_2019'!$C:$C,'3.1 Emission data (2)'!$D27)</f>
        <v>0</v>
      </c>
      <c r="H27" s="184">
        <f>SUMIFS('[1]4.3 CDP data_scope 3_2019'!$E:$E,'[1]4.3 CDP data_scope 3_2019'!$A:$A,'3.1 Emission data (2)'!H$7,'[1]4.3 CDP data_scope 3_2019'!$C:$C,'3.1 Emission data (2)'!$D27)</f>
        <v>11653</v>
      </c>
      <c r="I27" s="184">
        <f>SUMIFS('[1]4.3 CDP data_scope 3_2019'!$E:$E,'[1]4.3 CDP data_scope 3_2019'!$A:$A,'3.1 Emission data (2)'!I$7,'[1]4.3 CDP data_scope 3_2019'!$C:$C,'3.1 Emission data (2)'!$D27)</f>
        <v>0</v>
      </c>
      <c r="J27" s="184">
        <f>SUMIFS('[1]4.3 CDP data_scope 3_2019'!$E:$E,'[1]4.3 CDP data_scope 3_2019'!$A:$A,'3.1 Emission data (2)'!J$7,'[1]4.3 CDP data_scope 3_2019'!$C:$C,'3.1 Emission data (2)'!$D27)</f>
        <v>0</v>
      </c>
      <c r="K27" s="184">
        <f>SUMIFS('[1]4.3 CDP data_scope 3_2019'!$E:$E,'[1]4.3 CDP data_scope 3_2019'!$A:$A,'3.1 Emission data (2)'!K$7,'[1]4.3 CDP data_scope 3_2019'!$C:$C,'3.1 Emission data (2)'!$D27)</f>
        <v>0</v>
      </c>
      <c r="L27" s="184">
        <f>SUMIFS('[1]4.3 CDP data_scope 3_2019'!$E:$E,'[1]4.3 CDP data_scope 3_2019'!$A:$A,'3.1 Emission data (2)'!L$7,'[1]4.3 CDP data_scope 3_2019'!$C:$C,'3.1 Emission data (2)'!$D27)</f>
        <v>0</v>
      </c>
      <c r="M27" s="184">
        <f>SUMIFS('[1]4.3 CDP data_scope 3_2019'!$E:$E,'[1]4.3 CDP data_scope 3_2019'!$A:$A,'3.1 Emission data (2)'!M$7,'[1]4.3 CDP data_scope 3_2019'!$C:$C,'3.1 Emission data (2)'!$D27)</f>
        <v>0</v>
      </c>
      <c r="N27" s="184">
        <f>SUMIFS('[1]4.3 CDP data_scope 3_2019'!$E:$E,'[1]4.3 CDP data_scope 3_2019'!$A:$A,'3.1 Emission data (2)'!N$7,'[1]4.3 CDP data_scope 3_2019'!$C:$C,'3.1 Emission data (2)'!$D27)</f>
        <v>0</v>
      </c>
      <c r="O27" s="185">
        <f>SUMIFS('[1]4.3 CDP data_scope 3_2019'!$E:$E,'[1]4.3 CDP data_scope 3_2019'!$A:$A,'3.1 Emission data (2)'!O$7,'[1]4.3 CDP data_scope 3_2019'!$C:$C,'3.1 Emission data (2)'!$D27)</f>
        <v>0</v>
      </c>
      <c r="P27" s="184">
        <f>SUMIFS('[1]4.3 CDP data_scope 3_2019'!$E:$E,'[1]4.3 CDP data_scope 3_2019'!$A:$A,'3.1 Emission data (2)'!P$7,'[1]4.3 CDP data_scope 3_2019'!$C:$C,'3.1 Emission data (2)'!$D27)</f>
        <v>0</v>
      </c>
      <c r="Q27" s="184">
        <f>SUMIFS('[1]4.3 CDP data_scope 3_2019'!$E:$E,'[1]4.3 CDP data_scope 3_2019'!$A:$A,'3.1 Emission data (2)'!Q$7,'[1]4.3 CDP data_scope 3_2019'!$C:$C,'3.1 Emission data (2)'!$D27)</f>
        <v>0</v>
      </c>
      <c r="R27" s="185">
        <f>SUMIFS('[1]4.3 CDP data_scope 3_2019'!$E:$E,'[1]4.3 CDP data_scope 3_2019'!$A:$A,'3.1 Emission data (2)'!R$7,'[1]4.3 CDP data_scope 3_2019'!$C:$C,'3.1 Emission data (2)'!$D27)</f>
        <v>0</v>
      </c>
      <c r="S27" s="184">
        <f>SUMIFS('[1]4.3 CDP data_scope 3_2019'!$E:$E,'[1]4.3 CDP data_scope 3_2019'!$A:$A,'3.1 Emission data (2)'!S$7,'[1]4.3 CDP data_scope 3_2019'!$C:$C,'3.1 Emission data (2)'!$D27)</f>
        <v>0</v>
      </c>
      <c r="T27" s="184">
        <f>SUMIFS('[1]4.3 CDP data_scope 3_2019'!$E:$E,'[1]4.3 CDP data_scope 3_2019'!$A:$A,'3.1 Emission data (2)'!T$7,'[1]4.3 CDP data_scope 3_2019'!$C:$C,'3.1 Emission data (2)'!$D27)</f>
        <v>0</v>
      </c>
      <c r="U27" s="184">
        <f>SUMIFS('[1]4.3 CDP data_scope 3_2019'!$E:$E,'[1]4.3 CDP data_scope 3_2019'!$A:$A,'3.1 Emission data (2)'!U$7,'[1]4.3 CDP data_scope 3_2019'!$C:$C,'3.1 Emission data (2)'!$D27)</f>
        <v>0</v>
      </c>
      <c r="V27" s="184">
        <f>SUMIFS('[1]4.3 CDP data_scope 3_2019'!$E:$E,'[1]4.3 CDP data_scope 3_2019'!$A:$A,'3.1 Emission data (2)'!V$7,'[1]4.3 CDP data_scope 3_2019'!$C:$C,'3.1 Emission data (2)'!$D27)</f>
        <v>0</v>
      </c>
      <c r="W27" s="184">
        <f>SUMIFS('[1]4.3 CDP data_scope 3_2019'!$E:$E,'[1]4.3 CDP data_scope 3_2019'!$A:$A,'3.1 Emission data (2)'!W$7,'[1]4.3 CDP data_scope 3_2019'!$C:$C,'3.1 Emission data (2)'!$D27)</f>
        <v>0</v>
      </c>
      <c r="X27" s="184">
        <f>SUMIFS('[1]4.3 CDP data_scope 3_2019'!$E:$E,'[1]4.3 CDP data_scope 3_2019'!$A:$A,'3.1 Emission data (2)'!X$7,'[1]4.3 CDP data_scope 3_2019'!$C:$C,'3.1 Emission data (2)'!$D27)</f>
        <v>0</v>
      </c>
      <c r="Y27" s="185">
        <f>SUMIFS('[1]4.3 CDP data_scope 3_2019'!$E:$E,'[1]4.3 CDP data_scope 3_2019'!$A:$A,'3.1 Emission data (2)'!Y$7,'[1]4.3 CDP data_scope 3_2019'!$C:$C,'3.1 Emission data (2)'!$D27)</f>
        <v>0</v>
      </c>
      <c r="Z27" s="194">
        <f>SUMIFS('[1]4.3 CDP data_scope 3_2019'!$E:$E,'[1]4.3 CDP data_scope 3_2019'!$A:$A,'3.1 Emission data (2)'!Z$7,'[1]4.3 CDP data_scope 3_2019'!$C:$C,'3.1 Emission data (2)'!$D27)</f>
        <v>0</v>
      </c>
      <c r="AA27" s="193">
        <f>SUMIFS('[1]4.3 CDP data_scope 3_2019'!$E:$E,'[1]4.3 CDP data_scope 3_2019'!$A:$A,'3.1 Emission data (2)'!AA$7,'[1]4.3 CDP data_scope 3_2019'!$C:$C,'3.1 Emission data (2)'!$D27)</f>
        <v>0</v>
      </c>
      <c r="AB27" s="184">
        <f>SUMIFS('[1]4.3 CDP data_scope 3_2019'!$E:$E,'[1]4.3 CDP data_scope 3_2019'!$A:$A,'3.1 Emission data (2)'!AB$7,'[1]4.3 CDP data_scope 3_2019'!$C:$C,'3.1 Emission data (2)'!$D27)</f>
        <v>5300</v>
      </c>
      <c r="AC27" s="184">
        <f>SUMIFS('[1]4.3 CDP data_scope 3_2019'!$E:$E,'[1]4.3 CDP data_scope 3_2019'!$A:$A,'3.1 Emission data (2)'!AC$7,'[1]4.3 CDP data_scope 3_2019'!$C:$C,'3.1 Emission data (2)'!$D27)</f>
        <v>0</v>
      </c>
      <c r="AD27" s="187">
        <f>SUMIFS('[1]4.3 CDP data_scope 3_2019'!$E:$E,'[1]4.3 CDP data_scope 3_2019'!$A:$A,'3.1 Emission data (2)'!AD$7,'[1]4.3 CDP data_scope 3_2019'!$C:$C,'3.1 Emission data (2)'!$D27)</f>
        <v>0</v>
      </c>
      <c r="AE27" s="185">
        <f>SUMIFS('[1]4.3 CDP data_scope 3_2019'!$E:$E,'[1]4.3 CDP data_scope 3_2019'!$A:$A,'3.1 Emission data (2)'!AE$7,'[1]4.3 CDP data_scope 3_2019'!$C:$C,'3.1 Emission data (2)'!$D27)</f>
        <v>0</v>
      </c>
      <c r="AF27" s="187">
        <f>SUMIFS('[1]4.3 CDP data_scope 3_2019'!$E:$E,'[1]4.3 CDP data_scope 3_2019'!$A:$A,'3.1 Emission data (2)'!AF$7,'[1]4.3 CDP data_scope 3_2019'!$C:$C,'3.1 Emission data (2)'!$D27)</f>
        <v>0</v>
      </c>
      <c r="AG27" s="184">
        <f>SUMIFS('[1]4.3 CDP data_scope 3_2019'!$E:$E,'[1]4.3 CDP data_scope 3_2019'!$A:$A,'3.1 Emission data (2)'!AG$7,'[1]4.3 CDP data_scope 3_2019'!$C:$C,'3.1 Emission data (2)'!$D27)</f>
        <v>0</v>
      </c>
      <c r="AH27" s="185">
        <f>SUMIFS('[1]4.3 CDP data_scope 3_2019'!$E:$E,'[1]4.3 CDP data_scope 3_2019'!$A:$A,'3.1 Emission data (2)'!AH$7,'[1]4.3 CDP data_scope 3_2019'!$C:$C,'3.1 Emission data (2)'!$D27)</f>
        <v>0</v>
      </c>
      <c r="AI27" s="191">
        <f>SUMIFS('[1]4.3 CDP data_scope 3_2019'!$E:$E,'[1]4.3 CDP data_scope 3_2019'!$A:$A,'3.1 Emission data (2)'!AI$7,'[1]4.3 CDP data_scope 3_2019'!$C:$C,'3.1 Emission data (2)'!$D27)</f>
        <v>0</v>
      </c>
      <c r="AJ27" s="191">
        <f>SUMIFS('[1]4.3 CDP data_scope 3_2019'!$E:$E,'[1]4.3 CDP data_scope 3_2019'!$A:$A,'3.1 Emission data (2)'!AJ$7,'[1]4.3 CDP data_scope 3_2019'!$C:$C,'3.1 Emission data (2)'!$D27)</f>
        <v>0</v>
      </c>
      <c r="AK27" s="185">
        <f>SUMIFS('[1]4.3 CDP data_scope 3_2019'!$E:$E,'[1]4.3 CDP data_scope 3_2019'!$A:$A,'3.1 Emission data (2)'!AK$7,'[1]4.3 CDP data_scope 3_2019'!$C:$C,'3.1 Emission data (2)'!$D27)</f>
        <v>0</v>
      </c>
      <c r="AL27" s="191">
        <f>SUMIFS('[1]4.3 CDP data_scope 3_2019'!$E:$E,'[1]4.3 CDP data_scope 3_2019'!$A:$A,'3.1 Emission data (2)'!AL$7,'[1]4.3 CDP data_scope 3_2019'!$C:$C,'3.1 Emission data (2)'!$D27)</f>
        <v>0</v>
      </c>
      <c r="AM27" s="191">
        <f>SUMIFS('[1]4.3 CDP data_scope 3_2019'!$E:$E,'[1]4.3 CDP data_scope 3_2019'!$A:$A,'3.1 Emission data (2)'!AM$7,'[1]4.3 CDP data_scope 3_2019'!$C:$C,'3.1 Emission data (2)'!$D27)</f>
        <v>0</v>
      </c>
      <c r="AN27" s="185">
        <f>SUMIFS('[1]4.3 CDP data_scope 3_2019'!$E:$E,'[1]4.3 CDP data_scope 3_2019'!$A:$A,'3.1 Emission data (2)'!AN$7,'[1]4.3 CDP data_scope 3_2019'!$C:$C,'3.1 Emission data (2)'!$D27)</f>
        <v>0</v>
      </c>
      <c r="AO27" s="184">
        <f>SUMIFS('[1]4.3 CDP data_scope 3_2019'!$E:$E,'[1]4.3 CDP data_scope 3_2019'!$A:$A,'3.1 Emission data (2)'!AO$7,'[1]4.3 CDP data_scope 3_2019'!$C:$C,'3.1 Emission data (2)'!$D27)</f>
        <v>0</v>
      </c>
      <c r="AP27" s="185">
        <f>SUMIFS('[1]4.3 CDP data_scope 3_2019'!$E:$E,'[1]4.3 CDP data_scope 3_2019'!$A:$A,'3.1 Emission data (2)'!AP$7,'[1]4.3 CDP data_scope 3_2019'!$C:$C,'3.1 Emission data (2)'!$D27)</f>
        <v>0</v>
      </c>
      <c r="AQ27" s="185">
        <f>SUMIFS('[1]4.3 CDP data_scope 3_2019'!$E:$E,'[1]4.3 CDP data_scope 3_2019'!$A:$A,'3.1 Emission data (2)'!AQ$7,'[1]4.3 CDP data_scope 3_2019'!$C:$C,'3.1 Emission data (2)'!$D27)</f>
        <v>0</v>
      </c>
      <c r="AR27" s="187">
        <f>SUMIFS('[1]4.3 CDP data_scope 3_2019'!$E:$E,'[1]4.3 CDP data_scope 3_2019'!$A:$A,'3.1 Emission data (2)'!AR$7,'[1]4.3 CDP data_scope 3_2019'!$C:$C,'3.1 Emission data (2)'!$D27)</f>
        <v>0</v>
      </c>
      <c r="AS27" s="191">
        <f>SUMIFS('[1]4.3 CDP data_scope 3_2019'!$E:$E,'[1]4.3 CDP data_scope 3_2019'!$A:$A,'3.1 Emission data (2)'!AS$7,'[1]4.3 CDP data_scope 3_2019'!$C:$C,'3.1 Emission data (2)'!$D27)</f>
        <v>0</v>
      </c>
      <c r="AT27" s="191">
        <f>SUMIFS('[1]4.3 CDP data_scope 3_2019'!$E:$E,'[1]4.3 CDP data_scope 3_2019'!$A:$A,'3.1 Emission data (2)'!AT$7,'[1]4.3 CDP data_scope 3_2019'!$C:$C,'3.1 Emission data (2)'!$D27)</f>
        <v>0</v>
      </c>
      <c r="AU27" s="185">
        <f>SUMIFS('[1]4.3 CDP data_scope 3_2019'!$E:$E,'[1]4.3 CDP data_scope 3_2019'!$A:$A,'3.1 Emission data (2)'!AU$7,'[1]4.3 CDP data_scope 3_2019'!$C:$C,'3.1 Emission data (2)'!$D27)</f>
        <v>0</v>
      </c>
      <c r="AV27" s="192">
        <f>10000/2</f>
        <v>5000</v>
      </c>
      <c r="AW27" s="191">
        <f>SUMIFS('[1]4.3 CDP data_scope 3_2019'!$E:$E,'[1]4.3 CDP data_scope 3_2019'!$A:$A,'3.1 Emission data (2)'!AW$7,'[1]4.3 CDP data_scope 3_2019'!$C:$C,'3.1 Emission data (2)'!$D27)</f>
        <v>0</v>
      </c>
      <c r="AX27" s="185">
        <f>SUMIFS('[1]4.3 CDP data_scope 3_2019'!$E:$E,'[1]4.3 CDP data_scope 3_2019'!$A:$A,'3.1 Emission data (2)'!AX$7,'[1]4.3 CDP data_scope 3_2019'!$C:$C,'3.1 Emission data (2)'!$D27)</f>
        <v>0</v>
      </c>
      <c r="AY27" s="185">
        <f>SUMIFS('[1]4.3 CDP data_scope 3_2019'!$E:$E,'[1]4.3 CDP data_scope 3_2019'!$A:$A,'3.1 Emission data (2)'!AY$7,'[1]4.3 CDP data_scope 3_2019'!$C:$C,'3.1 Emission data (2)'!$D27)</f>
        <v>0</v>
      </c>
      <c r="AZ27" s="184">
        <f>SUMIFS('[1]4.3 CDP data_scope 3_2019'!$E:$E,'[1]4.3 CDP data_scope 3_2019'!$A:$A,'3.1 Emission data (2)'!AZ$7,'[1]4.3 CDP data_scope 3_2019'!$C:$C,'3.1 Emission data (2)'!$D27)</f>
        <v>6497.75</v>
      </c>
      <c r="BA27" s="185">
        <f>SUMIFS('[1]4.3 CDP data_scope 3_2019'!$E:$E,'[1]4.3 CDP data_scope 3_2019'!$A:$A,'3.1 Emission data (2)'!BA$7,'[1]4.3 CDP data_scope 3_2019'!$C:$C,'3.1 Emission data (2)'!$D27)</f>
        <v>0</v>
      </c>
      <c r="BB27" s="185">
        <f>SUMIFS('[1]4.3 CDP data_scope 3_2019'!$E:$E,'[1]4.3 CDP data_scope 3_2019'!$A:$A,'3.1 Emission data (2)'!BB$7,'[1]4.3 CDP data_scope 3_2019'!$C:$C,'3.1 Emission data (2)'!$D27)</f>
        <v>0</v>
      </c>
      <c r="BC27" s="184">
        <f>SUMIFS('[1]4.3 CDP data_scope 3_2019'!$E:$E,'[1]4.3 CDP data_scope 3_2019'!$A:$A,'3.1 Emission data (2)'!BC$7,'[1]4.3 CDP data_scope 3_2019'!$C:$C,'3.1 Emission data (2)'!$D27)</f>
        <v>0</v>
      </c>
      <c r="BD27" s="185">
        <f>SUMIFS('[1]4.3 CDP data_scope 3_2019'!$E:$E,'[1]4.3 CDP data_scope 3_2019'!$A:$A,'3.1 Emission data (2)'!BD$7,'[1]4.3 CDP data_scope 3_2019'!$C:$C,'3.1 Emission data (2)'!$D27)</f>
        <v>0</v>
      </c>
      <c r="BE27" s="185">
        <f>SUMIFS('[1]4.3 CDP data_scope 3_2019'!$E:$E,'[1]4.3 CDP data_scope 3_2019'!$A:$A,'3.1 Emission data (2)'!BE$7,'[1]4.3 CDP data_scope 3_2019'!$C:$C,'3.1 Emission data (2)'!$D27)</f>
        <v>0</v>
      </c>
      <c r="BF27" s="192">
        <f>93400*AV27/(AV27+AV25)</f>
        <v>111.5090735434575</v>
      </c>
      <c r="BG27" s="191">
        <f>SUMIFS('[1]4.3 CDP data_scope 3_2019'!$E:$E,'[1]4.3 CDP data_scope 3_2019'!$A:$A,'3.1 Emission data (2)'!BG$7,'[1]4.3 CDP data_scope 3_2019'!$C:$C,'3.1 Emission data (2)'!$D27)</f>
        <v>0</v>
      </c>
      <c r="BH27" s="185">
        <f>SUMIFS('[1]4.3 CDP data_scope 3_2019'!$E:$E,'[1]4.3 CDP data_scope 3_2019'!$A:$A,'3.1 Emission data (2)'!BH$7,'[1]4.3 CDP data_scope 3_2019'!$C:$C,'3.1 Emission data (2)'!$D27)</f>
        <v>0</v>
      </c>
      <c r="BI27" s="64"/>
      <c r="BJ27" s="172"/>
      <c r="BK27" s="171"/>
      <c r="BL27" s="170"/>
      <c r="BM27" s="169"/>
      <c r="BN27" s="168"/>
      <c r="BO27" s="167"/>
      <c r="BQ27" s="139"/>
      <c r="BR27" s="139"/>
      <c r="BS27" s="139"/>
      <c r="BT27" s="139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139"/>
      <c r="CN27" s="64"/>
      <c r="CO27" s="139"/>
      <c r="CP27" s="139"/>
      <c r="CQ27" s="64"/>
      <c r="CR27" s="139"/>
      <c r="CS27" s="64"/>
      <c r="CT27" s="64"/>
      <c r="CU27" s="139"/>
      <c r="CV27" s="139"/>
      <c r="CW27" s="64"/>
      <c r="CX27" s="139"/>
      <c r="CY27" s="139"/>
      <c r="CZ27" s="64"/>
      <c r="DA27" s="139"/>
      <c r="DB27" s="64"/>
      <c r="DC27" s="139"/>
      <c r="DD27" s="139"/>
      <c r="DE27" s="139"/>
      <c r="DF27" s="139"/>
      <c r="DG27" s="139"/>
      <c r="DH27" s="64"/>
      <c r="DI27" s="139"/>
      <c r="DJ27" s="64"/>
      <c r="DK27" s="64"/>
      <c r="DL27" s="139"/>
      <c r="DM27" s="64"/>
      <c r="DN27" s="64"/>
      <c r="DO27" s="64"/>
      <c r="DP27" s="64"/>
      <c r="DQ27" s="64"/>
      <c r="DR27" s="64"/>
      <c r="DS27" s="139"/>
      <c r="DT27" s="139"/>
    </row>
    <row r="28" spans="2:124" x14ac:dyDescent="0.2">
      <c r="B28" s="190"/>
      <c r="C28" s="99"/>
      <c r="D28" s="102" t="s">
        <v>6</v>
      </c>
      <c r="E28" s="186">
        <f>SUMIFS('[1]4.3 CDP data_scope 3_2019'!E:E,'[1]4.3 CDP data_scope 3_2019'!A:A,'3.1 Emission data (2)'!E$7,'[1]4.3 CDP data_scope 3_2019'!C:C,'3.1 Emission data (2)'!$D28)</f>
        <v>0</v>
      </c>
      <c r="F28" s="186">
        <f>SUMIFS('[1]4.3 CDP data_scope 3_2019'!$E:$E,'[1]4.3 CDP data_scope 3_2019'!$A:$A,'3.1 Emission data (2)'!F$7,'[1]4.3 CDP data_scope 3_2019'!$C:$C,'3.1 Emission data (2)'!$D28)</f>
        <v>0</v>
      </c>
      <c r="G28" s="186">
        <f>SUMIFS('[1]4.3 CDP data_scope 3_2019'!$E:$E,'[1]4.3 CDP data_scope 3_2019'!$A:$A,'3.1 Emission data (2)'!G$7,'[1]4.3 CDP data_scope 3_2019'!$C:$C,'3.1 Emission data (2)'!$D28)</f>
        <v>0</v>
      </c>
      <c r="H28" s="184">
        <f>SUMIFS('[1]4.3 CDP data_scope 3_2019'!$E:$E,'[1]4.3 CDP data_scope 3_2019'!$A:$A,'3.1 Emission data (2)'!H$7,'[1]4.3 CDP data_scope 3_2019'!$C:$C,'3.1 Emission data (2)'!$D28)</f>
        <v>0</v>
      </c>
      <c r="I28" s="184">
        <f>SUMIFS('[1]4.3 CDP data_scope 3_2019'!$E:$E,'[1]4.3 CDP data_scope 3_2019'!$A:$A,'3.1 Emission data (2)'!I$7,'[1]4.3 CDP data_scope 3_2019'!$C:$C,'3.1 Emission data (2)'!$D28)</f>
        <v>0</v>
      </c>
      <c r="J28" s="186">
        <f>SUMIFS('[1]4.3 CDP data_scope 3_2019'!$E:$E,'[1]4.3 CDP data_scope 3_2019'!$A:$A,'3.1 Emission data (2)'!J$7,'[1]4.3 CDP data_scope 3_2019'!$C:$C,'3.1 Emission data (2)'!$D28)</f>
        <v>0</v>
      </c>
      <c r="K28" s="186">
        <f>SUMIFS('[1]4.3 CDP data_scope 3_2019'!$E:$E,'[1]4.3 CDP data_scope 3_2019'!$A:$A,'3.1 Emission data (2)'!K$7,'[1]4.3 CDP data_scope 3_2019'!$C:$C,'3.1 Emission data (2)'!$D28)</f>
        <v>0</v>
      </c>
      <c r="L28" s="186">
        <f>SUMIFS('[1]4.3 CDP data_scope 3_2019'!$E:$E,'[1]4.3 CDP data_scope 3_2019'!$A:$A,'3.1 Emission data (2)'!L$7,'[1]4.3 CDP data_scope 3_2019'!$C:$C,'3.1 Emission data (2)'!$D28)</f>
        <v>0</v>
      </c>
      <c r="M28" s="186">
        <f>SUMIFS('[1]4.3 CDP data_scope 3_2019'!$E:$E,'[1]4.3 CDP data_scope 3_2019'!$A:$A,'3.1 Emission data (2)'!M$7,'[1]4.3 CDP data_scope 3_2019'!$C:$C,'3.1 Emission data (2)'!$D28)</f>
        <v>0</v>
      </c>
      <c r="N28" s="186">
        <f>SUMIFS('[1]4.3 CDP data_scope 3_2019'!$E:$E,'[1]4.3 CDP data_scope 3_2019'!$A:$A,'3.1 Emission data (2)'!N$7,'[1]4.3 CDP data_scope 3_2019'!$C:$C,'3.1 Emission data (2)'!$D28)</f>
        <v>0</v>
      </c>
      <c r="O28" s="186">
        <f>SUMIFS('[1]4.3 CDP data_scope 3_2019'!$E:$E,'[1]4.3 CDP data_scope 3_2019'!$A:$A,'3.1 Emission data (2)'!O$7,'[1]4.3 CDP data_scope 3_2019'!$C:$C,'3.1 Emission data (2)'!$D28)</f>
        <v>0</v>
      </c>
      <c r="P28" s="186">
        <f>SUMIFS('[1]4.3 CDP data_scope 3_2019'!$E:$E,'[1]4.3 CDP data_scope 3_2019'!$A:$A,'3.1 Emission data (2)'!P$7,'[1]4.3 CDP data_scope 3_2019'!$C:$C,'3.1 Emission data (2)'!$D28)</f>
        <v>0</v>
      </c>
      <c r="Q28" s="186">
        <f>SUMIFS('[1]4.3 CDP data_scope 3_2019'!$E:$E,'[1]4.3 CDP data_scope 3_2019'!$A:$A,'3.1 Emission data (2)'!Q$7,'[1]4.3 CDP data_scope 3_2019'!$C:$C,'3.1 Emission data (2)'!$D28)</f>
        <v>0</v>
      </c>
      <c r="R28" s="186">
        <f>SUMIFS('[1]4.3 CDP data_scope 3_2019'!$E:$E,'[1]4.3 CDP data_scope 3_2019'!$A:$A,'3.1 Emission data (2)'!R$7,'[1]4.3 CDP data_scope 3_2019'!$C:$C,'3.1 Emission data (2)'!$D28)</f>
        <v>0</v>
      </c>
      <c r="S28" s="186">
        <f>SUMIFS('[1]4.3 CDP data_scope 3_2019'!$E:$E,'[1]4.3 CDP data_scope 3_2019'!$A:$A,'3.1 Emission data (2)'!S$7,'[1]4.3 CDP data_scope 3_2019'!$C:$C,'3.1 Emission data (2)'!$D28)</f>
        <v>0</v>
      </c>
      <c r="T28" s="186">
        <f>SUMIFS('[1]4.3 CDP data_scope 3_2019'!$E:$E,'[1]4.3 CDP data_scope 3_2019'!$A:$A,'3.1 Emission data (2)'!T$7,'[1]4.3 CDP data_scope 3_2019'!$C:$C,'3.1 Emission data (2)'!$D28)</f>
        <v>0</v>
      </c>
      <c r="U28" s="186">
        <f>SUMIFS('[1]4.3 CDP data_scope 3_2019'!$E:$E,'[1]4.3 CDP data_scope 3_2019'!$A:$A,'3.1 Emission data (2)'!U$7,'[1]4.3 CDP data_scope 3_2019'!$C:$C,'3.1 Emission data (2)'!$D28)</f>
        <v>0</v>
      </c>
      <c r="V28" s="186">
        <f>SUMIFS('[1]4.3 CDP data_scope 3_2019'!$E:$E,'[1]4.3 CDP data_scope 3_2019'!$A:$A,'3.1 Emission data (2)'!V$7,'[1]4.3 CDP data_scope 3_2019'!$C:$C,'3.1 Emission data (2)'!$D28)</f>
        <v>0</v>
      </c>
      <c r="W28" s="186">
        <f>SUMIFS('[1]4.3 CDP data_scope 3_2019'!$E:$E,'[1]4.3 CDP data_scope 3_2019'!$A:$A,'3.1 Emission data (2)'!W$7,'[1]4.3 CDP data_scope 3_2019'!$C:$C,'3.1 Emission data (2)'!$D28)</f>
        <v>0</v>
      </c>
      <c r="X28" s="186">
        <f>SUMIFS('[1]4.3 CDP data_scope 3_2019'!$E:$E,'[1]4.3 CDP data_scope 3_2019'!$A:$A,'3.1 Emission data (2)'!X$7,'[1]4.3 CDP data_scope 3_2019'!$C:$C,'3.1 Emission data (2)'!$D28)</f>
        <v>0</v>
      </c>
      <c r="Y28" s="185">
        <f>SUMIFS('[1]4.3 CDP data_scope 3_2019'!$E:$E,'[1]4.3 CDP data_scope 3_2019'!$A:$A,'3.1 Emission data (2)'!Y$7,'[1]4.3 CDP data_scope 3_2019'!$C:$C,'3.1 Emission data (2)'!$D28)</f>
        <v>0</v>
      </c>
      <c r="Z28" s="189">
        <f>SUMIFS('[1]4.3 CDP data_scope 3_2019'!$E:$E,'[1]4.3 CDP data_scope 3_2019'!$A:$A,'3.1 Emission data (2)'!Z$7,'[1]4.3 CDP data_scope 3_2019'!$C:$C,'3.1 Emission data (2)'!$D28)</f>
        <v>0</v>
      </c>
      <c r="AA28" s="188">
        <f>SUMIFS('[1]4.3 CDP data_scope 3_2019'!$E:$E,'[1]4.3 CDP data_scope 3_2019'!$A:$A,'3.1 Emission data (2)'!AA$7,'[1]4.3 CDP data_scope 3_2019'!$C:$C,'3.1 Emission data (2)'!$D28)</f>
        <v>0</v>
      </c>
      <c r="AB28" s="186">
        <f>SUMIFS('[1]4.3 CDP data_scope 3_2019'!$E:$E,'[1]4.3 CDP data_scope 3_2019'!$A:$A,'3.1 Emission data (2)'!AB$7,'[1]4.3 CDP data_scope 3_2019'!$C:$C,'3.1 Emission data (2)'!$D28)</f>
        <v>0</v>
      </c>
      <c r="AC28" s="186">
        <f>SUMIFS('[1]4.3 CDP data_scope 3_2019'!$E:$E,'[1]4.3 CDP data_scope 3_2019'!$A:$A,'3.1 Emission data (2)'!AC$7,'[1]4.3 CDP data_scope 3_2019'!$C:$C,'3.1 Emission data (2)'!$D28)</f>
        <v>0</v>
      </c>
      <c r="AD28" s="187">
        <f>SUMIFS('[1]4.3 CDP data_scope 3_2019'!$E:$E,'[1]4.3 CDP data_scope 3_2019'!$A:$A,'3.1 Emission data (2)'!AD$7,'[1]4.3 CDP data_scope 3_2019'!$C:$C,'3.1 Emission data (2)'!$D28)</f>
        <v>0</v>
      </c>
      <c r="AE28" s="186">
        <f>SUMIFS('[1]4.3 CDP data_scope 3_2019'!$E:$E,'[1]4.3 CDP data_scope 3_2019'!$A:$A,'3.1 Emission data (2)'!AE$7,'[1]4.3 CDP data_scope 3_2019'!$C:$C,'3.1 Emission data (2)'!$D28)</f>
        <v>0</v>
      </c>
      <c r="AF28" s="187">
        <f>SUMIFS('[1]4.3 CDP data_scope 3_2019'!$E:$E,'[1]4.3 CDP data_scope 3_2019'!$A:$A,'3.1 Emission data (2)'!AF$7,'[1]4.3 CDP data_scope 3_2019'!$C:$C,'3.1 Emission data (2)'!$D28)</f>
        <v>0</v>
      </c>
      <c r="AG28" s="186">
        <f>SUMIFS('[1]4.3 CDP data_scope 3_2019'!$E:$E,'[1]4.3 CDP data_scope 3_2019'!$A:$A,'3.1 Emission data (2)'!AG$7,'[1]4.3 CDP data_scope 3_2019'!$C:$C,'3.1 Emission data (2)'!$D28)</f>
        <v>0</v>
      </c>
      <c r="AH28" s="186">
        <f>SUMIFS('[1]4.3 CDP data_scope 3_2019'!$E:$E,'[1]4.3 CDP data_scope 3_2019'!$A:$A,'3.1 Emission data (2)'!AH$7,'[1]4.3 CDP data_scope 3_2019'!$C:$C,'3.1 Emission data (2)'!$D28)</f>
        <v>0</v>
      </c>
      <c r="AI28" s="183">
        <f>SUMIFS('[1]4.3 CDP data_scope 3_2019'!$E:$E,'[1]4.3 CDP data_scope 3_2019'!$A:$A,'3.1 Emission data (2)'!AI$7,'[1]4.3 CDP data_scope 3_2019'!$C:$C,'3.1 Emission data (2)'!$D28)</f>
        <v>0</v>
      </c>
      <c r="AJ28" s="183">
        <f>SUMIFS('[1]4.3 CDP data_scope 3_2019'!$E:$E,'[1]4.3 CDP data_scope 3_2019'!$A:$A,'3.1 Emission data (2)'!AJ$7,'[1]4.3 CDP data_scope 3_2019'!$C:$C,'3.1 Emission data (2)'!$D28)</f>
        <v>0</v>
      </c>
      <c r="AK28" s="185">
        <f>SUMIFS('[1]4.3 CDP data_scope 3_2019'!$E:$E,'[1]4.3 CDP data_scope 3_2019'!$A:$A,'3.1 Emission data (2)'!AK$7,'[1]4.3 CDP data_scope 3_2019'!$C:$C,'3.1 Emission data (2)'!$D28)</f>
        <v>0</v>
      </c>
      <c r="AL28" s="183">
        <f>SUMIFS('[1]4.3 CDP data_scope 3_2019'!$E:$E,'[1]4.3 CDP data_scope 3_2019'!$A:$A,'3.1 Emission data (2)'!AL$7,'[1]4.3 CDP data_scope 3_2019'!$C:$C,'3.1 Emission data (2)'!$D28)</f>
        <v>0</v>
      </c>
      <c r="AM28" s="183">
        <f>SUMIFS('[1]4.3 CDP data_scope 3_2019'!$E:$E,'[1]4.3 CDP data_scope 3_2019'!$A:$A,'3.1 Emission data (2)'!AM$7,'[1]4.3 CDP data_scope 3_2019'!$C:$C,'3.1 Emission data (2)'!$D28)</f>
        <v>0</v>
      </c>
      <c r="AN28" s="186">
        <f>SUMIFS('[1]4.3 CDP data_scope 3_2019'!$E:$E,'[1]4.3 CDP data_scope 3_2019'!$A:$A,'3.1 Emission data (2)'!AN$7,'[1]4.3 CDP data_scope 3_2019'!$C:$C,'3.1 Emission data (2)'!$D28)</f>
        <v>0</v>
      </c>
      <c r="AO28" s="186">
        <f>SUMIFS('[1]4.3 CDP data_scope 3_2019'!$E:$E,'[1]4.3 CDP data_scope 3_2019'!$A:$A,'3.1 Emission data (2)'!AO$7,'[1]4.3 CDP data_scope 3_2019'!$C:$C,'3.1 Emission data (2)'!$D28)</f>
        <v>0</v>
      </c>
      <c r="AP28" s="186">
        <f>SUMIFS('[1]4.3 CDP data_scope 3_2019'!$E:$E,'[1]4.3 CDP data_scope 3_2019'!$A:$A,'3.1 Emission data (2)'!AP$7,'[1]4.3 CDP data_scope 3_2019'!$C:$C,'3.1 Emission data (2)'!$D28)</f>
        <v>0</v>
      </c>
      <c r="AQ28" s="187">
        <f>SUMIFS('[1]4.3 CDP data_scope 3_2019'!$E:$E,'[1]4.3 CDP data_scope 3_2019'!$A:$A,'3.1 Emission data (2)'!AQ$7,'[1]4.3 CDP data_scope 3_2019'!$C:$C,'3.1 Emission data (2)'!$D28)</f>
        <v>0</v>
      </c>
      <c r="AR28" s="187">
        <f>SUMIFS('[1]4.3 CDP data_scope 3_2019'!$E:$E,'[1]4.3 CDP data_scope 3_2019'!$A:$A,'3.1 Emission data (2)'!AR$7,'[1]4.3 CDP data_scope 3_2019'!$C:$C,'3.1 Emission data (2)'!$D28)</f>
        <v>0</v>
      </c>
      <c r="AS28" s="183">
        <f>SUMIFS('[1]4.3 CDP data_scope 3_2019'!$E:$E,'[1]4.3 CDP data_scope 3_2019'!$A:$A,'3.1 Emission data (2)'!AS$7,'[1]4.3 CDP data_scope 3_2019'!$C:$C,'3.1 Emission data (2)'!$D28)</f>
        <v>0</v>
      </c>
      <c r="AT28" s="183">
        <f>SUMIFS('[1]4.3 CDP data_scope 3_2019'!$E:$E,'[1]4.3 CDP data_scope 3_2019'!$A:$A,'3.1 Emission data (2)'!AT$7,'[1]4.3 CDP data_scope 3_2019'!$C:$C,'3.1 Emission data (2)'!$D28)</f>
        <v>0</v>
      </c>
      <c r="AU28" s="183">
        <f>SUMIFS('[1]4.3 CDP data_scope 3_2019'!$E:$E,'[1]4.3 CDP data_scope 3_2019'!$A:$A,'3.1 Emission data (2)'!AU$7,'[1]4.3 CDP data_scope 3_2019'!$C:$C,'3.1 Emission data (2)'!$D28)</f>
        <v>0</v>
      </c>
      <c r="AV28" s="183">
        <f>SUMIFS('[1]4.3 CDP data_scope 3_2019'!$E:$E,'[1]4.3 CDP data_scope 3_2019'!$A:$A,'3.1 Emission data (2)'!AV$7,'[1]4.3 CDP data_scope 3_2019'!$C:$C,'3.1 Emission data (2)'!$D28)</f>
        <v>0</v>
      </c>
      <c r="AW28" s="183">
        <f>SUMIFS('[1]4.3 CDP data_scope 3_2019'!$E:$E,'[1]4.3 CDP data_scope 3_2019'!$A:$A,'3.1 Emission data (2)'!AW$7,'[1]4.3 CDP data_scope 3_2019'!$C:$C,'3.1 Emission data (2)'!$D28)</f>
        <v>0</v>
      </c>
      <c r="AX28" s="185">
        <f>SUMIFS('[1]4.3 CDP data_scope 3_2019'!$E:$E,'[1]4.3 CDP data_scope 3_2019'!$A:$A,'3.1 Emission data (2)'!AX$7,'[1]4.3 CDP data_scope 3_2019'!$C:$C,'3.1 Emission data (2)'!$D28)</f>
        <v>0</v>
      </c>
      <c r="AY28" s="185">
        <f>SUMIFS('[1]4.3 CDP data_scope 3_2019'!$E:$E,'[1]4.3 CDP data_scope 3_2019'!$A:$A,'3.1 Emission data (2)'!AY$7,'[1]4.3 CDP data_scope 3_2019'!$C:$C,'3.1 Emission data (2)'!$D28)</f>
        <v>0</v>
      </c>
      <c r="AZ28" s="183">
        <f>SUMIFS('[1]4.3 CDP data_scope 3_2019'!$E:$E,'[1]4.3 CDP data_scope 3_2019'!$A:$A,'3.1 Emission data (2)'!AZ$7,'[1]4.3 CDP data_scope 3_2019'!$C:$C,'3.1 Emission data (2)'!$D28)</f>
        <v>0</v>
      </c>
      <c r="BA28" s="187">
        <f>SUMIFS('[1]4.3 CDP data_scope 3_2019'!$E:$E,'[1]4.3 CDP data_scope 3_2019'!$A:$A,'3.1 Emission data (2)'!BA$7,'[1]4.3 CDP data_scope 3_2019'!$C:$C,'3.1 Emission data (2)'!$D28)</f>
        <v>0</v>
      </c>
      <c r="BB28" s="186">
        <f>SUMIFS('[1]4.3 CDP data_scope 3_2019'!$E:$E,'[1]4.3 CDP data_scope 3_2019'!$A:$A,'3.1 Emission data (2)'!BB$7,'[1]4.3 CDP data_scope 3_2019'!$C:$C,'3.1 Emission data (2)'!$D28)</f>
        <v>0</v>
      </c>
      <c r="BC28" s="184">
        <f>SUMIFS('[1]4.3 CDP data_scope 3_2019'!$E:$E,'[1]4.3 CDP data_scope 3_2019'!$A:$A,'3.1 Emission data (2)'!BC$7,'[1]4.3 CDP data_scope 3_2019'!$C:$C,'3.1 Emission data (2)'!$D28)</f>
        <v>0</v>
      </c>
      <c r="BD28" s="185">
        <f>SUMIFS('[1]4.3 CDP data_scope 3_2019'!$E:$E,'[1]4.3 CDP data_scope 3_2019'!$A:$A,'3.1 Emission data (2)'!BD$7,'[1]4.3 CDP data_scope 3_2019'!$C:$C,'3.1 Emission data (2)'!$D28)</f>
        <v>0</v>
      </c>
      <c r="BE28" s="184">
        <f>SUMIFS('[1]4.3 CDP data_scope 3_2019'!$E:$E,'[1]4.3 CDP data_scope 3_2019'!$A:$A,'3.1 Emission data (2)'!BE$7,'[1]4.3 CDP data_scope 3_2019'!$C:$C,'3.1 Emission data (2)'!$D28)</f>
        <v>0</v>
      </c>
      <c r="BF28" s="183">
        <f>SUMIFS('[1]4.3 CDP data_scope 3_2019'!$E:$E,'[1]4.3 CDP data_scope 3_2019'!$A:$A,'3.1 Emission data (2)'!BF$7,'[1]4.3 CDP data_scope 3_2019'!$C:$C,'3.1 Emission data (2)'!$D28)</f>
        <v>0</v>
      </c>
      <c r="BG28" s="183">
        <f>SUMIFS('[1]4.3 CDP data_scope 3_2019'!$E:$E,'[1]4.3 CDP data_scope 3_2019'!$A:$A,'3.1 Emission data (2)'!BG$7,'[1]4.3 CDP data_scope 3_2019'!$C:$C,'3.1 Emission data (2)'!$D28)</f>
        <v>0</v>
      </c>
      <c r="BH28" s="183">
        <f>SUMIFS('[1]4.3 CDP data_scope 3_2019'!$E:$E,'[1]4.3 CDP data_scope 3_2019'!$A:$A,'3.1 Emission data (2)'!BH$7,'[1]4.3 CDP data_scope 3_2019'!$C:$C,'3.1 Emission data (2)'!$D28)</f>
        <v>0</v>
      </c>
      <c r="BI28" s="139"/>
      <c r="BJ28" s="172"/>
      <c r="BK28" s="171"/>
      <c r="BL28" s="170"/>
      <c r="BM28" s="169"/>
      <c r="BN28" s="168"/>
      <c r="BO28" s="167"/>
      <c r="BQ28" s="166"/>
      <c r="BR28" s="166"/>
      <c r="BS28" s="124"/>
    </row>
    <row r="29" spans="2:124" x14ac:dyDescent="0.2">
      <c r="C29" s="99"/>
      <c r="D29" s="182" t="s">
        <v>4</v>
      </c>
      <c r="E29" s="176">
        <f>SUMIFS('[1]4.3 CDP data_scope 3_2019'!E:E,'[1]4.3 CDP data_scope 3_2019'!A:A,'3.1 Emission data (2)'!E$7,'[1]4.3 CDP data_scope 3_2019'!C:C,'3.1 Emission data (2)'!$D29)</f>
        <v>0</v>
      </c>
      <c r="F29" s="179">
        <f>SUMIFS('[1]4.3 CDP data_scope 3_2019'!$E:$E,'[1]4.3 CDP data_scope 3_2019'!$A:$A,'3.1 Emission data (2)'!F$7,'[1]4.3 CDP data_scope 3_2019'!$C:$C,'3.1 Emission data (2)'!$D29)</f>
        <v>0</v>
      </c>
      <c r="G29" s="176">
        <f>SUMIFS('[1]4.3 CDP data_scope 3_2019'!$E:$E,'[1]4.3 CDP data_scope 3_2019'!$A:$A,'3.1 Emission data (2)'!G$7,'[1]4.3 CDP data_scope 3_2019'!$C:$C,'3.1 Emission data (2)'!$D29)</f>
        <v>0</v>
      </c>
      <c r="H29" s="176">
        <f>SUMIFS('[1]4.3 CDP data_scope 3_2019'!$E:$E,'[1]4.3 CDP data_scope 3_2019'!$A:$A,'3.1 Emission data (2)'!H$7,'[1]4.3 CDP data_scope 3_2019'!$C:$C,'3.1 Emission data (2)'!$D29)</f>
        <v>0</v>
      </c>
      <c r="I29" s="174">
        <f>SUMIFS('[1]4.3 CDP data_scope 3_2019'!$E:$E,'[1]4.3 CDP data_scope 3_2019'!$A:$A,'3.1 Emission data (2)'!I$7,'[1]4.3 CDP data_scope 3_2019'!$C:$C,'3.1 Emission data (2)'!$D29)</f>
        <v>0</v>
      </c>
      <c r="J29" s="175">
        <f>SUMIFS('[1]4.3 CDP data_scope 3_2019'!$E:$E,'[1]4.3 CDP data_scope 3_2019'!$A:$A,'3.1 Emission data (2)'!J$7,'[1]4.3 CDP data_scope 3_2019'!$C:$C,'3.1 Emission data (2)'!$D29)</f>
        <v>0</v>
      </c>
      <c r="K29" s="174">
        <f>SUMIFS('[1]4.3 CDP data_scope 3_2019'!$E:$E,'[1]4.3 CDP data_scope 3_2019'!$A:$A,'3.1 Emission data (2)'!K$7,'[1]4.3 CDP data_scope 3_2019'!$C:$C,'3.1 Emission data (2)'!$D29)</f>
        <v>0</v>
      </c>
      <c r="L29" s="174">
        <f>SUMIFS('[1]4.3 CDP data_scope 3_2019'!$E:$E,'[1]4.3 CDP data_scope 3_2019'!$A:$A,'3.1 Emission data (2)'!L$7,'[1]4.3 CDP data_scope 3_2019'!$C:$C,'3.1 Emission data (2)'!$D29)</f>
        <v>2233</v>
      </c>
      <c r="M29" s="174">
        <f>SUMIFS('[1]4.3 CDP data_scope 3_2019'!$E:$E,'[1]4.3 CDP data_scope 3_2019'!$A:$A,'3.1 Emission data (2)'!M$7,'[1]4.3 CDP data_scope 3_2019'!$C:$C,'3.1 Emission data (2)'!$D29)</f>
        <v>0</v>
      </c>
      <c r="N29" s="174">
        <f>SUMIFS('[1]4.3 CDP data_scope 3_2019'!$E:$E,'[1]4.3 CDP data_scope 3_2019'!$A:$A,'3.1 Emission data (2)'!N$7,'[1]4.3 CDP data_scope 3_2019'!$C:$C,'3.1 Emission data (2)'!$D29)</f>
        <v>0</v>
      </c>
      <c r="O29" s="174">
        <f>SUMIFS('[1]4.3 CDP data_scope 3_2019'!$E:$E,'[1]4.3 CDP data_scope 3_2019'!$A:$A,'3.1 Emission data (2)'!O$7,'[1]4.3 CDP data_scope 3_2019'!$C:$C,'3.1 Emission data (2)'!$D29)</f>
        <v>0</v>
      </c>
      <c r="P29" s="174">
        <f>SUMIFS('[1]4.3 CDP data_scope 3_2019'!$E:$E,'[1]4.3 CDP data_scope 3_2019'!$A:$A,'3.1 Emission data (2)'!P$7,'[1]4.3 CDP data_scope 3_2019'!$C:$C,'3.1 Emission data (2)'!$D29)</f>
        <v>0</v>
      </c>
      <c r="Q29" s="174">
        <f>SUMIFS('[1]4.3 CDP data_scope 3_2019'!$E:$E,'[1]4.3 CDP data_scope 3_2019'!$A:$A,'3.1 Emission data (2)'!Q$7,'[1]4.3 CDP data_scope 3_2019'!$C:$C,'3.1 Emission data (2)'!$D29)</f>
        <v>0</v>
      </c>
      <c r="R29" s="175">
        <f>SUMIFS('[1]4.3 CDP data_scope 3_2019'!$E:$E,'[1]4.3 CDP data_scope 3_2019'!$A:$A,'3.1 Emission data (2)'!R$7,'[1]4.3 CDP data_scope 3_2019'!$C:$C,'3.1 Emission data (2)'!$D29)</f>
        <v>0</v>
      </c>
      <c r="S29" s="174">
        <f>SUMIFS('[1]4.3 CDP data_scope 3_2019'!$E:$E,'[1]4.3 CDP data_scope 3_2019'!$A:$A,'3.1 Emission data (2)'!S$7,'[1]4.3 CDP data_scope 3_2019'!$C:$C,'3.1 Emission data (2)'!$D29)</f>
        <v>0</v>
      </c>
      <c r="T29" s="174">
        <f>SUMIFS('[1]4.3 CDP data_scope 3_2019'!$E:$E,'[1]4.3 CDP data_scope 3_2019'!$A:$A,'3.1 Emission data (2)'!T$7,'[1]4.3 CDP data_scope 3_2019'!$C:$C,'3.1 Emission data (2)'!$D29)</f>
        <v>0</v>
      </c>
      <c r="U29" s="174">
        <f>SUMIFS('[1]4.3 CDP data_scope 3_2019'!$E:$E,'[1]4.3 CDP data_scope 3_2019'!$A:$A,'3.1 Emission data (2)'!U$7,'[1]4.3 CDP data_scope 3_2019'!$C:$C,'3.1 Emission data (2)'!$D29)</f>
        <v>0</v>
      </c>
      <c r="V29" s="174">
        <f>SUMIFS('[1]4.3 CDP data_scope 3_2019'!$E:$E,'[1]4.3 CDP data_scope 3_2019'!$A:$A,'3.1 Emission data (2)'!V$7,'[1]4.3 CDP data_scope 3_2019'!$C:$C,'3.1 Emission data (2)'!$D29)</f>
        <v>0</v>
      </c>
      <c r="W29" s="175">
        <f>SUMIFS('[1]4.3 CDP data_scope 3_2019'!$E:$E,'[1]4.3 CDP data_scope 3_2019'!$A:$A,'3.1 Emission data (2)'!W$7,'[1]4.3 CDP data_scope 3_2019'!$C:$C,'3.1 Emission data (2)'!$D29)</f>
        <v>0</v>
      </c>
      <c r="X29" s="174">
        <f>SUMIFS('[1]4.3 CDP data_scope 3_2019'!$E:$E,'[1]4.3 CDP data_scope 3_2019'!$A:$A,'3.1 Emission data (2)'!X$7,'[1]4.3 CDP data_scope 3_2019'!$C:$C,'3.1 Emission data (2)'!$D29)</f>
        <v>0</v>
      </c>
      <c r="Y29" s="175">
        <f>SUMIFS('[1]4.3 CDP data_scope 3_2019'!$E:$E,'[1]4.3 CDP data_scope 3_2019'!$A:$A,'3.1 Emission data (2)'!Y$7,'[1]4.3 CDP data_scope 3_2019'!$C:$C,'3.1 Emission data (2)'!$D29)</f>
        <v>0</v>
      </c>
      <c r="Z29" s="181">
        <f>SUMIFS('[1]4.3 CDP data_scope 3_2019'!$E:$E,'[1]4.3 CDP data_scope 3_2019'!$A:$A,'3.1 Emission data (2)'!Z$7,'[1]4.3 CDP data_scope 3_2019'!$C:$C,'3.1 Emission data (2)'!$D29)</f>
        <v>0</v>
      </c>
      <c r="AA29" s="180">
        <f>SUMIFS('[1]4.3 CDP data_scope 3_2019'!$E:$E,'[1]4.3 CDP data_scope 3_2019'!$A:$A,'3.1 Emission data (2)'!AA$7,'[1]4.3 CDP data_scope 3_2019'!$C:$C,'3.1 Emission data (2)'!$D29)</f>
        <v>0</v>
      </c>
      <c r="AB29" s="174">
        <f>SUMIFS('[1]4.3 CDP data_scope 3_2019'!$E:$E,'[1]4.3 CDP data_scope 3_2019'!$A:$A,'3.1 Emission data (2)'!AB$7,'[1]4.3 CDP data_scope 3_2019'!$C:$C,'3.1 Emission data (2)'!$D29)</f>
        <v>43000</v>
      </c>
      <c r="AC29" s="179">
        <f>SUMIFS('[1]4.3 CDP data_scope 3_2019'!$E:$E,'[1]4.3 CDP data_scope 3_2019'!$A:$A,'3.1 Emission data (2)'!AC$7,'[1]4.3 CDP data_scope 3_2019'!$C:$C,'3.1 Emission data (2)'!$D29)</f>
        <v>0</v>
      </c>
      <c r="AD29" s="176">
        <f>SUMIFS('[1]4.3 CDP data_scope 3_2019'!$E:$E,'[1]4.3 CDP data_scope 3_2019'!$A:$A,'3.1 Emission data (2)'!AD$7,'[1]4.3 CDP data_scope 3_2019'!$C:$C,'3.1 Emission data (2)'!$D29)</f>
        <v>0</v>
      </c>
      <c r="AE29" s="174">
        <f>SUMIFS('[1]4.3 CDP data_scope 3_2019'!$E:$E,'[1]4.3 CDP data_scope 3_2019'!$A:$A,'3.1 Emission data (2)'!AE$7,'[1]4.3 CDP data_scope 3_2019'!$C:$C,'3.1 Emission data (2)'!$D29)</f>
        <v>0</v>
      </c>
      <c r="AF29" s="176">
        <f>SUMIFS('[1]4.3 CDP data_scope 3_2019'!$E:$E,'[1]4.3 CDP data_scope 3_2019'!$A:$A,'3.1 Emission data (2)'!AF$7,'[1]4.3 CDP data_scope 3_2019'!$C:$C,'3.1 Emission data (2)'!$D29)</f>
        <v>0</v>
      </c>
      <c r="AG29" s="175">
        <f>SUMIFS('[1]4.3 CDP data_scope 3_2019'!$E:$E,'[1]4.3 CDP data_scope 3_2019'!$A:$A,'3.1 Emission data (2)'!AG$7,'[1]4.3 CDP data_scope 3_2019'!$C:$C,'3.1 Emission data (2)'!$D29)</f>
        <v>0</v>
      </c>
      <c r="AH29" s="175">
        <f>SUMIFS('[1]4.3 CDP data_scope 3_2019'!$E:$E,'[1]4.3 CDP data_scope 3_2019'!$A:$A,'3.1 Emission data (2)'!AH$7,'[1]4.3 CDP data_scope 3_2019'!$C:$C,'3.1 Emission data (2)'!$D29)</f>
        <v>0</v>
      </c>
      <c r="AI29" s="173">
        <f>SUMIFS('[1]4.3 CDP data_scope 3_2019'!$E:$E,'[1]4.3 CDP data_scope 3_2019'!$A:$A,'3.1 Emission data (2)'!AI$7,'[1]4.3 CDP data_scope 3_2019'!$C:$C,'3.1 Emission data (2)'!$D29)</f>
        <v>0</v>
      </c>
      <c r="AJ29" s="173">
        <f>SUMIFS('[1]4.3 CDP data_scope 3_2019'!$E:$E,'[1]4.3 CDP data_scope 3_2019'!$A:$A,'3.1 Emission data (2)'!AJ$7,'[1]4.3 CDP data_scope 3_2019'!$C:$C,'3.1 Emission data (2)'!$D29)</f>
        <v>0</v>
      </c>
      <c r="AK29" s="175">
        <f>SUMIFS('[1]4.3 CDP data_scope 3_2019'!$E:$E,'[1]4.3 CDP data_scope 3_2019'!$A:$A,'3.1 Emission data (2)'!AK$7,'[1]4.3 CDP data_scope 3_2019'!$C:$C,'3.1 Emission data (2)'!$D29)</f>
        <v>0</v>
      </c>
      <c r="AL29" s="176">
        <f>SUMIFS('[1]4.3 CDP data_scope 3_2019'!$E:$E,'[1]4.3 CDP data_scope 3_2019'!$A:$A,'3.1 Emission data (2)'!AL$7,'[1]4.3 CDP data_scope 3_2019'!$C:$C,'3.1 Emission data (2)'!$D29)</f>
        <v>0</v>
      </c>
      <c r="AM29" s="173">
        <f>SUMIFS('[1]4.3 CDP data_scope 3_2019'!$E:$E,'[1]4.3 CDP data_scope 3_2019'!$A:$A,'3.1 Emission data (2)'!AM$7,'[1]4.3 CDP data_scope 3_2019'!$C:$C,'3.1 Emission data (2)'!$D29)</f>
        <v>0</v>
      </c>
      <c r="AN29" s="175">
        <f>SUMIFS('[1]4.3 CDP data_scope 3_2019'!$E:$E,'[1]4.3 CDP data_scope 3_2019'!$A:$A,'3.1 Emission data (2)'!AN$7,'[1]4.3 CDP data_scope 3_2019'!$C:$C,'3.1 Emission data (2)'!$D29)</f>
        <v>0</v>
      </c>
      <c r="AO29" s="173">
        <f>SUMIFS('[1]4.3 CDP data_scope 3_2019'!$E:$E,'[1]4.3 CDP data_scope 3_2019'!$A:$A,'3.1 Emission data (2)'!AO$7,'[1]4.3 CDP data_scope 3_2019'!$C:$C,'3.1 Emission data (2)'!$D29)</f>
        <v>0</v>
      </c>
      <c r="AP29" s="174">
        <f>SUMIFS('[1]4.3 CDP data_scope 3_2019'!$E:$E,'[1]4.3 CDP data_scope 3_2019'!$A:$A,'3.1 Emission data (2)'!AP$7,'[1]4.3 CDP data_scope 3_2019'!$C:$C,'3.1 Emission data (2)'!$D29)</f>
        <v>0</v>
      </c>
      <c r="AQ29" s="178" t="s">
        <v>143</v>
      </c>
      <c r="AR29" s="176">
        <f>SUMIFS('[1]4.3 CDP data_scope 3_2019'!$E:$E,'[1]4.3 CDP data_scope 3_2019'!$A:$A,'3.1 Emission data (2)'!AR$7,'[1]4.3 CDP data_scope 3_2019'!$C:$C,'3.1 Emission data (2)'!$D29)</f>
        <v>0</v>
      </c>
      <c r="AS29" s="173">
        <f>SUMIFS('[1]4.3 CDP data_scope 3_2019'!$E:$E,'[1]4.3 CDP data_scope 3_2019'!$A:$A,'3.1 Emission data (2)'!AS$7,'[1]4.3 CDP data_scope 3_2019'!$C:$C,'3.1 Emission data (2)'!$D29)</f>
        <v>0</v>
      </c>
      <c r="AT29" s="173">
        <f>SUMIFS('[1]4.3 CDP data_scope 3_2019'!$E:$E,'[1]4.3 CDP data_scope 3_2019'!$A:$A,'3.1 Emission data (2)'!AT$7,'[1]4.3 CDP data_scope 3_2019'!$C:$C,'3.1 Emission data (2)'!$D29)</f>
        <v>0</v>
      </c>
      <c r="AU29" s="176">
        <f>SUMIFS('[1]4.3 CDP data_scope 3_2019'!$E:$E,'[1]4.3 CDP data_scope 3_2019'!$A:$A,'3.1 Emission data (2)'!AU$7,'[1]4.3 CDP data_scope 3_2019'!$C:$C,'3.1 Emission data (2)'!$D29)</f>
        <v>0</v>
      </c>
      <c r="AV29" s="177">
        <f>SUMIFS('[1]4.3 CDP data_scope 3_2019'!$E:$E,'[1]4.3 CDP data_scope 3_2019'!$A:$A,'3.1 Emission data (2)'!AV$7,'[1]4.3 CDP data_scope 3_2019'!$C:$C,'3.1 Emission data (2)'!$D29)/2</f>
        <v>5000</v>
      </c>
      <c r="AW29" s="176">
        <f>SUMIFS('[1]4.3 CDP data_scope 3_2019'!$E:$E,'[1]4.3 CDP data_scope 3_2019'!$A:$A,'3.1 Emission data (2)'!AW$7,'[1]4.3 CDP data_scope 3_2019'!$C:$C,'3.1 Emission data (2)'!$D29)</f>
        <v>0</v>
      </c>
      <c r="AX29" s="175">
        <f>SUMIFS('[1]4.3 CDP data_scope 3_2019'!$E:$E,'[1]4.3 CDP data_scope 3_2019'!$A:$A,'3.1 Emission data (2)'!AX$7,'[1]4.3 CDP data_scope 3_2019'!$C:$C,'3.1 Emission data (2)'!$D29)</f>
        <v>0</v>
      </c>
      <c r="AY29" s="175">
        <f>SUMIFS('[1]4.3 CDP data_scope 3_2019'!$E:$E,'[1]4.3 CDP data_scope 3_2019'!$A:$A,'3.1 Emission data (2)'!AY$7,'[1]4.3 CDP data_scope 3_2019'!$C:$C,'3.1 Emission data (2)'!$D29)</f>
        <v>0</v>
      </c>
      <c r="AZ29" s="173">
        <f>SUMIFS('[1]4.3 CDP data_scope 3_2019'!$E:$E,'[1]4.3 CDP data_scope 3_2019'!$A:$A,'3.1 Emission data (2)'!AZ$7,'[1]4.3 CDP data_scope 3_2019'!$C:$C,'3.1 Emission data (2)'!$D29)</f>
        <v>0</v>
      </c>
      <c r="BA29" s="174">
        <f>SUMIFS('[1]4.3 CDP data_scope 3_2019'!$E:$E,'[1]4.3 CDP data_scope 3_2019'!$A:$A,'3.1 Emission data (2)'!BA$7,'[1]4.3 CDP data_scope 3_2019'!$C:$C,'3.1 Emission data (2)'!$D29)</f>
        <v>326</v>
      </c>
      <c r="BB29" s="175">
        <f>SUMIFS('[1]4.3 CDP data_scope 3_2019'!$E:$E,'[1]4.3 CDP data_scope 3_2019'!$A:$A,'3.1 Emission data (2)'!BB$7,'[1]4.3 CDP data_scope 3_2019'!$C:$C,'3.1 Emission data (2)'!$D29)</f>
        <v>0</v>
      </c>
      <c r="BC29" s="175">
        <f>SUMIFS('[1]4.3 CDP data_scope 3_2019'!$E:$E,'[1]4.3 CDP data_scope 3_2019'!$A:$A,'3.1 Emission data (2)'!BC$7,'[1]4.3 CDP data_scope 3_2019'!$C:$C,'3.1 Emission data (2)'!$D29)</f>
        <v>0</v>
      </c>
      <c r="BD29" s="175">
        <f>SUMIFS('[1]4.3 CDP data_scope 3_2019'!$E:$E,'[1]4.3 CDP data_scope 3_2019'!$A:$A,'3.1 Emission data (2)'!BD$7,'[1]4.3 CDP data_scope 3_2019'!$C:$C,'3.1 Emission data (2)'!$D29)</f>
        <v>0</v>
      </c>
      <c r="BE29" s="175">
        <f>SUMIFS('[1]4.3 CDP data_scope 3_2019'!$E:$E,'[1]4.3 CDP data_scope 3_2019'!$A:$A,'3.1 Emission data (2)'!BE$7,'[1]4.3 CDP data_scope 3_2019'!$C:$C,'3.1 Emission data (2)'!$D29)</f>
        <v>0</v>
      </c>
      <c r="BF29" s="174">
        <f>SUMIFS('[1]4.3 CDP data_scope 3_2019'!$E:$E,'[1]4.3 CDP data_scope 3_2019'!$A:$A,'3.1 Emission data (2)'!BF$7,'[1]4.3 CDP data_scope 3_2019'!$C:$C,'3.1 Emission data (2)'!$D29)</f>
        <v>3971</v>
      </c>
      <c r="BG29" s="173">
        <f>SUMIFS('[1]4.3 CDP data_scope 3_2019'!$E:$E,'[1]4.3 CDP data_scope 3_2019'!$A:$A,'3.1 Emission data (2)'!BG$7,'[1]4.3 CDP data_scope 3_2019'!$C:$C,'3.1 Emission data (2)'!$D29)</f>
        <v>0</v>
      </c>
      <c r="BH29" s="173">
        <f>SUMIFS('[1]4.3 CDP data_scope 3_2019'!$E:$E,'[1]4.3 CDP data_scope 3_2019'!$A:$A,'3.1 Emission data (2)'!BH$7,'[1]4.3 CDP data_scope 3_2019'!$C:$C,'3.1 Emission data (2)'!$D29)</f>
        <v>0</v>
      </c>
      <c r="BI29" s="139"/>
      <c r="BJ29" s="172"/>
      <c r="BK29" s="171"/>
      <c r="BL29" s="170"/>
      <c r="BM29" s="169"/>
      <c r="BN29" s="168"/>
      <c r="BO29" s="167"/>
      <c r="BQ29" s="166"/>
      <c r="BR29" s="166"/>
      <c r="BS29" s="124"/>
    </row>
    <row r="30" spans="2:124" x14ac:dyDescent="0.2">
      <c r="C30" s="165" t="s">
        <v>142</v>
      </c>
      <c r="D30" s="164" t="s">
        <v>141</v>
      </c>
      <c r="E30" s="160" t="e">
        <f>E12+#REF!+#REF!</f>
        <v>#REF!</v>
      </c>
      <c r="F30" s="160" t="e">
        <f>F12+#REF!+#REF!</f>
        <v>#REF!</v>
      </c>
      <c r="G30" s="161" t="e">
        <f>G12+#REF!+#REF!</f>
        <v>#REF!</v>
      </c>
      <c r="H30" s="160" t="e">
        <f>H12+#REF!+#REF!</f>
        <v>#REF!</v>
      </c>
      <c r="I30" s="160" t="e">
        <f>I12+#REF!+#REF!</f>
        <v>#REF!</v>
      </c>
      <c r="J30" s="160" t="e">
        <f>J12+#REF!+#REF!</f>
        <v>#REF!</v>
      </c>
      <c r="K30" s="160" t="e">
        <f>K12+#REF!+#REF!</f>
        <v>#REF!</v>
      </c>
      <c r="L30" s="160" t="e">
        <f>L12+#REF!+#REF!</f>
        <v>#REF!</v>
      </c>
      <c r="M30" s="160" t="e">
        <f>M12+#REF!+#REF!</f>
        <v>#REF!</v>
      </c>
      <c r="N30" s="160" t="e">
        <f>N12+#REF!+#REF!</f>
        <v>#REF!</v>
      </c>
      <c r="O30" s="160" t="e">
        <f>O12+#REF!+#REF!</f>
        <v>#REF!</v>
      </c>
      <c r="P30" s="160" t="e">
        <f>P12+#REF!+#REF!</f>
        <v>#REF!</v>
      </c>
      <c r="Q30" s="160" t="e">
        <f>Q12+#REF!+#REF!</f>
        <v>#REF!</v>
      </c>
      <c r="R30" s="160" t="e">
        <f>R12+#REF!+#REF!</f>
        <v>#REF!</v>
      </c>
      <c r="S30" s="160" t="e">
        <f>S12+#REF!+#REF!</f>
        <v>#REF!</v>
      </c>
      <c r="T30" s="160" t="e">
        <f>T12+#REF!+#REF!</f>
        <v>#REF!</v>
      </c>
      <c r="U30" s="160" t="e">
        <f>U12+#REF!+#REF!</f>
        <v>#REF!</v>
      </c>
      <c r="V30" s="160" t="e">
        <f>V12+#REF!+#REF!</f>
        <v>#REF!</v>
      </c>
      <c r="W30" s="160" t="e">
        <f>W12+#REF!+#REF!</f>
        <v>#REF!</v>
      </c>
      <c r="X30" s="160" t="e">
        <f>X12+#REF!+#REF!</f>
        <v>#REF!</v>
      </c>
      <c r="Y30" s="160" t="e">
        <f>Y12+#REF!+#REF!</f>
        <v>#REF!</v>
      </c>
      <c r="Z30" s="163" t="e">
        <f>Z12+#REF!+#REF!</f>
        <v>#REF!</v>
      </c>
      <c r="AA30" s="162" t="e">
        <f>AA12+#REF!+#REF!</f>
        <v>#REF!</v>
      </c>
      <c r="AB30" s="160" t="e">
        <f>AB12+#REF!+#REF!</f>
        <v>#REF!</v>
      </c>
      <c r="AC30" s="160" t="e">
        <f>AC12+#REF!+#REF!</f>
        <v>#REF!</v>
      </c>
      <c r="AD30" s="161" t="e">
        <f>SUM(AD11,AD12)</f>
        <v>#REF!</v>
      </c>
      <c r="AE30" s="160" t="e">
        <f>AE12+#REF!+#REF!</f>
        <v>#REF!</v>
      </c>
      <c r="AF30" s="161" t="e">
        <f>AF11+AF12</f>
        <v>#REF!</v>
      </c>
      <c r="AG30" s="160" t="e">
        <f>AG12+#REF!+#REF!</f>
        <v>#REF!</v>
      </c>
      <c r="AH30" s="160" t="e">
        <f>AH12+#REF!+#REF!</f>
        <v>#REF!</v>
      </c>
      <c r="AI30" s="160" t="e">
        <f>AI12+#REF!+#REF!</f>
        <v>#REF!</v>
      </c>
      <c r="AJ30" s="160" t="e">
        <f>AJ12+#REF!+#REF!</f>
        <v>#REF!</v>
      </c>
      <c r="AK30" s="160" t="e">
        <f>AK12+#REF!+#REF!</f>
        <v>#REF!</v>
      </c>
      <c r="AL30" s="160" t="e">
        <f>AL12+#REF!+#REF!</f>
        <v>#REF!</v>
      </c>
      <c r="AM30" s="160" t="e">
        <f>AM12+#REF!+#REF!</f>
        <v>#REF!</v>
      </c>
      <c r="AN30" s="160" t="e">
        <f>AN12+#REF!+#REF!</f>
        <v>#REF!</v>
      </c>
      <c r="AO30" s="160" t="e">
        <f>AO12+#REF!+#REF!</f>
        <v>#REF!</v>
      </c>
      <c r="AP30" s="160" t="e">
        <f>AP12+#REF!+#REF!</f>
        <v>#REF!</v>
      </c>
      <c r="AQ30" s="160" t="e">
        <f>AQ12+#REF!+#REF!</f>
        <v>#REF!</v>
      </c>
      <c r="AR30" s="160" t="e">
        <f>AR12+#REF!+#REF!</f>
        <v>#REF!</v>
      </c>
      <c r="AS30" s="160" t="e">
        <f>AS12+#REF!+#REF!</f>
        <v>#REF!</v>
      </c>
      <c r="AT30" s="160" t="e">
        <f>AT12+#REF!+#REF!</f>
        <v>#REF!</v>
      </c>
      <c r="AU30" s="160" t="e">
        <f>AU12+#REF!+#REF!</f>
        <v>#REF!</v>
      </c>
      <c r="AV30" s="160" t="e">
        <f>AV12+#REF!+#REF!</f>
        <v>#REF!</v>
      </c>
      <c r="AW30" s="160" t="e">
        <f>AW12+#REF!+#REF!</f>
        <v>#REF!</v>
      </c>
      <c r="AX30" s="160" t="e">
        <f>AX12+#REF!+#REF!</f>
        <v>#REF!</v>
      </c>
      <c r="AY30" s="160" t="e">
        <f>AY12+#REF!+#REF!</f>
        <v>#REF!</v>
      </c>
      <c r="AZ30" s="160" t="e">
        <f>AZ12+#REF!+#REF!</f>
        <v>#REF!</v>
      </c>
      <c r="BA30" s="160" t="e">
        <f>BA12+#REF!+#REF!</f>
        <v>#REF!</v>
      </c>
      <c r="BB30" s="160" t="e">
        <f>BB12+#REF!+#REF!</f>
        <v>#REF!</v>
      </c>
      <c r="BC30" s="160" t="e">
        <f>BC12+#REF!+#REF!</f>
        <v>#REF!</v>
      </c>
      <c r="BD30" s="160" t="e">
        <f>BD12+#REF!+#REF!</f>
        <v>#REF!</v>
      </c>
      <c r="BE30" s="160" t="e">
        <f>BE12+#REF!+#REF!</f>
        <v>#REF!</v>
      </c>
      <c r="BF30" s="160" t="e">
        <f>BF12+#REF!+#REF!</f>
        <v>#REF!</v>
      </c>
      <c r="BG30" s="160" t="e">
        <f>BG12+#REF!+#REF!</f>
        <v>#REF!</v>
      </c>
      <c r="BH30" s="160" t="e">
        <f>BH12+#REF!+#REF!</f>
        <v>#REF!</v>
      </c>
      <c r="BI30" s="71"/>
      <c r="BJ30" s="159"/>
      <c r="BK30" s="158"/>
      <c r="BL30" s="158"/>
      <c r="BM30" s="158"/>
      <c r="BN30" s="157"/>
      <c r="BO30" s="156"/>
    </row>
    <row r="31" spans="2:124" ht="16" thickBot="1" x14ac:dyDescent="0.25">
      <c r="C31" s="155" t="s">
        <v>140</v>
      </c>
      <c r="D31" s="154" t="s">
        <v>139</v>
      </c>
      <c r="E31" s="151" t="e">
        <f>E13+#REF!+#REF!</f>
        <v>#REF!</v>
      </c>
      <c r="F31" s="151" t="e">
        <f>F13+#REF!+#REF!</f>
        <v>#REF!</v>
      </c>
      <c r="G31" s="151" t="e">
        <f>G13+#REF!+#REF!</f>
        <v>#REF!</v>
      </c>
      <c r="H31" s="151" t="e">
        <f>H13+#REF!+#REF!</f>
        <v>#REF!</v>
      </c>
      <c r="I31" s="151" t="e">
        <f>I13+#REF!+#REF!</f>
        <v>#REF!</v>
      </c>
      <c r="J31" s="151" t="e">
        <f>J13+#REF!+#REF!</f>
        <v>#REF!</v>
      </c>
      <c r="K31" s="151" t="e">
        <f>K13+#REF!+#REF!</f>
        <v>#REF!</v>
      </c>
      <c r="L31" s="151" t="e">
        <f>L13+#REF!+#REF!</f>
        <v>#REF!</v>
      </c>
      <c r="M31" s="151" t="e">
        <f>M13+#REF!+#REF!</f>
        <v>#REF!</v>
      </c>
      <c r="N31" s="151" t="e">
        <f>N13+#REF!+#REF!</f>
        <v>#REF!</v>
      </c>
      <c r="O31" s="151" t="e">
        <f>O13+#REF!+#REF!</f>
        <v>#REF!</v>
      </c>
      <c r="P31" s="151" t="e">
        <f>P13+#REF!+#REF!</f>
        <v>#REF!</v>
      </c>
      <c r="Q31" s="151" t="e">
        <f>Q13+#REF!+#REF!</f>
        <v>#REF!</v>
      </c>
      <c r="R31" s="151" t="e">
        <f>R13+#REF!+#REF!</f>
        <v>#REF!</v>
      </c>
      <c r="S31" s="151" t="e">
        <f>S13+#REF!+#REF!</f>
        <v>#REF!</v>
      </c>
      <c r="T31" s="151" t="e">
        <f>T13+#REF!+#REF!</f>
        <v>#REF!</v>
      </c>
      <c r="U31" s="151" t="e">
        <f>U13+#REF!+#REF!</f>
        <v>#REF!</v>
      </c>
      <c r="V31" s="151" t="e">
        <f>V13+#REF!+#REF!</f>
        <v>#REF!</v>
      </c>
      <c r="W31" s="151" t="e">
        <f>W13+#REF!+#REF!</f>
        <v>#REF!</v>
      </c>
      <c r="X31" s="151" t="e">
        <f>X13+#REF!+#REF!</f>
        <v>#REF!</v>
      </c>
      <c r="Y31" s="151" t="e">
        <f>Y13+#REF!+#REF!</f>
        <v>#REF!</v>
      </c>
      <c r="Z31" s="153" t="e">
        <f>Z13+#REF!+#REF!</f>
        <v>#REF!</v>
      </c>
      <c r="AA31" s="152" t="e">
        <f>AA13+#REF!+#REF!</f>
        <v>#REF!</v>
      </c>
      <c r="AB31" s="151" t="e">
        <f>AB13+#REF!+#REF!</f>
        <v>#REF!</v>
      </c>
      <c r="AC31" s="151" t="e">
        <f>AC13+#REF!+#REF!</f>
        <v>#REF!</v>
      </c>
      <c r="AD31" s="151" t="e">
        <f>AD13+#REF!+#REF!</f>
        <v>#REF!</v>
      </c>
      <c r="AE31" s="151" t="e">
        <f>AE13+#REF!+#REF!</f>
        <v>#REF!</v>
      </c>
      <c r="AF31" s="151" t="e">
        <f>AF13+#REF!+#REF!</f>
        <v>#REF!</v>
      </c>
      <c r="AG31" s="151" t="e">
        <f>AG13+#REF!+#REF!</f>
        <v>#REF!</v>
      </c>
      <c r="AH31" s="151" t="e">
        <f>AH13+#REF!+#REF!</f>
        <v>#REF!</v>
      </c>
      <c r="AI31" s="151" t="e">
        <f>AI13+#REF!+#REF!</f>
        <v>#REF!</v>
      </c>
      <c r="AJ31" s="151" t="e">
        <f>AJ13+#REF!+#REF!</f>
        <v>#REF!</v>
      </c>
      <c r="AK31" s="151" t="e">
        <f>AK13+#REF!+#REF!</f>
        <v>#REF!</v>
      </c>
      <c r="AL31" s="151" t="e">
        <f>AL13+#REF!+#REF!</f>
        <v>#REF!</v>
      </c>
      <c r="AM31" s="151" t="e">
        <f>AM13+#REF!+#REF!</f>
        <v>#REF!</v>
      </c>
      <c r="AN31" s="151" t="e">
        <f>AN13+#REF!+#REF!</f>
        <v>#REF!</v>
      </c>
      <c r="AO31" s="151" t="e">
        <f>AO13+#REF!+#REF!</f>
        <v>#REF!</v>
      </c>
      <c r="AP31" s="151" t="e">
        <f>AP13+#REF!+#REF!</f>
        <v>#REF!</v>
      </c>
      <c r="AQ31" s="151" t="e">
        <f>AQ13+#REF!+#REF!</f>
        <v>#REF!</v>
      </c>
      <c r="AR31" s="151" t="e">
        <f>AR13+#REF!+#REF!</f>
        <v>#REF!</v>
      </c>
      <c r="AS31" s="151" t="e">
        <f>AS13+#REF!+#REF!</f>
        <v>#REF!</v>
      </c>
      <c r="AT31" s="151" t="e">
        <f>AT13+#REF!+#REF!</f>
        <v>#REF!</v>
      </c>
      <c r="AU31" s="151" t="e">
        <f>AU13+#REF!+#REF!</f>
        <v>#REF!</v>
      </c>
      <c r="AV31" s="151" t="e">
        <f>AV13+#REF!+#REF!</f>
        <v>#REF!</v>
      </c>
      <c r="AW31" s="151" t="e">
        <f>AW13+#REF!+#REF!</f>
        <v>#REF!</v>
      </c>
      <c r="AX31" s="151" t="e">
        <f>AX13+#REF!+#REF!</f>
        <v>#REF!</v>
      </c>
      <c r="AY31" s="151" t="e">
        <f>AY13+#REF!+#REF!</f>
        <v>#REF!</v>
      </c>
      <c r="AZ31" s="151" t="e">
        <f>AZ13+#REF!+#REF!</f>
        <v>#REF!</v>
      </c>
      <c r="BA31" s="151" t="e">
        <f>BA13+#REF!+#REF!</f>
        <v>#REF!</v>
      </c>
      <c r="BB31" s="151" t="e">
        <f>BB13+#REF!+#REF!</f>
        <v>#REF!</v>
      </c>
      <c r="BC31" s="151" t="e">
        <f>BC13+#REF!+#REF!</f>
        <v>#REF!</v>
      </c>
      <c r="BD31" s="151" t="e">
        <f>BD13+#REF!+#REF!</f>
        <v>#REF!</v>
      </c>
      <c r="BE31" s="151" t="e">
        <f>BE13+#REF!+#REF!</f>
        <v>#REF!</v>
      </c>
      <c r="BF31" s="151" t="e">
        <f>BF13+#REF!+#REF!</f>
        <v>#REF!</v>
      </c>
      <c r="BG31" s="151" t="e">
        <f>BG13+#REF!+#REF!</f>
        <v>#REF!</v>
      </c>
      <c r="BH31" s="151" t="e">
        <f>BH13+#REF!+#REF!</f>
        <v>#REF!</v>
      </c>
      <c r="BI31" s="71"/>
      <c r="BJ31" s="150"/>
      <c r="BK31" s="150"/>
    </row>
    <row r="32" spans="2:124" x14ac:dyDescent="0.2">
      <c r="B32" s="142"/>
      <c r="C32" s="141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0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3"/>
    </row>
    <row r="33" spans="1:71" x14ac:dyDescent="0.2">
      <c r="B33" s="142"/>
      <c r="C33" s="141"/>
      <c r="D33" s="148" t="s">
        <v>138</v>
      </c>
      <c r="E33" s="147" t="s">
        <v>137</v>
      </c>
      <c r="F33" s="144" t="s">
        <v>136</v>
      </c>
      <c r="G33" s="137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140"/>
      <c r="AB33" s="139"/>
      <c r="AC33" s="64"/>
      <c r="AD33" s="138"/>
      <c r="AE33" s="64"/>
      <c r="AF33" s="137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136"/>
      <c r="AZ33" s="136"/>
      <c r="BA33" s="136"/>
      <c r="BB33" s="136"/>
      <c r="BC33" s="64"/>
      <c r="BD33" s="64"/>
      <c r="BE33" s="64"/>
      <c r="BF33" s="64"/>
      <c r="BG33" s="64"/>
      <c r="BH33" s="64"/>
      <c r="BI33" s="64"/>
      <c r="BJ33" s="143"/>
    </row>
    <row r="34" spans="1:71" x14ac:dyDescent="0.2">
      <c r="B34" s="142"/>
      <c r="C34" s="141"/>
      <c r="E34" s="146" t="s">
        <v>135</v>
      </c>
      <c r="F34" s="144" t="s">
        <v>134</v>
      </c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140"/>
      <c r="AB34" s="139"/>
      <c r="AC34" s="64"/>
      <c r="AD34" s="138"/>
      <c r="AE34" s="64"/>
      <c r="AF34" s="137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136"/>
      <c r="AZ34" s="136"/>
      <c r="BA34" s="136"/>
      <c r="BB34" s="136"/>
      <c r="BC34" s="64"/>
      <c r="BD34" s="64"/>
      <c r="BE34" s="64"/>
      <c r="BF34" s="64"/>
      <c r="BG34" s="64"/>
      <c r="BH34" s="64"/>
      <c r="BI34" s="64"/>
      <c r="BJ34" s="143"/>
    </row>
    <row r="35" spans="1:71" ht="16" x14ac:dyDescent="0.2">
      <c r="B35" s="142"/>
      <c r="C35" s="141"/>
      <c r="E35" s="145" t="s">
        <v>133</v>
      </c>
      <c r="F35" s="144" t="s">
        <v>132</v>
      </c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140"/>
      <c r="AB35" s="139"/>
      <c r="AC35" s="64"/>
      <c r="AD35" s="138"/>
      <c r="AE35" s="64"/>
      <c r="AF35" s="137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136"/>
      <c r="AZ35" s="136"/>
      <c r="BA35" s="136"/>
      <c r="BB35" s="136"/>
      <c r="BC35" s="64"/>
      <c r="BD35" s="64"/>
      <c r="BE35" s="64"/>
      <c r="BF35" s="64"/>
      <c r="BG35" s="64"/>
      <c r="BH35" s="64"/>
      <c r="BI35" s="64"/>
      <c r="BJ35" s="143"/>
    </row>
    <row r="36" spans="1:71" x14ac:dyDescent="0.2">
      <c r="B36" s="142"/>
      <c r="C36" s="141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140"/>
      <c r="AB36" s="139"/>
      <c r="AC36" s="64"/>
      <c r="AD36" s="138"/>
      <c r="AE36" s="64"/>
      <c r="AF36" s="137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136"/>
      <c r="AZ36" s="136"/>
      <c r="BA36" s="136"/>
      <c r="BB36" s="136"/>
      <c r="BC36" s="64"/>
      <c r="BD36" s="64"/>
      <c r="BE36" s="64"/>
      <c r="BF36" s="64"/>
      <c r="BG36" s="64"/>
      <c r="BH36" s="64"/>
      <c r="BI36" s="64"/>
      <c r="BJ36" s="135"/>
      <c r="BK36" s="134"/>
      <c r="BL36" s="133"/>
      <c r="BM36" s="134"/>
      <c r="BN36" s="134"/>
      <c r="BO36" s="133"/>
      <c r="BP36" s="134"/>
      <c r="BQ36" s="134"/>
      <c r="BR36" s="133"/>
      <c r="BS36" s="62"/>
    </row>
    <row r="37" spans="1:71" s="62" customFormat="1" ht="30" customHeight="1" x14ac:dyDescent="0.2">
      <c r="A37" s="77"/>
      <c r="C37" s="132" t="s">
        <v>131</v>
      </c>
      <c r="D37" s="131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71"/>
      <c r="AA37" s="130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129"/>
      <c r="BA37" s="129"/>
      <c r="BB37" s="129"/>
      <c r="BC37" s="129"/>
      <c r="BD37" s="129"/>
      <c r="BE37" s="129"/>
      <c r="BF37" s="129"/>
      <c r="BG37" s="129"/>
      <c r="BH37" s="129"/>
      <c r="BI37" s="71"/>
      <c r="BJ37" s="128"/>
      <c r="BK37" s="127"/>
      <c r="BL37" s="126"/>
      <c r="BM37" s="127"/>
      <c r="BN37" s="127"/>
      <c r="BO37" s="126"/>
      <c r="BP37" s="127"/>
      <c r="BQ37" s="127"/>
      <c r="BR37" s="126"/>
      <c r="BS37" s="125"/>
    </row>
    <row r="38" spans="1:71" ht="17" customHeight="1" x14ac:dyDescent="0.2">
      <c r="C38" s="99" t="s">
        <v>72</v>
      </c>
      <c r="D38" s="102" t="s">
        <v>71</v>
      </c>
      <c r="E38" s="94">
        <v>1</v>
      </c>
      <c r="F38" s="94">
        <v>1</v>
      </c>
      <c r="G38" s="93">
        <v>-0.5</v>
      </c>
      <c r="H38" s="94">
        <v>1</v>
      </c>
      <c r="I38" s="94">
        <v>1</v>
      </c>
      <c r="J38" s="93">
        <v>-0.5</v>
      </c>
      <c r="K38" s="93">
        <v>-0.5</v>
      </c>
      <c r="L38" s="94">
        <v>1</v>
      </c>
      <c r="M38" s="94">
        <v>1</v>
      </c>
      <c r="N38" s="94">
        <v>1</v>
      </c>
      <c r="O38" s="94">
        <v>-1</v>
      </c>
      <c r="P38" s="93">
        <v>-0.5</v>
      </c>
      <c r="Q38" s="94">
        <v>1</v>
      </c>
      <c r="R38" s="94">
        <v>1</v>
      </c>
      <c r="S38" s="94">
        <v>1</v>
      </c>
      <c r="T38" s="94">
        <v>-1</v>
      </c>
      <c r="U38" s="94">
        <v>-1</v>
      </c>
      <c r="V38" s="94">
        <v>-0.5</v>
      </c>
      <c r="W38" s="94">
        <v>-1</v>
      </c>
      <c r="X38" s="94">
        <v>1</v>
      </c>
      <c r="Y38" s="94">
        <v>-1</v>
      </c>
      <c r="Z38" s="96">
        <v>1</v>
      </c>
      <c r="AA38" s="104">
        <v>1</v>
      </c>
      <c r="AB38" s="94">
        <v>-0.5</v>
      </c>
      <c r="AC38" s="94">
        <v>-0.5</v>
      </c>
      <c r="AD38" s="93">
        <v>-1</v>
      </c>
      <c r="AE38" s="94">
        <v>1</v>
      </c>
      <c r="AF38" s="93">
        <v>-0.5</v>
      </c>
      <c r="AG38" s="94">
        <v>1</v>
      </c>
      <c r="AH38" s="94">
        <v>-1</v>
      </c>
      <c r="AI38" s="94">
        <v>1</v>
      </c>
      <c r="AJ38" s="94">
        <v>1</v>
      </c>
      <c r="AK38" s="94">
        <v>-1</v>
      </c>
      <c r="AL38" s="93">
        <v>-1</v>
      </c>
      <c r="AM38" s="94">
        <v>-0.5</v>
      </c>
      <c r="AN38" s="94">
        <v>-0.5</v>
      </c>
      <c r="AO38" s="94">
        <v>1</v>
      </c>
      <c r="AP38" s="94">
        <v>-0.5</v>
      </c>
      <c r="AQ38" s="94">
        <v>-1</v>
      </c>
      <c r="AR38" s="93">
        <v>-1</v>
      </c>
      <c r="AS38" s="94">
        <v>1</v>
      </c>
      <c r="AT38" s="94">
        <v>1</v>
      </c>
      <c r="AU38" s="94">
        <v>-0.5</v>
      </c>
      <c r="AV38" s="94">
        <v>-0.5</v>
      </c>
      <c r="AW38" s="94">
        <v>-0.5</v>
      </c>
      <c r="AX38" s="94">
        <v>-1</v>
      </c>
      <c r="AY38" s="94">
        <v>-1</v>
      </c>
      <c r="AZ38" s="94">
        <v>-0.5</v>
      </c>
      <c r="BA38" s="94">
        <v>1</v>
      </c>
      <c r="BB38" s="94">
        <v>-1</v>
      </c>
      <c r="BC38" s="94">
        <v>1</v>
      </c>
      <c r="BD38" s="94">
        <v>-1</v>
      </c>
      <c r="BE38" s="94">
        <v>-1</v>
      </c>
      <c r="BF38" s="94">
        <v>1</v>
      </c>
      <c r="BG38" s="94">
        <v>1</v>
      </c>
      <c r="BH38" s="94">
        <v>-1</v>
      </c>
      <c r="BI38" s="103"/>
      <c r="BJ38" s="105"/>
      <c r="BK38" s="89"/>
      <c r="BL38" s="90"/>
      <c r="BM38" s="89"/>
      <c r="BN38" s="89"/>
      <c r="BO38" s="87"/>
      <c r="BP38" s="88"/>
      <c r="BQ38" s="88"/>
      <c r="BR38" s="87"/>
      <c r="BS38" s="110"/>
    </row>
    <row r="39" spans="1:71" x14ac:dyDescent="0.2">
      <c r="C39" s="99"/>
      <c r="D39" s="102" t="s">
        <v>61</v>
      </c>
      <c r="E39" s="94">
        <v>1</v>
      </c>
      <c r="F39" s="94">
        <v>1</v>
      </c>
      <c r="G39" s="109">
        <v>-1</v>
      </c>
      <c r="H39" s="94">
        <v>1</v>
      </c>
      <c r="I39" s="94">
        <v>1</v>
      </c>
      <c r="J39" s="94">
        <v>-1</v>
      </c>
      <c r="K39" s="94">
        <v>1</v>
      </c>
      <c r="L39" s="94">
        <v>1</v>
      </c>
      <c r="M39" s="94">
        <v>1</v>
      </c>
      <c r="N39" s="94">
        <v>1</v>
      </c>
      <c r="O39" s="94">
        <v>1</v>
      </c>
      <c r="P39" s="94">
        <v>-1</v>
      </c>
      <c r="Q39" s="94">
        <v>1</v>
      </c>
      <c r="R39" s="94">
        <v>-1</v>
      </c>
      <c r="S39" s="94">
        <v>1</v>
      </c>
      <c r="T39" s="94">
        <v>-1</v>
      </c>
      <c r="U39" s="94">
        <v>-1</v>
      </c>
      <c r="V39" s="94">
        <v>0</v>
      </c>
      <c r="W39" s="94">
        <v>-1</v>
      </c>
      <c r="X39" s="94">
        <v>1</v>
      </c>
      <c r="Y39" s="94">
        <v>-1</v>
      </c>
      <c r="Z39" s="96">
        <v>1</v>
      </c>
      <c r="AA39" s="104">
        <v>-1</v>
      </c>
      <c r="AB39" s="94">
        <v>-0.5</v>
      </c>
      <c r="AC39" s="94">
        <v>1</v>
      </c>
      <c r="AD39" s="93">
        <v>-1</v>
      </c>
      <c r="AE39" s="94">
        <v>1</v>
      </c>
      <c r="AF39" s="93">
        <v>-1</v>
      </c>
      <c r="AG39" s="94">
        <v>1</v>
      </c>
      <c r="AH39" s="94">
        <v>-1</v>
      </c>
      <c r="AI39" s="94">
        <v>1</v>
      </c>
      <c r="AJ39" s="94">
        <v>1</v>
      </c>
      <c r="AK39" s="94">
        <v>-1</v>
      </c>
      <c r="AL39" s="93">
        <v>-1</v>
      </c>
      <c r="AM39" s="94">
        <v>1</v>
      </c>
      <c r="AN39" s="94">
        <v>1</v>
      </c>
      <c r="AO39" s="94">
        <v>1</v>
      </c>
      <c r="AP39" s="94">
        <v>1</v>
      </c>
      <c r="AQ39" s="94">
        <v>-1</v>
      </c>
      <c r="AR39" s="93">
        <v>-1</v>
      </c>
      <c r="AS39" s="94">
        <v>1</v>
      </c>
      <c r="AT39" s="94">
        <v>1</v>
      </c>
      <c r="AU39" s="94">
        <v>-1</v>
      </c>
      <c r="AV39" s="94">
        <v>1</v>
      </c>
      <c r="AW39" s="94">
        <v>-1</v>
      </c>
      <c r="AX39" s="94">
        <v>-1</v>
      </c>
      <c r="AY39" s="94">
        <v>-1</v>
      </c>
      <c r="AZ39" s="94">
        <v>-1</v>
      </c>
      <c r="BA39" s="94">
        <v>1</v>
      </c>
      <c r="BB39" s="94">
        <v>-1</v>
      </c>
      <c r="BC39" s="94">
        <v>1</v>
      </c>
      <c r="BD39" s="94">
        <v>-1</v>
      </c>
      <c r="BE39" s="94">
        <v>-1</v>
      </c>
      <c r="BF39" s="94">
        <v>1</v>
      </c>
      <c r="BG39" s="94">
        <v>1</v>
      </c>
      <c r="BH39" s="94">
        <v>-1</v>
      </c>
      <c r="BI39" s="103"/>
      <c r="BJ39" s="105"/>
      <c r="BK39" s="89"/>
      <c r="BL39" s="90"/>
      <c r="BM39" s="89"/>
      <c r="BN39" s="89"/>
      <c r="BO39" s="87"/>
      <c r="BP39" s="88"/>
      <c r="BQ39" s="88"/>
      <c r="BR39" s="87"/>
      <c r="BS39" s="86"/>
    </row>
    <row r="40" spans="1:71" ht="16" customHeight="1" x14ac:dyDescent="0.2">
      <c r="C40" s="99"/>
      <c r="D40" s="30" t="s">
        <v>59</v>
      </c>
      <c r="E40" s="94">
        <v>1</v>
      </c>
      <c r="F40" s="93">
        <v>-1</v>
      </c>
      <c r="G40" s="93">
        <v>-0.5</v>
      </c>
      <c r="H40" s="94">
        <v>1</v>
      </c>
      <c r="I40" s="94">
        <v>1</v>
      </c>
      <c r="J40" s="94">
        <v>0</v>
      </c>
      <c r="K40" s="94">
        <v>1</v>
      </c>
      <c r="L40" s="94">
        <v>1</v>
      </c>
      <c r="M40" s="94">
        <v>1</v>
      </c>
      <c r="N40" s="94">
        <v>1</v>
      </c>
      <c r="O40" s="94">
        <v>1</v>
      </c>
      <c r="P40" s="94">
        <v>1</v>
      </c>
      <c r="Q40" s="94">
        <v>1</v>
      </c>
      <c r="R40" s="94"/>
      <c r="S40" s="94">
        <v>1</v>
      </c>
      <c r="T40" s="94">
        <v>-1</v>
      </c>
      <c r="U40" s="94">
        <v>1</v>
      </c>
      <c r="V40" s="94">
        <v>0</v>
      </c>
      <c r="W40" s="94">
        <v>-1</v>
      </c>
      <c r="X40" s="94">
        <v>1</v>
      </c>
      <c r="Y40" s="94">
        <v>-1</v>
      </c>
      <c r="Z40" s="96">
        <v>1</v>
      </c>
      <c r="AA40" s="104">
        <v>-1</v>
      </c>
      <c r="AB40" s="94">
        <v>1</v>
      </c>
      <c r="AC40" s="94">
        <v>1</v>
      </c>
      <c r="AD40" s="93">
        <v>-1</v>
      </c>
      <c r="AE40" s="94">
        <v>1</v>
      </c>
      <c r="AF40" s="93">
        <v>1</v>
      </c>
      <c r="AG40" s="94">
        <v>1</v>
      </c>
      <c r="AH40" s="94">
        <v>-1</v>
      </c>
      <c r="AI40" s="94">
        <v>1</v>
      </c>
      <c r="AJ40" s="94">
        <v>1</v>
      </c>
      <c r="AK40" s="94">
        <v>-1</v>
      </c>
      <c r="AL40" s="93">
        <v>-1</v>
      </c>
      <c r="AM40" s="94">
        <v>-0.5</v>
      </c>
      <c r="AN40" s="94">
        <v>-1</v>
      </c>
      <c r="AO40" s="94">
        <v>1</v>
      </c>
      <c r="AP40" s="94">
        <v>1</v>
      </c>
      <c r="AQ40" s="94">
        <v>-1</v>
      </c>
      <c r="AR40" s="93">
        <v>-1</v>
      </c>
      <c r="AS40" s="94">
        <v>1</v>
      </c>
      <c r="AT40" s="94">
        <v>1</v>
      </c>
      <c r="AU40" s="94">
        <v>1</v>
      </c>
      <c r="AV40" s="94">
        <v>1</v>
      </c>
      <c r="AW40" s="94">
        <v>-1</v>
      </c>
      <c r="AX40" s="94">
        <v>-1</v>
      </c>
      <c r="AY40" s="94">
        <v>-1</v>
      </c>
      <c r="AZ40" s="94">
        <v>-0.5</v>
      </c>
      <c r="BA40" s="94">
        <v>1</v>
      </c>
      <c r="BB40" s="94">
        <v>1</v>
      </c>
      <c r="BC40" s="94">
        <v>-1</v>
      </c>
      <c r="BD40" s="94">
        <v>-1</v>
      </c>
      <c r="BE40" s="94">
        <v>1</v>
      </c>
      <c r="BF40" s="94">
        <v>1</v>
      </c>
      <c r="BG40" s="94">
        <v>-1</v>
      </c>
      <c r="BH40" s="94">
        <v>-1</v>
      </c>
      <c r="BI40" s="103"/>
      <c r="BJ40" s="105"/>
      <c r="BK40" s="89"/>
      <c r="BL40" s="90"/>
      <c r="BM40" s="89"/>
      <c r="BN40" s="89"/>
      <c r="BO40" s="87"/>
      <c r="BP40" s="88"/>
      <c r="BQ40" s="88"/>
      <c r="BR40" s="87"/>
      <c r="BS40" s="86"/>
    </row>
    <row r="41" spans="1:71" x14ac:dyDescent="0.2">
      <c r="C41" s="99"/>
      <c r="D41" s="102" t="s">
        <v>55</v>
      </c>
      <c r="E41" s="94">
        <v>1</v>
      </c>
      <c r="F41" s="94">
        <v>1</v>
      </c>
      <c r="G41" s="109">
        <v>-1</v>
      </c>
      <c r="H41" s="94">
        <v>1</v>
      </c>
      <c r="I41" s="94">
        <v>0</v>
      </c>
      <c r="J41" s="94">
        <v>0</v>
      </c>
      <c r="K41" s="94">
        <v>1</v>
      </c>
      <c r="L41" s="94">
        <v>1</v>
      </c>
      <c r="M41" s="94"/>
      <c r="N41" s="94">
        <v>1</v>
      </c>
      <c r="O41" s="94">
        <v>0</v>
      </c>
      <c r="P41" s="94">
        <v>-1</v>
      </c>
      <c r="Q41" s="94">
        <v>1</v>
      </c>
      <c r="R41" s="94">
        <v>0</v>
      </c>
      <c r="S41" s="94">
        <v>0</v>
      </c>
      <c r="T41" s="94">
        <v>0</v>
      </c>
      <c r="U41" s="94">
        <v>1</v>
      </c>
      <c r="V41" s="94">
        <v>0</v>
      </c>
      <c r="W41" s="94">
        <v>-1</v>
      </c>
      <c r="X41" s="94">
        <v>1</v>
      </c>
      <c r="Y41" s="94">
        <v>-1</v>
      </c>
      <c r="Z41" s="96">
        <v>-1</v>
      </c>
      <c r="AA41" s="104">
        <v>1</v>
      </c>
      <c r="AB41" s="94">
        <v>1</v>
      </c>
      <c r="AC41" s="94">
        <v>1</v>
      </c>
      <c r="AD41" s="93">
        <v>-1</v>
      </c>
      <c r="AE41" s="94">
        <v>1</v>
      </c>
      <c r="AF41" s="93">
        <v>-1</v>
      </c>
      <c r="AG41" s="94">
        <v>1</v>
      </c>
      <c r="AH41" s="94">
        <v>-1</v>
      </c>
      <c r="AI41" s="94">
        <v>-0.5</v>
      </c>
      <c r="AJ41" s="94">
        <v>1</v>
      </c>
      <c r="AK41" s="94">
        <v>-1</v>
      </c>
      <c r="AL41" s="93">
        <v>-1</v>
      </c>
      <c r="AM41" s="94">
        <v>-1</v>
      </c>
      <c r="AN41" s="94">
        <v>1</v>
      </c>
      <c r="AO41" s="94">
        <v>1</v>
      </c>
      <c r="AP41" s="94">
        <v>1</v>
      </c>
      <c r="AQ41" s="94">
        <v>-1</v>
      </c>
      <c r="AR41" s="93">
        <v>-1</v>
      </c>
      <c r="AS41" s="94">
        <v>1</v>
      </c>
      <c r="AT41" s="94">
        <v>1</v>
      </c>
      <c r="AU41" s="94">
        <v>-0.5</v>
      </c>
      <c r="AV41" s="94">
        <v>1</v>
      </c>
      <c r="AW41" s="94">
        <v>-1</v>
      </c>
      <c r="AX41" s="94">
        <v>-1</v>
      </c>
      <c r="AY41" s="94">
        <v>-1</v>
      </c>
      <c r="AZ41" s="94">
        <v>-0.5</v>
      </c>
      <c r="BA41" s="94">
        <v>-0.5</v>
      </c>
      <c r="BB41" s="94">
        <v>-1</v>
      </c>
      <c r="BC41" s="94">
        <v>1</v>
      </c>
      <c r="BD41" s="94">
        <v>-1</v>
      </c>
      <c r="BE41" s="94">
        <v>1</v>
      </c>
      <c r="BF41" s="94">
        <v>1</v>
      </c>
      <c r="BG41" s="94">
        <v>1</v>
      </c>
      <c r="BH41" s="94">
        <v>1</v>
      </c>
      <c r="BI41" s="103"/>
      <c r="BJ41" s="105"/>
      <c r="BK41" s="89"/>
      <c r="BL41" s="90"/>
      <c r="BM41" s="89"/>
      <c r="BN41" s="89"/>
      <c r="BO41" s="87"/>
      <c r="BP41" s="88"/>
      <c r="BQ41" s="88"/>
      <c r="BR41" s="87"/>
      <c r="BS41" s="86"/>
    </row>
    <row r="42" spans="1:71" x14ac:dyDescent="0.2">
      <c r="C42" s="99"/>
      <c r="D42" s="102" t="s">
        <v>49</v>
      </c>
      <c r="E42" s="94">
        <v>1</v>
      </c>
      <c r="F42" s="94">
        <v>-1</v>
      </c>
      <c r="G42" s="109">
        <v>-1</v>
      </c>
      <c r="H42" s="94">
        <v>1</v>
      </c>
      <c r="I42" s="94">
        <v>1</v>
      </c>
      <c r="J42" s="94">
        <v>-1</v>
      </c>
      <c r="K42" s="94">
        <v>1</v>
      </c>
      <c r="L42" s="94">
        <v>1</v>
      </c>
      <c r="M42" s="94">
        <v>1</v>
      </c>
      <c r="N42" s="94">
        <v>1</v>
      </c>
      <c r="O42" s="94">
        <v>1</v>
      </c>
      <c r="P42" s="94">
        <v>1</v>
      </c>
      <c r="Q42" s="94">
        <v>1</v>
      </c>
      <c r="R42" s="94">
        <v>-1</v>
      </c>
      <c r="S42" s="94">
        <v>1</v>
      </c>
      <c r="T42" s="94">
        <v>-1</v>
      </c>
      <c r="U42" s="94">
        <v>1</v>
      </c>
      <c r="V42" s="94">
        <v>1</v>
      </c>
      <c r="W42" s="94">
        <v>-1</v>
      </c>
      <c r="X42" s="94">
        <v>1</v>
      </c>
      <c r="Y42" s="94">
        <v>-1</v>
      </c>
      <c r="Z42" s="96">
        <v>-1</v>
      </c>
      <c r="AA42" s="104">
        <v>-1</v>
      </c>
      <c r="AB42" s="94">
        <v>1</v>
      </c>
      <c r="AC42" s="94">
        <v>1</v>
      </c>
      <c r="AD42" s="93">
        <v>-1</v>
      </c>
      <c r="AE42" s="94">
        <v>-1</v>
      </c>
      <c r="AF42" s="93">
        <v>-1</v>
      </c>
      <c r="AG42" s="94">
        <v>1</v>
      </c>
      <c r="AH42" s="94">
        <v>-1</v>
      </c>
      <c r="AI42" s="94">
        <v>1</v>
      </c>
      <c r="AJ42" s="94">
        <v>1</v>
      </c>
      <c r="AK42" s="94">
        <v>-1</v>
      </c>
      <c r="AL42" s="93">
        <v>-1</v>
      </c>
      <c r="AM42" s="94">
        <v>-1</v>
      </c>
      <c r="AN42" s="94">
        <v>-1</v>
      </c>
      <c r="AO42" s="94">
        <v>1</v>
      </c>
      <c r="AP42" s="94">
        <v>1</v>
      </c>
      <c r="AQ42" s="94">
        <v>-1</v>
      </c>
      <c r="AR42" s="93">
        <v>-1</v>
      </c>
      <c r="AS42" s="94">
        <v>1</v>
      </c>
      <c r="AT42" s="94">
        <v>1</v>
      </c>
      <c r="AU42" s="94">
        <v>1</v>
      </c>
      <c r="AV42" s="94">
        <v>1</v>
      </c>
      <c r="AW42" s="94">
        <v>-1</v>
      </c>
      <c r="AX42" s="94">
        <v>-1</v>
      </c>
      <c r="AY42" s="94">
        <v>-1</v>
      </c>
      <c r="AZ42" s="94">
        <v>-0.5</v>
      </c>
      <c r="BA42" s="94">
        <v>1</v>
      </c>
      <c r="BB42" s="94">
        <v>1</v>
      </c>
      <c r="BC42" s="94">
        <v>1</v>
      </c>
      <c r="BD42" s="94">
        <v>-1</v>
      </c>
      <c r="BE42" s="94">
        <v>-1</v>
      </c>
      <c r="BF42" s="94">
        <v>1</v>
      </c>
      <c r="BG42" s="94">
        <v>1</v>
      </c>
      <c r="BH42" s="94">
        <v>1</v>
      </c>
      <c r="BI42" s="103"/>
      <c r="BJ42" s="105"/>
      <c r="BK42" s="89"/>
      <c r="BL42" s="90"/>
      <c r="BM42" s="89"/>
      <c r="BN42" s="89"/>
      <c r="BO42" s="87"/>
      <c r="BP42" s="88"/>
      <c r="BQ42" s="88"/>
      <c r="BR42" s="87"/>
      <c r="BS42" s="86"/>
    </row>
    <row r="43" spans="1:71" x14ac:dyDescent="0.2">
      <c r="C43" s="99"/>
      <c r="D43" s="102" t="s">
        <v>46</v>
      </c>
      <c r="E43" s="94">
        <v>-0.5</v>
      </c>
      <c r="F43" s="94">
        <v>1</v>
      </c>
      <c r="G43" s="93">
        <v>1</v>
      </c>
      <c r="H43" s="94">
        <v>1</v>
      </c>
      <c r="I43" s="94">
        <v>1</v>
      </c>
      <c r="J43" s="94">
        <v>1</v>
      </c>
      <c r="K43" s="94">
        <v>-0.5</v>
      </c>
      <c r="L43" s="94">
        <v>1</v>
      </c>
      <c r="M43" s="94">
        <v>1</v>
      </c>
      <c r="N43" s="94">
        <v>-0.5</v>
      </c>
      <c r="O43" s="94">
        <v>1</v>
      </c>
      <c r="P43" s="94">
        <v>1</v>
      </c>
      <c r="Q43" s="94">
        <v>1</v>
      </c>
      <c r="R43" s="94">
        <v>1</v>
      </c>
      <c r="S43" s="94">
        <v>1</v>
      </c>
      <c r="T43" s="94">
        <v>-0.5</v>
      </c>
      <c r="U43" s="94">
        <v>1</v>
      </c>
      <c r="V43" s="94">
        <v>-0.5</v>
      </c>
      <c r="W43" s="94">
        <v>1</v>
      </c>
      <c r="X43" s="94">
        <v>1</v>
      </c>
      <c r="Y43" s="94">
        <v>-0.5</v>
      </c>
      <c r="Z43" s="96">
        <v>1</v>
      </c>
      <c r="AA43" s="104">
        <v>1</v>
      </c>
      <c r="AB43" s="94">
        <v>1</v>
      </c>
      <c r="AC43" s="94">
        <v>-0.5</v>
      </c>
      <c r="AD43" s="93">
        <v>-1</v>
      </c>
      <c r="AE43" s="94">
        <v>-0.5</v>
      </c>
      <c r="AF43" s="93">
        <v>-0.5</v>
      </c>
      <c r="AG43" s="94">
        <v>1</v>
      </c>
      <c r="AH43" s="94">
        <v>-0.5</v>
      </c>
      <c r="AI43" s="94">
        <v>1</v>
      </c>
      <c r="AJ43" s="94">
        <v>-0.5</v>
      </c>
      <c r="AK43" s="94">
        <v>-1</v>
      </c>
      <c r="AL43" s="94">
        <v>-0.5</v>
      </c>
      <c r="AM43" s="94">
        <v>-0.5</v>
      </c>
      <c r="AN43" s="94">
        <v>-0.5</v>
      </c>
      <c r="AO43" s="94">
        <v>-0.5</v>
      </c>
      <c r="AP43" s="94">
        <v>1</v>
      </c>
      <c r="AQ43" s="94">
        <v>1</v>
      </c>
      <c r="AR43" s="93">
        <v>-1</v>
      </c>
      <c r="AS43" s="94">
        <v>-0.5</v>
      </c>
      <c r="AT43" s="94">
        <v>1</v>
      </c>
      <c r="AU43" s="94">
        <v>1</v>
      </c>
      <c r="AV43" s="94">
        <v>1</v>
      </c>
      <c r="AW43" s="94">
        <v>-0.5</v>
      </c>
      <c r="AX43" s="94">
        <v>-1</v>
      </c>
      <c r="AY43" s="94">
        <v>-1</v>
      </c>
      <c r="AZ43" s="94">
        <v>-0.5</v>
      </c>
      <c r="BA43" s="94">
        <v>-0.5</v>
      </c>
      <c r="BB43" s="94">
        <v>1</v>
      </c>
      <c r="BC43" s="94">
        <v>1</v>
      </c>
      <c r="BD43" s="94">
        <v>1</v>
      </c>
      <c r="BE43" s="94">
        <v>-0.5</v>
      </c>
      <c r="BF43" s="94">
        <v>1</v>
      </c>
      <c r="BG43" s="94">
        <v>-0.5</v>
      </c>
      <c r="BH43" s="94">
        <v>-0.5</v>
      </c>
      <c r="BI43" s="103"/>
      <c r="BJ43" s="105"/>
      <c r="BK43" s="89"/>
      <c r="BL43" s="90"/>
      <c r="BM43" s="89"/>
      <c r="BN43" s="89"/>
      <c r="BO43" s="87"/>
      <c r="BP43" s="88"/>
      <c r="BQ43" s="88"/>
      <c r="BR43" s="87"/>
      <c r="BS43" s="86"/>
    </row>
    <row r="44" spans="1:71" x14ac:dyDescent="0.2">
      <c r="C44" s="99"/>
      <c r="D44" s="102" t="s">
        <v>36</v>
      </c>
      <c r="E44" s="94">
        <v>1</v>
      </c>
      <c r="F44" s="94">
        <v>1</v>
      </c>
      <c r="G44" s="93">
        <v>1</v>
      </c>
      <c r="H44" s="94">
        <v>-0.5</v>
      </c>
      <c r="I44" s="94">
        <v>1</v>
      </c>
      <c r="J44" s="94">
        <v>-1</v>
      </c>
      <c r="K44" s="94">
        <v>1</v>
      </c>
      <c r="L44" s="94">
        <v>1</v>
      </c>
      <c r="M44" s="94">
        <v>1</v>
      </c>
      <c r="N44" s="94">
        <v>1</v>
      </c>
      <c r="O44" s="94">
        <v>1</v>
      </c>
      <c r="P44" s="94">
        <v>1</v>
      </c>
      <c r="Q44" s="94">
        <v>1</v>
      </c>
      <c r="R44" s="94">
        <v>1</v>
      </c>
      <c r="S44" s="94">
        <v>1</v>
      </c>
      <c r="T44" s="94">
        <v>1</v>
      </c>
      <c r="U44" s="94">
        <v>1</v>
      </c>
      <c r="V44" s="94">
        <v>1</v>
      </c>
      <c r="W44" s="94">
        <v>-1</v>
      </c>
      <c r="X44" s="94">
        <v>1</v>
      </c>
      <c r="Y44" s="94">
        <v>-1</v>
      </c>
      <c r="Z44" s="96">
        <v>1</v>
      </c>
      <c r="AA44" s="104">
        <v>1</v>
      </c>
      <c r="AB44" s="94">
        <v>-0.5</v>
      </c>
      <c r="AC44" s="94">
        <v>1</v>
      </c>
      <c r="AD44" s="93">
        <v>-1</v>
      </c>
      <c r="AE44" s="94">
        <v>1</v>
      </c>
      <c r="AF44" s="93">
        <v>-1</v>
      </c>
      <c r="AG44" s="94">
        <v>1</v>
      </c>
      <c r="AH44" s="94">
        <v>-1</v>
      </c>
      <c r="AI44" s="94">
        <v>1</v>
      </c>
      <c r="AJ44" s="94">
        <v>1</v>
      </c>
      <c r="AK44" s="94">
        <v>-1</v>
      </c>
      <c r="AL44" s="93">
        <v>-1</v>
      </c>
      <c r="AM44" s="94">
        <v>-0.5</v>
      </c>
      <c r="AN44" s="94">
        <v>1</v>
      </c>
      <c r="AO44" s="94">
        <v>1</v>
      </c>
      <c r="AP44" s="94">
        <v>1</v>
      </c>
      <c r="AQ44" s="94">
        <v>1</v>
      </c>
      <c r="AR44" s="93">
        <v>-1</v>
      </c>
      <c r="AS44" s="94">
        <v>1</v>
      </c>
      <c r="AT44" s="94">
        <v>-0.5</v>
      </c>
      <c r="AU44" s="94">
        <v>-1</v>
      </c>
      <c r="AV44" s="94">
        <v>1</v>
      </c>
      <c r="AW44" s="94">
        <v>-1</v>
      </c>
      <c r="AX44" s="94">
        <v>-1</v>
      </c>
      <c r="AY44" s="94">
        <v>-1</v>
      </c>
      <c r="AZ44" s="94">
        <v>-0.5</v>
      </c>
      <c r="BA44" s="94">
        <v>-1</v>
      </c>
      <c r="BB44" s="94">
        <v>-1</v>
      </c>
      <c r="BC44" s="94">
        <v>1</v>
      </c>
      <c r="BD44" s="94">
        <v>-1</v>
      </c>
      <c r="BE44" s="94">
        <v>-1</v>
      </c>
      <c r="BF44" s="94">
        <v>1</v>
      </c>
      <c r="BG44" s="94">
        <v>1</v>
      </c>
      <c r="BH44" s="94">
        <v>-1</v>
      </c>
      <c r="BI44" s="103"/>
      <c r="BJ44" s="105"/>
      <c r="BK44" s="89"/>
      <c r="BL44" s="90"/>
      <c r="BM44" s="89"/>
      <c r="BN44" s="89"/>
      <c r="BO44" s="87"/>
      <c r="BP44" s="88"/>
      <c r="BQ44" s="88"/>
      <c r="BR44" s="87"/>
      <c r="BS44" s="86"/>
    </row>
    <row r="45" spans="1:71" x14ac:dyDescent="0.2">
      <c r="C45" s="99"/>
      <c r="D45" s="102" t="s">
        <v>30</v>
      </c>
      <c r="E45" s="94">
        <v>1</v>
      </c>
      <c r="F45" s="94">
        <v>1</v>
      </c>
      <c r="G45" s="93">
        <v>0</v>
      </c>
      <c r="H45" s="94">
        <v>1</v>
      </c>
      <c r="I45" s="94">
        <v>1</v>
      </c>
      <c r="J45" s="94">
        <v>1</v>
      </c>
      <c r="K45" s="94">
        <v>1</v>
      </c>
      <c r="L45" s="94">
        <v>1</v>
      </c>
      <c r="M45" s="94">
        <v>1</v>
      </c>
      <c r="N45" s="94">
        <v>1</v>
      </c>
      <c r="O45" s="94">
        <v>1</v>
      </c>
      <c r="P45" s="94">
        <v>1</v>
      </c>
      <c r="Q45" s="94">
        <v>-1</v>
      </c>
      <c r="R45" s="94">
        <v>0</v>
      </c>
      <c r="S45" s="94">
        <v>1</v>
      </c>
      <c r="T45" s="94">
        <v>1</v>
      </c>
      <c r="U45" s="94">
        <v>1</v>
      </c>
      <c r="V45" s="94">
        <v>0</v>
      </c>
      <c r="W45" s="94">
        <v>1</v>
      </c>
      <c r="X45" s="94">
        <v>1</v>
      </c>
      <c r="Y45" s="94">
        <v>-1</v>
      </c>
      <c r="Z45" s="96">
        <v>1</v>
      </c>
      <c r="AA45" s="104">
        <v>1</v>
      </c>
      <c r="AB45" s="94">
        <v>-0.5</v>
      </c>
      <c r="AC45" s="94">
        <v>1</v>
      </c>
      <c r="AD45" s="93">
        <v>-1</v>
      </c>
      <c r="AE45" s="94">
        <v>1</v>
      </c>
      <c r="AF45" s="93">
        <v>-1</v>
      </c>
      <c r="AG45" s="94">
        <v>1</v>
      </c>
      <c r="AH45" s="94">
        <v>-1</v>
      </c>
      <c r="AI45" s="94">
        <v>1</v>
      </c>
      <c r="AJ45" s="93">
        <v>-1</v>
      </c>
      <c r="AK45" s="94">
        <v>-1</v>
      </c>
      <c r="AL45" s="93">
        <v>-1</v>
      </c>
      <c r="AM45" s="94">
        <v>0</v>
      </c>
      <c r="AN45" s="94">
        <v>0</v>
      </c>
      <c r="AO45" s="94">
        <v>1</v>
      </c>
      <c r="AP45" s="94">
        <v>1</v>
      </c>
      <c r="AQ45" s="94">
        <v>0</v>
      </c>
      <c r="AR45" s="93">
        <v>-1</v>
      </c>
      <c r="AS45" s="94">
        <v>1</v>
      </c>
      <c r="AT45" s="94">
        <v>1</v>
      </c>
      <c r="AU45" s="94">
        <v>1</v>
      </c>
      <c r="AV45" s="94">
        <v>1</v>
      </c>
      <c r="AW45" s="94">
        <v>0</v>
      </c>
      <c r="AX45" s="94">
        <v>-1</v>
      </c>
      <c r="AY45" s="94">
        <v>-1</v>
      </c>
      <c r="AZ45" s="94">
        <v>-1</v>
      </c>
      <c r="BA45" s="94">
        <v>1</v>
      </c>
      <c r="BB45" s="94">
        <v>1</v>
      </c>
      <c r="BC45" s="94">
        <v>-1</v>
      </c>
      <c r="BD45" s="94">
        <v>-1</v>
      </c>
      <c r="BE45" s="94">
        <v>-1</v>
      </c>
      <c r="BF45" s="94">
        <v>1</v>
      </c>
      <c r="BG45" s="94">
        <v>1</v>
      </c>
      <c r="BH45" s="94">
        <v>-1</v>
      </c>
      <c r="BI45" s="103"/>
      <c r="BJ45" s="105"/>
      <c r="BK45" s="89"/>
      <c r="BL45" s="90"/>
      <c r="BM45" s="89"/>
      <c r="BN45" s="89"/>
      <c r="BO45" s="87"/>
      <c r="BP45" s="88"/>
      <c r="BQ45" s="88"/>
      <c r="BR45" s="87"/>
      <c r="BS45" s="86"/>
    </row>
    <row r="46" spans="1:71" x14ac:dyDescent="0.2">
      <c r="B46" s="124"/>
      <c r="C46" s="99"/>
      <c r="D46" s="123"/>
      <c r="E46" s="120"/>
      <c r="F46" s="120"/>
      <c r="G46" s="118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22"/>
      <c r="AA46" s="121"/>
      <c r="AB46" s="120"/>
      <c r="AC46" s="116"/>
      <c r="AD46" s="119"/>
      <c r="AE46" s="116"/>
      <c r="AF46" s="118"/>
      <c r="AG46" s="116"/>
      <c r="AH46" s="116"/>
      <c r="AI46" s="116"/>
      <c r="AJ46" s="116"/>
      <c r="AK46" s="117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03"/>
      <c r="BJ46" s="105"/>
      <c r="BK46" s="89"/>
      <c r="BL46" s="90"/>
      <c r="BM46" s="89"/>
      <c r="BN46" s="89"/>
      <c r="BO46" s="87"/>
      <c r="BP46" s="88"/>
      <c r="BQ46" s="88"/>
      <c r="BR46" s="87"/>
      <c r="BS46" s="86"/>
    </row>
    <row r="47" spans="1:71" ht="14.5" customHeight="1" x14ac:dyDescent="0.2">
      <c r="C47" s="99" t="s">
        <v>27</v>
      </c>
      <c r="D47" s="115" t="s">
        <v>26</v>
      </c>
      <c r="E47" s="108">
        <v>1</v>
      </c>
      <c r="F47" s="108">
        <v>1</v>
      </c>
      <c r="G47" s="109">
        <v>-1</v>
      </c>
      <c r="H47" s="108">
        <v>1</v>
      </c>
      <c r="I47" s="108">
        <v>1</v>
      </c>
      <c r="J47" s="94">
        <v>0</v>
      </c>
      <c r="K47" s="94">
        <v>0</v>
      </c>
      <c r="L47" s="94">
        <v>0</v>
      </c>
      <c r="M47" s="94"/>
      <c r="N47" s="94">
        <v>0</v>
      </c>
      <c r="O47" s="94">
        <v>0</v>
      </c>
      <c r="P47" s="94">
        <v>0</v>
      </c>
      <c r="Q47" s="94">
        <v>0</v>
      </c>
      <c r="R47" s="108">
        <v>1</v>
      </c>
      <c r="S47" s="94">
        <v>0</v>
      </c>
      <c r="T47" s="94">
        <v>0</v>
      </c>
      <c r="U47" s="94">
        <v>-1</v>
      </c>
      <c r="V47" s="108">
        <v>0</v>
      </c>
      <c r="W47" s="94">
        <v>0</v>
      </c>
      <c r="X47" s="108">
        <v>1</v>
      </c>
      <c r="Y47" s="94">
        <v>-1</v>
      </c>
      <c r="Z47" s="96">
        <v>0</v>
      </c>
      <c r="AA47" s="114">
        <v>1</v>
      </c>
      <c r="AB47" s="108">
        <v>1</v>
      </c>
      <c r="AC47" s="108">
        <v>1</v>
      </c>
      <c r="AD47" s="113">
        <v>-1</v>
      </c>
      <c r="AE47" s="108">
        <v>1</v>
      </c>
      <c r="AF47" s="93">
        <v>-1</v>
      </c>
      <c r="AG47" s="108">
        <v>1</v>
      </c>
      <c r="AH47" s="94">
        <v>-1</v>
      </c>
      <c r="AI47" s="108">
        <v>1</v>
      </c>
      <c r="AJ47" s="94">
        <v>-1</v>
      </c>
      <c r="AK47" s="112">
        <v>-1</v>
      </c>
      <c r="AL47" s="93">
        <v>-1</v>
      </c>
      <c r="AM47" s="108">
        <v>-0.5</v>
      </c>
      <c r="AN47" s="108">
        <v>-1</v>
      </c>
      <c r="AO47" s="108">
        <v>1</v>
      </c>
      <c r="AP47" s="108">
        <v>-1</v>
      </c>
      <c r="AQ47" s="108">
        <v>-1</v>
      </c>
      <c r="AR47" s="93">
        <v>-1</v>
      </c>
      <c r="AS47" s="108">
        <v>1</v>
      </c>
      <c r="AT47" s="108">
        <v>-1</v>
      </c>
      <c r="AU47" s="94">
        <v>-1</v>
      </c>
      <c r="AV47" s="108">
        <v>1</v>
      </c>
      <c r="AW47" s="108">
        <v>-1</v>
      </c>
      <c r="AX47" s="108">
        <v>-1</v>
      </c>
      <c r="AY47" s="94">
        <v>-1</v>
      </c>
      <c r="AZ47" s="108">
        <v>-0.5</v>
      </c>
      <c r="BA47" s="111">
        <v>1</v>
      </c>
      <c r="BB47" s="94">
        <v>-1</v>
      </c>
      <c r="BC47" s="108">
        <v>1</v>
      </c>
      <c r="BD47" s="94">
        <v>-1</v>
      </c>
      <c r="BE47" s="108">
        <v>1</v>
      </c>
      <c r="BF47" s="108">
        <v>-1</v>
      </c>
      <c r="BG47" s="108">
        <v>1</v>
      </c>
      <c r="BH47" s="108">
        <v>1</v>
      </c>
      <c r="BI47" s="103"/>
      <c r="BJ47" s="105"/>
      <c r="BK47" s="89"/>
      <c r="BL47" s="90"/>
      <c r="BM47" s="89"/>
      <c r="BN47" s="89"/>
      <c r="BO47" s="87"/>
      <c r="BP47" s="88"/>
      <c r="BQ47" s="88"/>
      <c r="BR47" s="87"/>
      <c r="BS47" s="86"/>
    </row>
    <row r="48" spans="1:71" x14ac:dyDescent="0.2">
      <c r="C48" s="99"/>
      <c r="D48" s="102" t="s">
        <v>22</v>
      </c>
      <c r="E48" s="93">
        <v>0</v>
      </c>
      <c r="F48" s="94">
        <v>0</v>
      </c>
      <c r="G48" s="93">
        <v>0</v>
      </c>
      <c r="H48" s="94">
        <v>0</v>
      </c>
      <c r="I48" s="94">
        <v>0</v>
      </c>
      <c r="J48" s="94">
        <v>0</v>
      </c>
      <c r="K48" s="94">
        <v>0</v>
      </c>
      <c r="L48" s="94">
        <v>0</v>
      </c>
      <c r="M48" s="94"/>
      <c r="N48" s="94">
        <v>0</v>
      </c>
      <c r="O48" s="94">
        <v>0</v>
      </c>
      <c r="P48" s="94">
        <v>0</v>
      </c>
      <c r="Q48" s="94">
        <v>0</v>
      </c>
      <c r="R48" s="94">
        <v>0</v>
      </c>
      <c r="S48" s="94">
        <v>0</v>
      </c>
      <c r="T48" s="94">
        <v>0</v>
      </c>
      <c r="U48" s="94"/>
      <c r="V48" s="94">
        <v>0</v>
      </c>
      <c r="W48" s="94">
        <v>0</v>
      </c>
      <c r="X48" s="94">
        <v>0</v>
      </c>
      <c r="Y48" s="94">
        <v>-1</v>
      </c>
      <c r="Z48" s="96">
        <v>0</v>
      </c>
      <c r="AA48" s="104">
        <v>0</v>
      </c>
      <c r="AB48" s="94">
        <v>1</v>
      </c>
      <c r="AC48" s="94">
        <v>0</v>
      </c>
      <c r="AD48" s="93">
        <v>-1</v>
      </c>
      <c r="AE48" s="94">
        <v>1</v>
      </c>
      <c r="AF48" s="93">
        <v>-1</v>
      </c>
      <c r="AG48" s="94">
        <v>0</v>
      </c>
      <c r="AH48" s="94">
        <v>-1</v>
      </c>
      <c r="AI48" s="94">
        <v>1</v>
      </c>
      <c r="AJ48" s="93">
        <v>-1</v>
      </c>
      <c r="AK48" s="94">
        <v>-1</v>
      </c>
      <c r="AL48" s="93">
        <v>-1</v>
      </c>
      <c r="AM48" s="94">
        <v>0</v>
      </c>
      <c r="AN48" s="94">
        <v>0</v>
      </c>
      <c r="AO48" s="94">
        <v>-1</v>
      </c>
      <c r="AP48" s="94">
        <v>0</v>
      </c>
      <c r="AQ48" s="94">
        <v>0</v>
      </c>
      <c r="AR48" s="93">
        <v>-1</v>
      </c>
      <c r="AS48" s="94">
        <v>1</v>
      </c>
      <c r="AT48" s="94">
        <v>-1</v>
      </c>
      <c r="AU48" s="94">
        <v>-1</v>
      </c>
      <c r="AV48" s="94">
        <v>1</v>
      </c>
      <c r="AW48" s="108">
        <v>-1</v>
      </c>
      <c r="AX48" s="108">
        <v>-1</v>
      </c>
      <c r="AY48" s="94">
        <v>-1</v>
      </c>
      <c r="AZ48" s="94">
        <v>0</v>
      </c>
      <c r="BA48" s="94">
        <v>-1</v>
      </c>
      <c r="BB48" s="94">
        <v>-1</v>
      </c>
      <c r="BC48" s="94">
        <v>1</v>
      </c>
      <c r="BD48" s="94">
        <v>-1</v>
      </c>
      <c r="BE48" s="107">
        <v>-1</v>
      </c>
      <c r="BF48" s="107">
        <v>-1</v>
      </c>
      <c r="BG48" s="94">
        <v>0</v>
      </c>
      <c r="BH48" s="94">
        <v>-1</v>
      </c>
      <c r="BI48" s="103"/>
      <c r="BJ48" s="105"/>
      <c r="BK48" s="89"/>
      <c r="BL48" s="90"/>
      <c r="BM48" s="89"/>
      <c r="BN48" s="89"/>
      <c r="BO48" s="87"/>
      <c r="BP48" s="88"/>
      <c r="BQ48" s="88"/>
      <c r="BR48" s="87"/>
      <c r="BS48" s="86"/>
    </row>
    <row r="49" spans="1:124" x14ac:dyDescent="0.2">
      <c r="C49" s="99"/>
      <c r="D49" s="102" t="s">
        <v>20</v>
      </c>
      <c r="E49" s="94">
        <v>1</v>
      </c>
      <c r="F49" s="94">
        <v>1</v>
      </c>
      <c r="G49" s="93">
        <v>-0.5</v>
      </c>
      <c r="H49" s="94">
        <v>-1</v>
      </c>
      <c r="I49" s="94">
        <v>1</v>
      </c>
      <c r="J49" s="94">
        <v>0</v>
      </c>
      <c r="K49" s="94">
        <v>-1</v>
      </c>
      <c r="L49" s="94">
        <v>1</v>
      </c>
      <c r="M49" s="94"/>
      <c r="N49" s="94">
        <v>-1</v>
      </c>
      <c r="O49" s="94">
        <v>-1</v>
      </c>
      <c r="P49" s="94">
        <v>0</v>
      </c>
      <c r="Q49" s="94">
        <v>1</v>
      </c>
      <c r="R49" s="94">
        <v>0</v>
      </c>
      <c r="S49" s="94">
        <v>-1</v>
      </c>
      <c r="T49" s="94">
        <v>-1</v>
      </c>
      <c r="U49" s="94">
        <v>-1</v>
      </c>
      <c r="V49" s="94">
        <v>-1</v>
      </c>
      <c r="W49" s="94">
        <v>-1</v>
      </c>
      <c r="X49" s="94">
        <v>0</v>
      </c>
      <c r="Y49" s="94">
        <v>-1</v>
      </c>
      <c r="Z49" s="96">
        <v>-0.5</v>
      </c>
      <c r="AA49" s="104">
        <v>1</v>
      </c>
      <c r="AB49" s="94">
        <v>1</v>
      </c>
      <c r="AC49" s="94">
        <v>1</v>
      </c>
      <c r="AD49" s="93">
        <v>-1</v>
      </c>
      <c r="AE49" s="94">
        <v>1</v>
      </c>
      <c r="AF49" s="93">
        <v>1</v>
      </c>
      <c r="AG49" s="94">
        <v>1</v>
      </c>
      <c r="AH49" s="94">
        <v>-1</v>
      </c>
      <c r="AI49" s="94">
        <v>1</v>
      </c>
      <c r="AJ49" s="94">
        <v>-1</v>
      </c>
      <c r="AK49" s="94">
        <v>-1</v>
      </c>
      <c r="AL49" s="93">
        <v>-1</v>
      </c>
      <c r="AM49" s="94">
        <v>-1</v>
      </c>
      <c r="AN49" s="94">
        <v>1</v>
      </c>
      <c r="AO49" s="94">
        <v>1</v>
      </c>
      <c r="AP49" s="94">
        <v>1</v>
      </c>
      <c r="AQ49" s="94">
        <v>1</v>
      </c>
      <c r="AR49" s="93">
        <v>-1</v>
      </c>
      <c r="AS49" s="94">
        <v>1</v>
      </c>
      <c r="AT49" s="94">
        <v>1</v>
      </c>
      <c r="AU49" s="94">
        <v>1</v>
      </c>
      <c r="AV49" s="94">
        <v>1</v>
      </c>
      <c r="AW49" s="108">
        <v>-1</v>
      </c>
      <c r="AX49" s="108">
        <v>-1</v>
      </c>
      <c r="AY49" s="94">
        <v>-1</v>
      </c>
      <c r="AZ49" s="94">
        <v>-0.5</v>
      </c>
      <c r="BA49" s="94">
        <v>1</v>
      </c>
      <c r="BB49" s="94">
        <v>-1</v>
      </c>
      <c r="BC49" s="94">
        <v>1</v>
      </c>
      <c r="BD49" s="94">
        <v>-1</v>
      </c>
      <c r="BE49" s="107">
        <v>-1</v>
      </c>
      <c r="BF49" s="107">
        <v>1</v>
      </c>
      <c r="BG49" s="107">
        <v>1</v>
      </c>
      <c r="BH49" s="94">
        <v>-1</v>
      </c>
      <c r="BI49" s="103"/>
      <c r="BJ49" s="91"/>
      <c r="BK49" s="89"/>
      <c r="BL49" s="90"/>
      <c r="BM49" s="89"/>
      <c r="BN49" s="89"/>
      <c r="BO49" s="87"/>
      <c r="BP49" s="88"/>
      <c r="BQ49" s="88"/>
      <c r="BR49" s="87"/>
      <c r="BS49" s="110"/>
    </row>
    <row r="50" spans="1:124" x14ac:dyDescent="0.2">
      <c r="C50" s="99"/>
      <c r="D50" s="102" t="s">
        <v>15</v>
      </c>
      <c r="E50" s="94">
        <v>1</v>
      </c>
      <c r="F50" s="94">
        <v>1</v>
      </c>
      <c r="G50" s="109">
        <v>-1</v>
      </c>
      <c r="H50" s="94">
        <v>-1</v>
      </c>
      <c r="I50" s="94">
        <v>0</v>
      </c>
      <c r="J50" s="94">
        <v>0</v>
      </c>
      <c r="K50" s="94">
        <v>0</v>
      </c>
      <c r="L50" s="94">
        <v>0</v>
      </c>
      <c r="M50" s="94"/>
      <c r="N50" s="94">
        <v>0</v>
      </c>
      <c r="O50" s="94">
        <v>0</v>
      </c>
      <c r="P50" s="94">
        <v>0</v>
      </c>
      <c r="Q50" s="94">
        <v>0</v>
      </c>
      <c r="R50" s="94">
        <v>0</v>
      </c>
      <c r="S50" s="94">
        <v>0</v>
      </c>
      <c r="T50" s="94">
        <v>0</v>
      </c>
      <c r="U50" s="94">
        <v>-1</v>
      </c>
      <c r="V50" s="94">
        <v>0</v>
      </c>
      <c r="W50" s="94">
        <v>0</v>
      </c>
      <c r="X50" s="94">
        <v>1</v>
      </c>
      <c r="Y50" s="94">
        <v>-1</v>
      </c>
      <c r="Z50" s="96">
        <v>1</v>
      </c>
      <c r="AA50" s="104">
        <v>1</v>
      </c>
      <c r="AB50" s="94">
        <v>1</v>
      </c>
      <c r="AC50" s="94">
        <v>1</v>
      </c>
      <c r="AD50" s="93">
        <v>-1</v>
      </c>
      <c r="AE50" s="94">
        <v>1</v>
      </c>
      <c r="AF50" s="93">
        <v>-1</v>
      </c>
      <c r="AG50" s="94">
        <v>1</v>
      </c>
      <c r="AH50" s="94">
        <v>-1</v>
      </c>
      <c r="AI50" s="94">
        <v>1</v>
      </c>
      <c r="AJ50" s="94">
        <v>1</v>
      </c>
      <c r="AK50" s="94">
        <v>-1</v>
      </c>
      <c r="AL50" s="93">
        <v>-1</v>
      </c>
      <c r="AM50" s="94">
        <v>0</v>
      </c>
      <c r="AN50" s="94">
        <v>-1</v>
      </c>
      <c r="AO50" s="94">
        <v>1</v>
      </c>
      <c r="AP50" s="94">
        <v>1</v>
      </c>
      <c r="AQ50" s="94">
        <v>-1</v>
      </c>
      <c r="AR50" s="93">
        <v>-1</v>
      </c>
      <c r="AS50" s="94">
        <v>1</v>
      </c>
      <c r="AT50" s="94">
        <v>-1</v>
      </c>
      <c r="AU50" s="94">
        <v>1</v>
      </c>
      <c r="AV50" s="94">
        <v>1</v>
      </c>
      <c r="AW50" s="108">
        <v>-1</v>
      </c>
      <c r="AX50" s="108">
        <v>-1</v>
      </c>
      <c r="AY50" s="94">
        <v>-1</v>
      </c>
      <c r="AZ50" s="94">
        <v>-1</v>
      </c>
      <c r="BA50" s="94">
        <v>1</v>
      </c>
      <c r="BB50" s="94">
        <v>-1</v>
      </c>
      <c r="BC50" s="94">
        <v>1</v>
      </c>
      <c r="BD50" s="94">
        <v>-1</v>
      </c>
      <c r="BE50" s="107">
        <v>-1</v>
      </c>
      <c r="BF50" s="107">
        <v>1</v>
      </c>
      <c r="BG50" s="107">
        <v>1</v>
      </c>
      <c r="BH50" s="107">
        <v>-1</v>
      </c>
      <c r="BI50" s="106"/>
      <c r="BJ50" s="105"/>
      <c r="BK50" s="89"/>
      <c r="BL50" s="90"/>
      <c r="BM50" s="89"/>
      <c r="BN50" s="89"/>
      <c r="BO50" s="87"/>
      <c r="BP50" s="88"/>
      <c r="BQ50" s="88"/>
      <c r="BR50" s="87"/>
      <c r="BS50" s="86"/>
    </row>
    <row r="51" spans="1:124" x14ac:dyDescent="0.2">
      <c r="C51" s="99"/>
      <c r="D51" s="102" t="s">
        <v>9</v>
      </c>
      <c r="E51" s="94">
        <v>1</v>
      </c>
      <c r="F51" s="94">
        <v>0</v>
      </c>
      <c r="G51" s="93">
        <v>1</v>
      </c>
      <c r="H51" s="94">
        <v>1</v>
      </c>
      <c r="I51" s="94">
        <v>0</v>
      </c>
      <c r="J51" s="94">
        <v>0</v>
      </c>
      <c r="K51" s="94">
        <v>0</v>
      </c>
      <c r="L51" s="94">
        <v>0</v>
      </c>
      <c r="M51" s="94"/>
      <c r="N51" s="94">
        <v>0</v>
      </c>
      <c r="O51" s="94">
        <v>-1</v>
      </c>
      <c r="P51" s="94">
        <v>0</v>
      </c>
      <c r="Q51" s="94">
        <v>0</v>
      </c>
      <c r="R51" s="94">
        <v>-1</v>
      </c>
      <c r="S51" s="94">
        <v>1</v>
      </c>
      <c r="T51" s="94">
        <v>1</v>
      </c>
      <c r="U51" s="94"/>
      <c r="V51" s="94">
        <v>0</v>
      </c>
      <c r="W51" s="94">
        <v>0</v>
      </c>
      <c r="X51" s="94">
        <v>0</v>
      </c>
      <c r="Y51" s="94">
        <v>-1</v>
      </c>
      <c r="Z51" s="96">
        <v>-1</v>
      </c>
      <c r="AA51" s="104">
        <v>1</v>
      </c>
      <c r="AB51" s="94">
        <v>1</v>
      </c>
      <c r="AC51" s="94">
        <v>1</v>
      </c>
      <c r="AD51" s="93">
        <v>-1</v>
      </c>
      <c r="AE51" s="94">
        <v>-1</v>
      </c>
      <c r="AF51" s="93">
        <v>-1</v>
      </c>
      <c r="AG51" s="94">
        <v>0</v>
      </c>
      <c r="AH51" s="94">
        <v>-1</v>
      </c>
      <c r="AI51" s="94">
        <v>0</v>
      </c>
      <c r="AJ51" s="94">
        <v>0</v>
      </c>
      <c r="AK51" s="94">
        <v>-1</v>
      </c>
      <c r="AL51" s="94">
        <v>0</v>
      </c>
      <c r="AM51" s="94">
        <v>0</v>
      </c>
      <c r="AN51" s="94">
        <v>-1</v>
      </c>
      <c r="AO51" s="94">
        <v>1</v>
      </c>
      <c r="AP51" s="94">
        <v>-1</v>
      </c>
      <c r="AQ51" s="94">
        <v>-1</v>
      </c>
      <c r="AR51" s="93">
        <v>-1</v>
      </c>
      <c r="AS51" s="94">
        <v>0</v>
      </c>
      <c r="AT51" s="94">
        <v>0</v>
      </c>
      <c r="AU51" s="94">
        <v>-1</v>
      </c>
      <c r="AV51" s="94">
        <v>1</v>
      </c>
      <c r="AW51" s="94">
        <v>0</v>
      </c>
      <c r="AX51" s="94">
        <v>-1</v>
      </c>
      <c r="AY51" s="94">
        <v>-1</v>
      </c>
      <c r="AZ51" s="94">
        <v>1</v>
      </c>
      <c r="BA51" s="94">
        <v>-1</v>
      </c>
      <c r="BB51" s="94">
        <v>-1</v>
      </c>
      <c r="BC51" s="94">
        <v>0</v>
      </c>
      <c r="BD51" s="94">
        <v>-1</v>
      </c>
      <c r="BE51" s="94">
        <v>-1</v>
      </c>
      <c r="BF51" s="94">
        <v>1</v>
      </c>
      <c r="BG51" s="94">
        <v>0</v>
      </c>
      <c r="BH51" s="94">
        <v>-1</v>
      </c>
      <c r="BI51" s="103"/>
      <c r="BJ51" s="100"/>
      <c r="BK51" s="89"/>
      <c r="BL51" s="90"/>
      <c r="BM51" s="89"/>
      <c r="BN51" s="89"/>
      <c r="BO51" s="87"/>
      <c r="BP51" s="88"/>
      <c r="BQ51" s="88"/>
      <c r="BR51" s="87"/>
      <c r="BS51" s="86"/>
    </row>
    <row r="52" spans="1:124" x14ac:dyDescent="0.2">
      <c r="C52" s="99"/>
      <c r="D52" s="102" t="s">
        <v>6</v>
      </c>
      <c r="E52" s="93">
        <v>0</v>
      </c>
      <c r="F52" s="93">
        <v>0</v>
      </c>
      <c r="G52" s="93">
        <v>0</v>
      </c>
      <c r="H52" s="93">
        <v>0</v>
      </c>
      <c r="I52" s="94">
        <v>0</v>
      </c>
      <c r="J52" s="93">
        <v>0</v>
      </c>
      <c r="K52" s="93">
        <v>0</v>
      </c>
      <c r="L52" s="93">
        <v>0</v>
      </c>
      <c r="M52" s="93"/>
      <c r="N52" s="93">
        <v>0</v>
      </c>
      <c r="O52" s="93">
        <v>0</v>
      </c>
      <c r="P52" s="93">
        <v>0</v>
      </c>
      <c r="Q52" s="93">
        <v>0</v>
      </c>
      <c r="R52" s="93">
        <v>0</v>
      </c>
      <c r="S52" s="93">
        <v>0</v>
      </c>
      <c r="T52" s="93">
        <v>0</v>
      </c>
      <c r="U52" s="93"/>
      <c r="V52" s="93">
        <v>0</v>
      </c>
      <c r="W52" s="93">
        <v>0</v>
      </c>
      <c r="X52" s="93">
        <v>0</v>
      </c>
      <c r="Y52" s="94">
        <v>-1</v>
      </c>
      <c r="Z52" s="101">
        <v>0</v>
      </c>
      <c r="AA52" s="95">
        <v>0</v>
      </c>
      <c r="AB52" s="93">
        <v>0</v>
      </c>
      <c r="AC52" s="93">
        <v>0</v>
      </c>
      <c r="AD52" s="93">
        <v>-1</v>
      </c>
      <c r="AE52" s="93">
        <v>0</v>
      </c>
      <c r="AF52" s="93">
        <v>-1</v>
      </c>
      <c r="AG52" s="93">
        <v>0</v>
      </c>
      <c r="AH52" s="93">
        <v>0</v>
      </c>
      <c r="AI52" s="93">
        <v>0</v>
      </c>
      <c r="AJ52" s="93">
        <v>0</v>
      </c>
      <c r="AK52" s="94">
        <v>-1</v>
      </c>
      <c r="AL52" s="93">
        <v>0</v>
      </c>
      <c r="AM52" s="93">
        <v>0</v>
      </c>
      <c r="AN52" s="93">
        <v>0</v>
      </c>
      <c r="AO52" s="93">
        <v>0</v>
      </c>
      <c r="AP52" s="93">
        <v>0</v>
      </c>
      <c r="AQ52" s="93">
        <v>-1</v>
      </c>
      <c r="AR52" s="93">
        <v>-1</v>
      </c>
      <c r="AS52" s="93">
        <v>0</v>
      </c>
      <c r="AT52" s="93">
        <v>0</v>
      </c>
      <c r="AU52" s="93">
        <v>0</v>
      </c>
      <c r="AV52" s="93">
        <v>0</v>
      </c>
      <c r="AW52" s="93">
        <v>0</v>
      </c>
      <c r="AX52" s="94">
        <v>-1</v>
      </c>
      <c r="AY52" s="94">
        <v>-1</v>
      </c>
      <c r="AZ52" s="93">
        <v>0</v>
      </c>
      <c r="BA52" s="93">
        <v>-1</v>
      </c>
      <c r="BB52" s="93">
        <v>0</v>
      </c>
      <c r="BC52" s="94">
        <v>0</v>
      </c>
      <c r="BD52" s="94">
        <v>-1</v>
      </c>
      <c r="BE52" s="94">
        <v>0</v>
      </c>
      <c r="BF52" s="93">
        <v>0</v>
      </c>
      <c r="BG52" s="93">
        <v>0</v>
      </c>
      <c r="BH52" s="93">
        <v>0</v>
      </c>
      <c r="BI52" s="92"/>
      <c r="BJ52" s="100"/>
      <c r="BK52" s="89"/>
      <c r="BL52" s="90"/>
      <c r="BM52" s="89"/>
      <c r="BN52" s="89"/>
      <c r="BO52" s="87"/>
      <c r="BP52" s="88"/>
      <c r="BQ52" s="88"/>
      <c r="BR52" s="87"/>
      <c r="BS52" s="86"/>
    </row>
    <row r="53" spans="1:124" x14ac:dyDescent="0.2">
      <c r="C53" s="99"/>
      <c r="D53" s="98" t="s">
        <v>4</v>
      </c>
      <c r="E53" s="93">
        <v>-1</v>
      </c>
      <c r="F53" s="93">
        <v>0</v>
      </c>
      <c r="G53" s="97">
        <v>-1</v>
      </c>
      <c r="H53" s="93">
        <v>-1</v>
      </c>
      <c r="I53" s="94">
        <v>0</v>
      </c>
      <c r="J53" s="94">
        <v>-1</v>
      </c>
      <c r="K53" s="94">
        <v>0</v>
      </c>
      <c r="L53" s="94">
        <v>1</v>
      </c>
      <c r="M53" s="94"/>
      <c r="N53" s="94">
        <v>0</v>
      </c>
      <c r="O53" s="94">
        <v>0</v>
      </c>
      <c r="P53" s="94">
        <v>0</v>
      </c>
      <c r="Q53" s="94">
        <v>0</v>
      </c>
      <c r="R53" s="94">
        <v>-1</v>
      </c>
      <c r="S53" s="94">
        <v>0</v>
      </c>
      <c r="T53" s="94">
        <v>0</v>
      </c>
      <c r="U53" s="94"/>
      <c r="V53" s="94">
        <v>1</v>
      </c>
      <c r="W53" s="94">
        <v>-1</v>
      </c>
      <c r="X53" s="94">
        <v>0</v>
      </c>
      <c r="Y53" s="94">
        <v>-1</v>
      </c>
      <c r="Z53" s="96">
        <v>0</v>
      </c>
      <c r="AA53" s="95">
        <v>0</v>
      </c>
      <c r="AB53" s="94">
        <v>1</v>
      </c>
      <c r="AC53" s="93">
        <v>0</v>
      </c>
      <c r="AD53" s="93">
        <v>-1</v>
      </c>
      <c r="AE53" s="94">
        <v>0</v>
      </c>
      <c r="AF53" s="93">
        <v>-1</v>
      </c>
      <c r="AG53" s="94">
        <v>-1</v>
      </c>
      <c r="AH53" s="94">
        <v>-1</v>
      </c>
      <c r="AI53" s="93">
        <v>0</v>
      </c>
      <c r="AJ53" s="93">
        <v>0</v>
      </c>
      <c r="AK53" s="94">
        <v>-1</v>
      </c>
      <c r="AL53" s="93">
        <v>-1</v>
      </c>
      <c r="AM53" s="93">
        <v>0</v>
      </c>
      <c r="AN53" s="94">
        <v>-1</v>
      </c>
      <c r="AO53" s="93">
        <v>0</v>
      </c>
      <c r="AP53" s="94">
        <v>0</v>
      </c>
      <c r="AQ53" s="93">
        <v>0</v>
      </c>
      <c r="AR53" s="93">
        <v>-1</v>
      </c>
      <c r="AS53" s="93">
        <v>0</v>
      </c>
      <c r="AT53" s="93">
        <v>0</v>
      </c>
      <c r="AU53" s="93">
        <v>-1</v>
      </c>
      <c r="AV53" s="94">
        <v>1</v>
      </c>
      <c r="AW53" s="93">
        <v>-1</v>
      </c>
      <c r="AX53" s="94">
        <v>-1</v>
      </c>
      <c r="AY53" s="94">
        <v>-1</v>
      </c>
      <c r="AZ53" s="93">
        <v>0</v>
      </c>
      <c r="BA53" s="94">
        <v>1</v>
      </c>
      <c r="BB53" s="94">
        <v>-1</v>
      </c>
      <c r="BC53" s="94">
        <v>-1</v>
      </c>
      <c r="BD53" s="94">
        <v>-1</v>
      </c>
      <c r="BE53" s="94">
        <v>-1</v>
      </c>
      <c r="BF53" s="94">
        <v>1</v>
      </c>
      <c r="BG53" s="93">
        <v>0</v>
      </c>
      <c r="BH53" s="93">
        <v>0</v>
      </c>
      <c r="BI53" s="92"/>
      <c r="BJ53" s="91"/>
      <c r="BK53" s="89"/>
      <c r="BL53" s="90"/>
      <c r="BM53" s="89"/>
      <c r="BN53" s="89"/>
      <c r="BO53" s="87"/>
      <c r="BP53" s="88"/>
      <c r="BQ53" s="88"/>
      <c r="BR53" s="87"/>
      <c r="BS53" s="86"/>
    </row>
    <row r="54" spans="1:124" s="62" customFormat="1" x14ac:dyDescent="0.2">
      <c r="A54" s="77"/>
      <c r="C54" s="76"/>
      <c r="D54" s="75" t="s">
        <v>130</v>
      </c>
      <c r="E54" s="83">
        <f>SUM(E38:E53)</f>
        <v>9.5</v>
      </c>
      <c r="F54" s="83">
        <f>SUM(F38:F53)</f>
        <v>7</v>
      </c>
      <c r="G54" s="83">
        <f>SUM(G38:G53)</f>
        <v>-4.5</v>
      </c>
      <c r="H54" s="83">
        <f>SUM(H38:H53)</f>
        <v>5.5</v>
      </c>
      <c r="I54" s="83">
        <f>SUM(I38:I53)</f>
        <v>9</v>
      </c>
      <c r="J54" s="83">
        <f>SUM(J38:J53)</f>
        <v>-2.5</v>
      </c>
      <c r="K54" s="83">
        <f>SUM(K38:K53)</f>
        <v>4</v>
      </c>
      <c r="L54" s="83">
        <f>SUM(L38:L53)</f>
        <v>10</v>
      </c>
      <c r="M54" s="83">
        <f>SUM(M38:M53)</f>
        <v>7</v>
      </c>
      <c r="N54" s="83">
        <f>SUM(N38:N53)</f>
        <v>5.5</v>
      </c>
      <c r="O54" s="83">
        <f>SUM(O38:O53)</f>
        <v>3</v>
      </c>
      <c r="P54" s="83">
        <f>SUM(P38:P53)</f>
        <v>2.5</v>
      </c>
      <c r="Q54" s="83">
        <f>SUM(Q38:Q53)</f>
        <v>7</v>
      </c>
      <c r="R54" s="83">
        <f>SUM(R38:R53)</f>
        <v>0</v>
      </c>
      <c r="S54" s="83">
        <f>SUM(S38:S53)</f>
        <v>7</v>
      </c>
      <c r="T54" s="83">
        <f>SUM(T38:T53)</f>
        <v>-2.5</v>
      </c>
      <c r="U54" s="83">
        <f>SUM(U38:U53)</f>
        <v>1</v>
      </c>
      <c r="V54" s="83">
        <f>SUM(V38:V53)</f>
        <v>1</v>
      </c>
      <c r="W54" s="83">
        <f>SUM(W38:W53)</f>
        <v>-6</v>
      </c>
      <c r="X54" s="83">
        <f>SUM(X38:X53)</f>
        <v>10</v>
      </c>
      <c r="Y54" s="83">
        <f>SUM(Y38:Y53)</f>
        <v>-14.5</v>
      </c>
      <c r="Z54" s="85">
        <f>SUM(Z38:Z53)</f>
        <v>3.5</v>
      </c>
      <c r="AA54" s="84">
        <f>SUM(AA38:AA53)</f>
        <v>6</v>
      </c>
      <c r="AB54" s="83">
        <f>SUM(AB38:AB53)</f>
        <v>8</v>
      </c>
      <c r="AC54" s="83">
        <f>SUM(AC38:AC53)</f>
        <v>9</v>
      </c>
      <c r="AD54" s="83">
        <f>SUM(AD38:AD53)</f>
        <v>-15</v>
      </c>
      <c r="AE54" s="83">
        <f>SUM(AE38:AE53)</f>
        <v>7.5</v>
      </c>
      <c r="AF54" s="83">
        <f>SUM(AF38:AF53)</f>
        <v>-10</v>
      </c>
      <c r="AG54" s="83">
        <f>SUM(AG38:AG53)</f>
        <v>10</v>
      </c>
      <c r="AH54" s="83">
        <f>SUM(AH38:AH53)</f>
        <v>-13.5</v>
      </c>
      <c r="AI54" s="83">
        <f>SUM(AI38:AI53)</f>
        <v>10.5</v>
      </c>
      <c r="AJ54" s="83">
        <f>SUM(AJ38:AJ53)</f>
        <v>2.5</v>
      </c>
      <c r="AK54" s="83">
        <f>SUM(AK38:AK53)</f>
        <v>-15</v>
      </c>
      <c r="AL54" s="83">
        <f>SUM(AL38:AL53)</f>
        <v>-12.5</v>
      </c>
      <c r="AM54" s="83">
        <f>SUM(AM38:AM53)</f>
        <v>-4.5</v>
      </c>
      <c r="AN54" s="83">
        <f>SUM(AN38:AN53)</f>
        <v>-3</v>
      </c>
      <c r="AO54" s="83">
        <f>SUM(AO38:AO53)</f>
        <v>9.5</v>
      </c>
      <c r="AP54" s="83">
        <f>SUM(AP38:AP53)</f>
        <v>6.5</v>
      </c>
      <c r="AQ54" s="83">
        <f>SUM(AQ38:AQ53)</f>
        <v>-6</v>
      </c>
      <c r="AR54" s="83">
        <f>SUM(AR38:AR53)</f>
        <v>-15</v>
      </c>
      <c r="AS54" s="83">
        <f>SUM(AS38:AS53)</f>
        <v>10.5</v>
      </c>
      <c r="AT54" s="83">
        <f>SUM(AT38:AT53)</f>
        <v>4.5</v>
      </c>
      <c r="AU54" s="83">
        <f>SUM(AU38:AU53)</f>
        <v>-1</v>
      </c>
      <c r="AV54" s="83">
        <f>SUM(AV38:AV53)</f>
        <v>12.5</v>
      </c>
      <c r="AW54" s="83">
        <f>SUM(AW38:AW53)</f>
        <v>-11</v>
      </c>
      <c r="AX54" s="83">
        <f>SUM(AX38:AX53)</f>
        <v>-15</v>
      </c>
      <c r="AY54" s="83">
        <f>SUM(AY38:AY53)</f>
        <v>-15</v>
      </c>
      <c r="AZ54" s="83">
        <f>SUM(AZ38:AZ53)</f>
        <v>-6</v>
      </c>
      <c r="BA54" s="83">
        <f>SUM(BA38:BA53)</f>
        <v>4</v>
      </c>
      <c r="BB54" s="83">
        <f>SUM(BB38:BB53)</f>
        <v>-6</v>
      </c>
      <c r="BC54" s="83">
        <f>SUM(BC38:BC53)</f>
        <v>7</v>
      </c>
      <c r="BD54" s="83">
        <f>SUM(BD38:BD53)</f>
        <v>-13</v>
      </c>
      <c r="BE54" s="83">
        <f>SUM(BE38:BE53)</f>
        <v>-7.5</v>
      </c>
      <c r="BF54" s="83">
        <f>SUM(BF38:BF53)</f>
        <v>10</v>
      </c>
      <c r="BG54" s="83">
        <f>SUM(BG38:BG53)</f>
        <v>7.5</v>
      </c>
      <c r="BH54" s="83">
        <f>SUM(BH38:BH53)</f>
        <v>-6.5</v>
      </c>
      <c r="BI54" s="71"/>
      <c r="BJ54" s="82"/>
      <c r="BK54" s="81"/>
      <c r="BL54" s="80"/>
      <c r="BM54" s="81"/>
      <c r="BN54" s="81"/>
      <c r="BO54" s="80"/>
      <c r="BP54" s="79"/>
      <c r="BQ54" s="79"/>
      <c r="BR54" s="78"/>
    </row>
    <row r="55" spans="1:124" s="62" customFormat="1" x14ac:dyDescent="0.2">
      <c r="A55" s="77"/>
      <c r="C55" s="76"/>
      <c r="D55" s="75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4"/>
      <c r="AA55" s="73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72"/>
      <c r="BH55" s="72"/>
      <c r="BI55" s="71"/>
      <c r="BP55"/>
      <c r="BQ55"/>
      <c r="BR55"/>
      <c r="BS55"/>
    </row>
    <row r="56" spans="1:124" ht="16" thickBot="1" x14ac:dyDescent="0.25">
      <c r="C56" s="70"/>
      <c r="D56" s="69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8"/>
      <c r="AA56" s="67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5"/>
    </row>
    <row r="57" spans="1:124" ht="16" thickTop="1" x14ac:dyDescent="0.2"/>
    <row r="59" spans="1:124" x14ac:dyDescent="0.2">
      <c r="D59" s="3"/>
      <c r="AA59" s="64"/>
      <c r="BP59" s="63"/>
      <c r="BQ59" s="63"/>
      <c r="BR59" s="63"/>
      <c r="BS59" s="63"/>
    </row>
    <row r="60" spans="1:124" x14ac:dyDescent="0.2">
      <c r="C60" s="62" t="s">
        <v>129</v>
      </c>
      <c r="E60" s="60" t="s">
        <v>128</v>
      </c>
      <c r="F60" s="60" t="s">
        <v>127</v>
      </c>
      <c r="G60" s="60" t="s">
        <v>126</v>
      </c>
      <c r="H60" s="60" t="s">
        <v>125</v>
      </c>
      <c r="I60" s="60" t="s">
        <v>124</v>
      </c>
      <c r="J60" s="60" t="s">
        <v>123</v>
      </c>
      <c r="K60" s="60" t="s">
        <v>122</v>
      </c>
      <c r="L60" s="60" t="s">
        <v>121</v>
      </c>
      <c r="M60" s="60" t="s">
        <v>120</v>
      </c>
      <c r="N60" s="60" t="s">
        <v>119</v>
      </c>
      <c r="O60" s="60" t="s">
        <v>118</v>
      </c>
      <c r="P60" s="60" t="s">
        <v>117</v>
      </c>
      <c r="Q60" s="60" t="s">
        <v>116</v>
      </c>
      <c r="R60" s="60" t="s">
        <v>115</v>
      </c>
      <c r="S60" s="60" t="s">
        <v>114</v>
      </c>
      <c r="T60" s="60" t="s">
        <v>113</v>
      </c>
      <c r="U60" s="60" t="s">
        <v>112</v>
      </c>
      <c r="V60" s="60" t="s">
        <v>111</v>
      </c>
      <c r="W60" s="60" t="s">
        <v>110</v>
      </c>
      <c r="X60" s="60" t="s">
        <v>109</v>
      </c>
      <c r="Y60" s="60" t="s">
        <v>108</v>
      </c>
      <c r="Z60" s="60" t="s">
        <v>107</v>
      </c>
      <c r="AA60" s="61" t="s">
        <v>106</v>
      </c>
      <c r="AB60" s="60" t="s">
        <v>105</v>
      </c>
      <c r="AC60" s="60" t="s">
        <v>104</v>
      </c>
      <c r="AD60" s="60" t="s">
        <v>103</v>
      </c>
      <c r="AE60" s="60" t="s">
        <v>102</v>
      </c>
      <c r="AF60" s="60" t="s">
        <v>101</v>
      </c>
      <c r="AG60" s="60" t="s">
        <v>100</v>
      </c>
      <c r="AH60" s="60" t="s">
        <v>99</v>
      </c>
      <c r="AI60" s="60" t="s">
        <v>98</v>
      </c>
      <c r="AJ60" s="60" t="s">
        <v>97</v>
      </c>
      <c r="AK60" s="60" t="s">
        <v>96</v>
      </c>
      <c r="AL60" s="60" t="s">
        <v>95</v>
      </c>
      <c r="AM60" s="60" t="s">
        <v>94</v>
      </c>
      <c r="AN60" s="60" t="s">
        <v>93</v>
      </c>
      <c r="AO60" s="60" t="s">
        <v>92</v>
      </c>
      <c r="AP60" s="60" t="s">
        <v>91</v>
      </c>
      <c r="AQ60" s="60" t="s">
        <v>90</v>
      </c>
      <c r="AR60" s="60" t="s">
        <v>89</v>
      </c>
      <c r="AS60" s="60" t="s">
        <v>88</v>
      </c>
      <c r="AT60" s="60" t="s">
        <v>87</v>
      </c>
      <c r="AU60" s="60" t="s">
        <v>86</v>
      </c>
      <c r="AV60" s="60" t="s">
        <v>85</v>
      </c>
      <c r="AW60" s="60" t="s">
        <v>84</v>
      </c>
      <c r="AX60" s="60" t="s">
        <v>83</v>
      </c>
      <c r="AY60" s="60" t="s">
        <v>82</v>
      </c>
      <c r="AZ60" s="60" t="s">
        <v>81</v>
      </c>
      <c r="BA60" s="60" t="s">
        <v>80</v>
      </c>
      <c r="BB60" s="60" t="s">
        <v>79</v>
      </c>
      <c r="BC60" s="60" t="s">
        <v>78</v>
      </c>
      <c r="BD60" s="60" t="s">
        <v>77</v>
      </c>
      <c r="BE60" s="60" t="s">
        <v>76</v>
      </c>
      <c r="BF60" s="60" t="s">
        <v>75</v>
      </c>
      <c r="BG60" s="60" t="s">
        <v>74</v>
      </c>
      <c r="BH60" s="60" t="s">
        <v>73</v>
      </c>
      <c r="BI60" s="60"/>
    </row>
    <row r="61" spans="1:124" s="3" customFormat="1" ht="150" customHeight="1" x14ac:dyDescent="0.2">
      <c r="A61" s="22"/>
      <c r="C61" s="21" t="s">
        <v>72</v>
      </c>
      <c r="D61" s="50" t="s">
        <v>71</v>
      </c>
      <c r="E61" s="24"/>
      <c r="F61" s="24"/>
      <c r="G61" s="42" t="s">
        <v>70</v>
      </c>
      <c r="H61" s="24"/>
      <c r="I61" s="24"/>
      <c r="J61" s="42" t="s">
        <v>69</v>
      </c>
      <c r="K61" s="42" t="s">
        <v>68</v>
      </c>
      <c r="L61" s="24"/>
      <c r="M61" s="24"/>
      <c r="N61" s="24"/>
      <c r="O61" s="25" t="s">
        <v>14</v>
      </c>
      <c r="P61" s="42" t="s">
        <v>67</v>
      </c>
      <c r="Q61" s="24"/>
      <c r="R61" s="24"/>
      <c r="S61" s="24"/>
      <c r="T61" s="25" t="s">
        <v>0</v>
      </c>
      <c r="U61" s="25" t="s">
        <v>0</v>
      </c>
      <c r="V61" s="40" t="s">
        <v>65</v>
      </c>
      <c r="W61" s="25" t="s">
        <v>1</v>
      </c>
      <c r="X61" s="24"/>
      <c r="Y61" s="25" t="s">
        <v>1</v>
      </c>
      <c r="Z61" s="38"/>
      <c r="AA61" s="35"/>
      <c r="AB61" s="40" t="s">
        <v>66</v>
      </c>
      <c r="AC61" s="40" t="s">
        <v>66</v>
      </c>
      <c r="AD61" s="27" t="s">
        <v>1</v>
      </c>
      <c r="AE61" s="24"/>
      <c r="AF61" s="40" t="s">
        <v>66</v>
      </c>
      <c r="AG61" s="24"/>
      <c r="AH61" s="25" t="s">
        <v>1</v>
      </c>
      <c r="AI61" s="24"/>
      <c r="AJ61" s="24"/>
      <c r="AK61" s="25" t="s">
        <v>1</v>
      </c>
      <c r="AL61" s="27" t="s">
        <v>1</v>
      </c>
      <c r="AM61" s="40" t="s">
        <v>65</v>
      </c>
      <c r="AN61" s="40" t="s">
        <v>64</v>
      </c>
      <c r="AO61" s="24"/>
      <c r="AP61" s="40" t="s">
        <v>64</v>
      </c>
      <c r="AQ61" s="25" t="s">
        <v>0</v>
      </c>
      <c r="AR61" s="27" t="s">
        <v>1</v>
      </c>
      <c r="AS61" s="24"/>
      <c r="AT61" s="24"/>
      <c r="AU61" s="40" t="s">
        <v>64</v>
      </c>
      <c r="AV61" s="40" t="s">
        <v>64</v>
      </c>
      <c r="AW61" s="40" t="s">
        <v>63</v>
      </c>
      <c r="AX61" s="27" t="s">
        <v>1</v>
      </c>
      <c r="AY61" s="27" t="s">
        <v>1</v>
      </c>
      <c r="AZ61" s="40" t="s">
        <v>62</v>
      </c>
      <c r="BA61" s="24"/>
      <c r="BB61" s="25" t="s">
        <v>0</v>
      </c>
      <c r="BC61" s="24"/>
      <c r="BD61" s="27" t="s">
        <v>1</v>
      </c>
      <c r="BE61" s="25" t="s">
        <v>0</v>
      </c>
      <c r="BF61" s="24"/>
      <c r="BG61" s="24"/>
      <c r="BH61" s="27" t="s">
        <v>1</v>
      </c>
      <c r="BI61" s="32"/>
      <c r="BJ61" s="10"/>
      <c r="BK61" s="10"/>
      <c r="BL61" s="9"/>
      <c r="BM61" s="8"/>
      <c r="BN61" s="7"/>
      <c r="BO61" s="6"/>
      <c r="BP61" s="4"/>
      <c r="BQ61" s="32"/>
      <c r="BR61" s="11"/>
      <c r="BS61" s="11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11"/>
      <c r="CQ61" s="32"/>
      <c r="CR61" s="11"/>
      <c r="CS61" s="32"/>
      <c r="CT61" s="32"/>
      <c r="CU61" s="32"/>
      <c r="CV61" s="32"/>
      <c r="CW61" s="32"/>
      <c r="CX61" s="11"/>
      <c r="CY61" s="32"/>
      <c r="CZ61" s="32"/>
      <c r="DA61" s="32"/>
      <c r="DB61" s="32"/>
      <c r="DC61" s="32"/>
      <c r="DD61" s="11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</row>
    <row r="62" spans="1:124" s="3" customFormat="1" ht="96" x14ac:dyDescent="0.2">
      <c r="A62" s="22"/>
      <c r="C62" s="21"/>
      <c r="D62" s="30" t="s">
        <v>61</v>
      </c>
      <c r="E62" s="24"/>
      <c r="F62" s="24"/>
      <c r="G62" s="39" t="s">
        <v>14</v>
      </c>
      <c r="H62" s="24"/>
      <c r="I62" s="24"/>
      <c r="J62" s="25" t="s">
        <v>2</v>
      </c>
      <c r="K62" s="24"/>
      <c r="L62" s="24"/>
      <c r="M62" s="24"/>
      <c r="N62" s="24"/>
      <c r="O62" s="24"/>
      <c r="P62" s="25" t="s">
        <v>2</v>
      </c>
      <c r="Q62" s="24"/>
      <c r="R62" s="25" t="s">
        <v>2</v>
      </c>
      <c r="S62" s="24"/>
      <c r="T62" s="25" t="s">
        <v>0</v>
      </c>
      <c r="U62" s="25" t="s">
        <v>0</v>
      </c>
      <c r="V62" s="24"/>
      <c r="W62" s="25" t="s">
        <v>1</v>
      </c>
      <c r="X62" s="24"/>
      <c r="Y62" s="25" t="s">
        <v>1</v>
      </c>
      <c r="Z62" s="38"/>
      <c r="AA62" s="59" t="s">
        <v>14</v>
      </c>
      <c r="AB62" s="40" t="s">
        <v>60</v>
      </c>
      <c r="AC62" s="24"/>
      <c r="AD62" s="27" t="s">
        <v>1</v>
      </c>
      <c r="AE62" s="24"/>
      <c r="AF62" s="27" t="s">
        <v>2</v>
      </c>
      <c r="AG62" s="24"/>
      <c r="AH62" s="25" t="s">
        <v>1</v>
      </c>
      <c r="AI62" s="24"/>
      <c r="AJ62" s="24"/>
      <c r="AK62" s="25" t="s">
        <v>1</v>
      </c>
      <c r="AL62" s="27" t="s">
        <v>1</v>
      </c>
      <c r="AM62" s="25" t="s">
        <v>12</v>
      </c>
      <c r="AN62" s="24"/>
      <c r="AO62" s="24"/>
      <c r="AP62" s="24"/>
      <c r="AQ62" s="25" t="s">
        <v>0</v>
      </c>
      <c r="AR62" s="27" t="s">
        <v>1</v>
      </c>
      <c r="AS62" s="24"/>
      <c r="AT62" s="24"/>
      <c r="AU62" s="25" t="s">
        <v>12</v>
      </c>
      <c r="AV62" s="24"/>
      <c r="AW62" s="25" t="s">
        <v>2</v>
      </c>
      <c r="AX62" s="27" t="s">
        <v>1</v>
      </c>
      <c r="AY62" s="27" t="s">
        <v>1</v>
      </c>
      <c r="AZ62" s="25" t="s">
        <v>12</v>
      </c>
      <c r="BA62" s="24"/>
      <c r="BB62" s="25" t="s">
        <v>0</v>
      </c>
      <c r="BC62" s="24"/>
      <c r="BD62" s="27" t="s">
        <v>1</v>
      </c>
      <c r="BE62" s="25" t="s">
        <v>0</v>
      </c>
      <c r="BF62" s="24"/>
      <c r="BG62" s="24"/>
      <c r="BH62" s="27" t="s">
        <v>1</v>
      </c>
      <c r="BI62" s="32"/>
      <c r="BJ62" s="10"/>
      <c r="BK62" s="10"/>
      <c r="BL62" s="9"/>
      <c r="BM62" s="8"/>
      <c r="BN62" s="7"/>
      <c r="BO62" s="6"/>
      <c r="BP62" s="4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11"/>
      <c r="CQ62" s="32"/>
      <c r="CR62" s="11"/>
      <c r="CS62" s="32"/>
      <c r="CT62" s="32"/>
      <c r="CU62" s="32"/>
      <c r="CV62" s="32"/>
      <c r="CW62" s="32"/>
      <c r="CX62" s="11"/>
      <c r="CY62" s="32"/>
      <c r="CZ62" s="32"/>
      <c r="DA62" s="32"/>
      <c r="DB62" s="32"/>
      <c r="DC62" s="32"/>
      <c r="DD62" s="11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</row>
    <row r="63" spans="1:124" s="3" customFormat="1" ht="96" x14ac:dyDescent="0.2">
      <c r="A63" s="22"/>
      <c r="C63" s="21"/>
      <c r="D63" s="30" t="s">
        <v>59</v>
      </c>
      <c r="E63" s="24"/>
      <c r="F63" s="27" t="s">
        <v>48</v>
      </c>
      <c r="G63" s="42" t="s">
        <v>58</v>
      </c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5" t="s">
        <v>0</v>
      </c>
      <c r="U63" s="24"/>
      <c r="V63" s="24"/>
      <c r="W63" s="25" t="s">
        <v>1</v>
      </c>
      <c r="X63" s="24"/>
      <c r="Y63" s="25" t="s">
        <v>1</v>
      </c>
      <c r="Z63" s="38"/>
      <c r="AA63" s="59" t="s">
        <v>2</v>
      </c>
      <c r="AB63" s="24"/>
      <c r="AC63" s="24"/>
      <c r="AD63" s="27" t="s">
        <v>1</v>
      </c>
      <c r="AE63" s="24"/>
      <c r="AF63" s="26"/>
      <c r="AG63" s="24"/>
      <c r="AH63" s="25" t="s">
        <v>1</v>
      </c>
      <c r="AI63" s="24"/>
      <c r="AJ63" s="24"/>
      <c r="AK63" s="25" t="s">
        <v>1</v>
      </c>
      <c r="AL63" s="27" t="s">
        <v>1</v>
      </c>
      <c r="AM63" s="40" t="s">
        <v>25</v>
      </c>
      <c r="AN63" s="25" t="s">
        <v>2</v>
      </c>
      <c r="AO63" s="24"/>
      <c r="AP63" s="24"/>
      <c r="AQ63" s="25" t="s">
        <v>0</v>
      </c>
      <c r="AR63" s="27" t="s">
        <v>1</v>
      </c>
      <c r="AS63" s="24"/>
      <c r="AT63" s="24"/>
      <c r="AU63" s="24"/>
      <c r="AV63" s="24"/>
      <c r="AW63" s="25" t="s">
        <v>2</v>
      </c>
      <c r="AX63" s="27" t="s">
        <v>1</v>
      </c>
      <c r="AY63" s="27" t="s">
        <v>1</v>
      </c>
      <c r="AZ63" s="40" t="s">
        <v>57</v>
      </c>
      <c r="BA63" s="24"/>
      <c r="BB63" s="24"/>
      <c r="BC63" s="27" t="s">
        <v>1</v>
      </c>
      <c r="BD63" s="27" t="s">
        <v>1</v>
      </c>
      <c r="BE63" s="24"/>
      <c r="BF63" s="24"/>
      <c r="BG63" s="25" t="s">
        <v>56</v>
      </c>
      <c r="BH63" s="27" t="s">
        <v>1</v>
      </c>
      <c r="BI63" s="32"/>
      <c r="BJ63" s="10"/>
      <c r="BK63" s="10"/>
      <c r="BL63" s="9"/>
      <c r="BM63" s="8"/>
      <c r="BN63" s="7"/>
      <c r="BO63" s="6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11"/>
      <c r="CQ63" s="32"/>
      <c r="CR63" s="11"/>
      <c r="CS63" s="32"/>
      <c r="CT63" s="32"/>
      <c r="CU63" s="32"/>
      <c r="CV63" s="32"/>
      <c r="CW63" s="32"/>
      <c r="CX63" s="11"/>
      <c r="CY63" s="32"/>
      <c r="CZ63" s="32"/>
      <c r="DA63" s="32"/>
      <c r="DB63" s="32"/>
      <c r="DC63" s="32"/>
      <c r="DD63" s="11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</row>
    <row r="64" spans="1:124" s="3" customFormat="1" ht="112" x14ac:dyDescent="0.2">
      <c r="A64" s="22"/>
      <c r="C64" s="21"/>
      <c r="D64" s="30" t="s">
        <v>55</v>
      </c>
      <c r="E64" s="24"/>
      <c r="F64" s="24"/>
      <c r="G64" s="39" t="s">
        <v>14</v>
      </c>
      <c r="H64" s="24"/>
      <c r="I64" s="24"/>
      <c r="J64" s="24"/>
      <c r="K64" s="24"/>
      <c r="L64" s="24"/>
      <c r="M64" s="24"/>
      <c r="N64" s="24"/>
      <c r="O64" s="24"/>
      <c r="P64" s="25" t="s">
        <v>2</v>
      </c>
      <c r="Q64" s="24"/>
      <c r="R64" s="24"/>
      <c r="S64" s="24"/>
      <c r="T64" s="24"/>
      <c r="U64" s="24"/>
      <c r="V64" s="24"/>
      <c r="W64" s="25" t="s">
        <v>1</v>
      </c>
      <c r="X64" s="24"/>
      <c r="Y64" s="25" t="s">
        <v>1</v>
      </c>
      <c r="Z64" s="25" t="s">
        <v>2</v>
      </c>
      <c r="AA64" s="35"/>
      <c r="AB64" s="24"/>
      <c r="AC64" s="24"/>
      <c r="AD64" s="27" t="s">
        <v>1</v>
      </c>
      <c r="AE64" s="24"/>
      <c r="AF64" s="27" t="s">
        <v>0</v>
      </c>
      <c r="AG64" s="24"/>
      <c r="AH64" s="25" t="s">
        <v>1</v>
      </c>
      <c r="AI64" s="40" t="s">
        <v>54</v>
      </c>
      <c r="AJ64" s="24"/>
      <c r="AK64" s="25" t="s">
        <v>1</v>
      </c>
      <c r="AL64" s="27" t="s">
        <v>1</v>
      </c>
      <c r="AM64" s="25" t="s">
        <v>12</v>
      </c>
      <c r="AN64" s="24"/>
      <c r="AO64" s="24"/>
      <c r="AP64" s="24"/>
      <c r="AQ64" s="25" t="s">
        <v>0</v>
      </c>
      <c r="AR64" s="27" t="s">
        <v>1</v>
      </c>
      <c r="AS64" s="24"/>
      <c r="AT64" s="24"/>
      <c r="AU64" s="40" t="s">
        <v>53</v>
      </c>
      <c r="AV64" s="24"/>
      <c r="AW64" s="25" t="s">
        <v>52</v>
      </c>
      <c r="AX64" s="27" t="s">
        <v>1</v>
      </c>
      <c r="AY64" s="27" t="s">
        <v>1</v>
      </c>
      <c r="AZ64" s="40" t="s">
        <v>51</v>
      </c>
      <c r="BA64" s="40" t="s">
        <v>50</v>
      </c>
      <c r="BB64" s="25" t="s">
        <v>0</v>
      </c>
      <c r="BC64" s="24"/>
      <c r="BD64" s="27" t="s">
        <v>1</v>
      </c>
      <c r="BE64" s="24"/>
      <c r="BF64" s="24"/>
      <c r="BG64" s="24"/>
      <c r="BH64" s="24"/>
      <c r="BI64" s="32"/>
      <c r="BJ64" s="10"/>
      <c r="BK64" s="10"/>
      <c r="BL64" s="9"/>
      <c r="BM64" s="8"/>
      <c r="BN64" s="7"/>
      <c r="BO64" s="6"/>
      <c r="BQ64" s="32"/>
      <c r="BR64" s="32"/>
      <c r="BS64" s="11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11"/>
      <c r="CQ64" s="32"/>
      <c r="CR64" s="11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11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</row>
    <row r="65" spans="1:124" s="3" customFormat="1" ht="112" x14ac:dyDescent="0.2">
      <c r="A65" s="22"/>
      <c r="C65" s="21"/>
      <c r="D65" s="30" t="s">
        <v>49</v>
      </c>
      <c r="E65" s="24"/>
      <c r="F65" s="25" t="s">
        <v>48</v>
      </c>
      <c r="G65" s="39" t="s">
        <v>14</v>
      </c>
      <c r="H65" s="24"/>
      <c r="I65" s="24"/>
      <c r="J65" s="25" t="s">
        <v>48</v>
      </c>
      <c r="K65" s="24"/>
      <c r="L65" s="24"/>
      <c r="M65" s="24"/>
      <c r="N65" s="24"/>
      <c r="O65" s="24"/>
      <c r="P65" s="24"/>
      <c r="Q65" s="24"/>
      <c r="R65" s="25" t="s">
        <v>2</v>
      </c>
      <c r="S65" s="24"/>
      <c r="T65" s="25" t="s">
        <v>0</v>
      </c>
      <c r="U65" s="24"/>
      <c r="V65" s="24"/>
      <c r="W65" s="25" t="s">
        <v>1</v>
      </c>
      <c r="X65" s="24"/>
      <c r="Y65" s="25" t="s">
        <v>1</v>
      </c>
      <c r="Z65" s="25" t="s">
        <v>2</v>
      </c>
      <c r="AA65" s="59" t="s">
        <v>2</v>
      </c>
      <c r="AB65" s="24"/>
      <c r="AC65" s="24"/>
      <c r="AD65" s="27" t="s">
        <v>1</v>
      </c>
      <c r="AE65" s="25" t="s">
        <v>2</v>
      </c>
      <c r="AF65" s="27" t="s">
        <v>2</v>
      </c>
      <c r="AG65" s="24"/>
      <c r="AH65" s="25" t="s">
        <v>1</v>
      </c>
      <c r="AI65" s="24"/>
      <c r="AJ65" s="24"/>
      <c r="AK65" s="25" t="s">
        <v>1</v>
      </c>
      <c r="AL65" s="27" t="s">
        <v>1</v>
      </c>
      <c r="AM65" s="25" t="s">
        <v>12</v>
      </c>
      <c r="AN65" s="25" t="s">
        <v>2</v>
      </c>
      <c r="AO65" s="24"/>
      <c r="AP65" s="24"/>
      <c r="AQ65" s="25" t="s">
        <v>2</v>
      </c>
      <c r="AR65" s="27" t="s">
        <v>1</v>
      </c>
      <c r="AS65" s="24"/>
      <c r="AT65" s="24"/>
      <c r="AU65" s="24"/>
      <c r="AV65" s="24"/>
      <c r="AW65" s="25" t="s">
        <v>2</v>
      </c>
      <c r="AX65" s="27" t="s">
        <v>1</v>
      </c>
      <c r="AY65" s="27" t="s">
        <v>1</v>
      </c>
      <c r="AZ65" s="58" t="s">
        <v>47</v>
      </c>
      <c r="BA65" s="24"/>
      <c r="BB65" s="24"/>
      <c r="BC65" s="24"/>
      <c r="BD65" s="27" t="s">
        <v>1</v>
      </c>
      <c r="BE65" s="25" t="s">
        <v>0</v>
      </c>
      <c r="BF65" s="24"/>
      <c r="BG65" s="24"/>
      <c r="BH65" s="24"/>
      <c r="BI65" s="32"/>
      <c r="BJ65" s="10"/>
      <c r="BK65" s="10"/>
      <c r="BL65" s="9"/>
      <c r="BM65" s="8"/>
      <c r="BN65" s="7"/>
      <c r="BO65" s="6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11"/>
      <c r="CQ65" s="32"/>
      <c r="CR65" s="11"/>
      <c r="CS65" s="32"/>
      <c r="CT65" s="32"/>
      <c r="CU65" s="32"/>
      <c r="CV65" s="32"/>
      <c r="CW65" s="32"/>
      <c r="CX65" s="11"/>
      <c r="CY65" s="32"/>
      <c r="CZ65" s="32"/>
      <c r="DA65" s="32"/>
      <c r="DB65" s="32"/>
      <c r="DC65" s="32"/>
      <c r="DD65" s="11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</row>
    <row r="66" spans="1:124" s="3" customFormat="1" ht="80" x14ac:dyDescent="0.2">
      <c r="A66" s="22"/>
      <c r="C66" s="21"/>
      <c r="D66" s="57" t="s">
        <v>46</v>
      </c>
      <c r="E66" s="40" t="s">
        <v>45</v>
      </c>
      <c r="F66" s="24"/>
      <c r="G66" s="26"/>
      <c r="H66" s="24"/>
      <c r="I66" s="24"/>
      <c r="J66" s="24"/>
      <c r="K66" s="40" t="s">
        <v>44</v>
      </c>
      <c r="L66" s="24"/>
      <c r="M66" s="24"/>
      <c r="N66" s="40" t="s">
        <v>44</v>
      </c>
      <c r="O66" s="24"/>
      <c r="P66" s="24"/>
      <c r="Q66" s="24"/>
      <c r="R66" s="24"/>
      <c r="S66" s="24"/>
      <c r="T66" s="40" t="s">
        <v>42</v>
      </c>
      <c r="U66" s="24"/>
      <c r="V66" s="40" t="s">
        <v>42</v>
      </c>
      <c r="W66" s="24"/>
      <c r="X66" s="24"/>
      <c r="Y66" s="40" t="s">
        <v>42</v>
      </c>
      <c r="Z66" s="38"/>
      <c r="AA66" s="35"/>
      <c r="AB66" s="24"/>
      <c r="AC66" s="40" t="s">
        <v>42</v>
      </c>
      <c r="AD66" s="27" t="s">
        <v>1</v>
      </c>
      <c r="AE66" s="40" t="s">
        <v>43</v>
      </c>
      <c r="AF66" s="40" t="s">
        <v>43</v>
      </c>
      <c r="AG66" s="24"/>
      <c r="AH66" s="40" t="s">
        <v>42</v>
      </c>
      <c r="AI66" s="24"/>
      <c r="AJ66" s="40" t="s">
        <v>8</v>
      </c>
      <c r="AK66" s="25" t="s">
        <v>1</v>
      </c>
      <c r="AL66" s="40" t="s">
        <v>42</v>
      </c>
      <c r="AM66" s="40" t="s">
        <v>42</v>
      </c>
      <c r="AN66" s="40" t="s">
        <v>42</v>
      </c>
      <c r="AO66" s="40" t="s">
        <v>8</v>
      </c>
      <c r="AP66" s="24"/>
      <c r="AQ66" s="24"/>
      <c r="AR66" s="27" t="s">
        <v>1</v>
      </c>
      <c r="AS66" s="40" t="s">
        <v>42</v>
      </c>
      <c r="AT66" s="24"/>
      <c r="AU66" s="24"/>
      <c r="AV66" s="24"/>
      <c r="AW66" s="40" t="s">
        <v>39</v>
      </c>
      <c r="AX66" s="27" t="s">
        <v>1</v>
      </c>
      <c r="AY66" s="27" t="s">
        <v>1</v>
      </c>
      <c r="AZ66" s="40" t="s">
        <v>41</v>
      </c>
      <c r="BA66" s="40" t="s">
        <v>40</v>
      </c>
      <c r="BB66" s="24"/>
      <c r="BC66" s="37"/>
      <c r="BD66" s="24"/>
      <c r="BE66" s="40" t="s">
        <v>39</v>
      </c>
      <c r="BF66" s="24"/>
      <c r="BG66" s="40" t="s">
        <v>38</v>
      </c>
      <c r="BH66" s="40" t="s">
        <v>37</v>
      </c>
      <c r="BI66" s="32"/>
      <c r="BJ66" s="10"/>
      <c r="BK66" s="10"/>
      <c r="BL66" s="9"/>
      <c r="BM66" s="8"/>
      <c r="BN66" s="7"/>
      <c r="BO66" s="6"/>
      <c r="BQ66" s="32"/>
      <c r="BR66" s="32"/>
      <c r="BS66" s="11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11"/>
      <c r="CQ66" s="32"/>
      <c r="CR66" s="11"/>
      <c r="CS66" s="32"/>
      <c r="CT66" s="32"/>
      <c r="CU66" s="32"/>
      <c r="CV66" s="11"/>
      <c r="CW66" s="32"/>
      <c r="CX66" s="11"/>
      <c r="CY66" s="32"/>
      <c r="CZ66" s="32"/>
      <c r="DA66" s="32"/>
      <c r="DB66" s="32"/>
      <c r="DC66" s="32"/>
      <c r="DD66" s="11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</row>
    <row r="67" spans="1:124" s="3" customFormat="1" ht="128" x14ac:dyDescent="0.2">
      <c r="A67" s="22"/>
      <c r="C67" s="21"/>
      <c r="D67" s="30" t="s">
        <v>36</v>
      </c>
      <c r="E67" s="24"/>
      <c r="F67" s="24"/>
      <c r="G67" s="24"/>
      <c r="H67" s="40" t="s">
        <v>35</v>
      </c>
      <c r="I67" s="24"/>
      <c r="J67" s="25" t="s">
        <v>1</v>
      </c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5" t="s">
        <v>1</v>
      </c>
      <c r="X67" s="24"/>
      <c r="Y67" s="25" t="s">
        <v>1</v>
      </c>
      <c r="Z67" s="38"/>
      <c r="AA67" s="35"/>
      <c r="AB67" s="40" t="s">
        <v>29</v>
      </c>
      <c r="AC67" s="24"/>
      <c r="AD67" s="27" t="s">
        <v>1</v>
      </c>
      <c r="AE67" s="24"/>
      <c r="AF67" s="27" t="s">
        <v>2</v>
      </c>
      <c r="AG67" s="24"/>
      <c r="AH67" s="25" t="s">
        <v>1</v>
      </c>
      <c r="AI67" s="24"/>
      <c r="AJ67" s="24"/>
      <c r="AK67" s="25" t="s">
        <v>1</v>
      </c>
      <c r="AL67" s="27" t="s">
        <v>1</v>
      </c>
      <c r="AM67" s="40" t="s">
        <v>34</v>
      </c>
      <c r="AN67" s="24"/>
      <c r="AO67" s="24"/>
      <c r="AP67" s="24"/>
      <c r="AQ67" s="24"/>
      <c r="AR67" s="27" t="s">
        <v>1</v>
      </c>
      <c r="AS67" s="24"/>
      <c r="AT67" s="40" t="s">
        <v>33</v>
      </c>
      <c r="AU67" s="25" t="s">
        <v>12</v>
      </c>
      <c r="AV67" s="24"/>
      <c r="AW67" s="25" t="s">
        <v>2</v>
      </c>
      <c r="AX67" s="27" t="s">
        <v>1</v>
      </c>
      <c r="AY67" s="27" t="s">
        <v>1</v>
      </c>
      <c r="AZ67" s="40" t="s">
        <v>32</v>
      </c>
      <c r="BA67" s="25" t="s">
        <v>31</v>
      </c>
      <c r="BB67" s="25" t="s">
        <v>0</v>
      </c>
      <c r="BC67" s="24"/>
      <c r="BD67" s="27" t="s">
        <v>1</v>
      </c>
      <c r="BE67" s="25" t="s">
        <v>0</v>
      </c>
      <c r="BF67" s="24"/>
      <c r="BG67" s="24"/>
      <c r="BH67" s="27" t="s">
        <v>1</v>
      </c>
      <c r="BI67" s="32"/>
      <c r="BJ67" s="10"/>
      <c r="BK67" s="10"/>
      <c r="BL67" s="9"/>
      <c r="BM67" s="8"/>
      <c r="BN67" s="7"/>
      <c r="BO67" s="6"/>
      <c r="BQ67" s="32"/>
      <c r="BR67" s="32"/>
      <c r="BS67" s="11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11"/>
      <c r="CQ67" s="32"/>
      <c r="CR67" s="11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</row>
    <row r="68" spans="1:124" s="3" customFormat="1" ht="96" x14ac:dyDescent="0.2">
      <c r="A68" s="22"/>
      <c r="C68" s="21"/>
      <c r="D68" s="30" t="s">
        <v>30</v>
      </c>
      <c r="E68" s="24"/>
      <c r="F68" s="24"/>
      <c r="G68" s="26"/>
      <c r="H68" s="24"/>
      <c r="I68" s="24"/>
      <c r="J68" s="24"/>
      <c r="K68" s="24"/>
      <c r="L68" s="24"/>
      <c r="M68" s="24"/>
      <c r="N68" s="24"/>
      <c r="O68" s="24"/>
      <c r="P68" s="24"/>
      <c r="Q68" s="25" t="s">
        <v>2</v>
      </c>
      <c r="R68" s="24"/>
      <c r="S68" s="24"/>
      <c r="T68" s="24"/>
      <c r="U68" s="24"/>
      <c r="V68" s="24"/>
      <c r="W68" s="25" t="s">
        <v>1</v>
      </c>
      <c r="X68" s="24"/>
      <c r="Y68" s="25" t="s">
        <v>1</v>
      </c>
      <c r="Z68" s="38"/>
      <c r="AA68" s="35"/>
      <c r="AB68" s="40" t="s">
        <v>29</v>
      </c>
      <c r="AC68" s="24"/>
      <c r="AD68" s="27" t="s">
        <v>1</v>
      </c>
      <c r="AE68" s="24"/>
      <c r="AF68" s="27" t="s">
        <v>2</v>
      </c>
      <c r="AG68" s="24"/>
      <c r="AH68" s="25" t="s">
        <v>1</v>
      </c>
      <c r="AI68" s="33"/>
      <c r="AJ68" s="27" t="s">
        <v>2</v>
      </c>
      <c r="AK68" s="25" t="s">
        <v>1</v>
      </c>
      <c r="AL68" s="27" t="s">
        <v>1</v>
      </c>
      <c r="AM68" s="33"/>
      <c r="AN68" s="24"/>
      <c r="AO68" s="24"/>
      <c r="AP68" s="24"/>
      <c r="AQ68" s="24"/>
      <c r="AR68" s="27" t="s">
        <v>1</v>
      </c>
      <c r="AS68" s="24"/>
      <c r="AT68" s="24"/>
      <c r="AU68" s="24"/>
      <c r="AV68" s="24"/>
      <c r="AW68" s="24"/>
      <c r="AX68" s="27" t="s">
        <v>1</v>
      </c>
      <c r="AY68" s="27" t="s">
        <v>1</v>
      </c>
      <c r="AZ68" s="25" t="s">
        <v>11</v>
      </c>
      <c r="BA68" s="24"/>
      <c r="BB68" s="24"/>
      <c r="BC68" s="27" t="s">
        <v>1</v>
      </c>
      <c r="BD68" s="27" t="s">
        <v>1</v>
      </c>
      <c r="BE68" s="25" t="s">
        <v>0</v>
      </c>
      <c r="BF68" s="24"/>
      <c r="BG68" s="24"/>
      <c r="BH68" s="25" t="s">
        <v>12</v>
      </c>
      <c r="BI68" s="32"/>
      <c r="BJ68" s="10"/>
      <c r="BK68" s="10"/>
      <c r="BL68" s="9"/>
      <c r="BM68" s="8"/>
      <c r="BN68" s="7"/>
      <c r="BO68" s="6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11"/>
      <c r="CQ68" s="32"/>
      <c r="CR68" s="11"/>
      <c r="CS68" s="32"/>
      <c r="CT68" s="32"/>
      <c r="CU68" s="32"/>
      <c r="CV68" s="32"/>
      <c r="CW68" s="32"/>
      <c r="CX68" s="11"/>
      <c r="CY68" s="32"/>
      <c r="CZ68" s="32"/>
      <c r="DA68" s="32"/>
      <c r="DB68" s="32"/>
      <c r="DC68" s="32"/>
      <c r="DD68" s="11"/>
      <c r="DE68" s="32"/>
      <c r="DF68" s="32"/>
      <c r="DG68" s="32"/>
      <c r="DH68" s="32"/>
      <c r="DI68" s="32"/>
      <c r="DJ68" s="32"/>
      <c r="DK68" s="32"/>
      <c r="DL68" s="32"/>
      <c r="DM68" s="36"/>
      <c r="DN68" s="32"/>
      <c r="DO68" s="32"/>
      <c r="DP68" s="32"/>
      <c r="DQ68" s="32"/>
      <c r="DR68" s="32"/>
      <c r="DS68" s="32"/>
      <c r="DT68" s="32"/>
    </row>
    <row r="69" spans="1:124" s="3" customFormat="1" ht="16" x14ac:dyDescent="0.2">
      <c r="A69" s="22"/>
      <c r="B69" s="4"/>
      <c r="C69" s="21"/>
      <c r="D69" s="56" t="s">
        <v>28</v>
      </c>
      <c r="E69" s="54"/>
      <c r="F69" s="54"/>
      <c r="G69" s="52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9"/>
      <c r="AA69" s="55"/>
      <c r="AB69" s="54"/>
      <c r="AC69" s="13"/>
      <c r="AD69" s="53"/>
      <c r="AE69" s="13"/>
      <c r="AF69" s="52"/>
      <c r="AG69" s="13"/>
      <c r="AH69" s="13"/>
      <c r="AI69" s="13"/>
      <c r="AJ69" s="13"/>
      <c r="AK69" s="51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32"/>
      <c r="BJ69" s="10"/>
      <c r="BK69" s="10"/>
      <c r="BL69" s="9"/>
      <c r="BM69" s="8"/>
      <c r="BN69" s="7"/>
      <c r="BO69" s="6"/>
      <c r="BQ69" s="11"/>
      <c r="BR69" s="32"/>
      <c r="BS69" s="11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11"/>
      <c r="CQ69" s="32"/>
      <c r="CR69" s="11"/>
      <c r="CS69" s="32"/>
      <c r="CT69" s="32"/>
      <c r="CU69" s="32"/>
      <c r="CV69" s="11"/>
      <c r="CW69" s="32"/>
      <c r="CX69" s="11"/>
      <c r="CY69" s="32"/>
      <c r="CZ69" s="32"/>
      <c r="DA69" s="32"/>
      <c r="DB69" s="32"/>
      <c r="DC69" s="32"/>
      <c r="DD69" s="11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6"/>
      <c r="DR69" s="36"/>
      <c r="DS69" s="32"/>
      <c r="DT69" s="32"/>
    </row>
    <row r="70" spans="1:124" s="3" customFormat="1" ht="112" x14ac:dyDescent="0.2">
      <c r="A70" s="22"/>
      <c r="C70" s="21" t="s">
        <v>27</v>
      </c>
      <c r="D70" s="50" t="s">
        <v>26</v>
      </c>
      <c r="E70" s="43"/>
      <c r="F70" s="43"/>
      <c r="G70" s="39" t="s">
        <v>14</v>
      </c>
      <c r="H70" s="43"/>
      <c r="I70" s="43"/>
      <c r="J70" s="24"/>
      <c r="K70" s="24"/>
      <c r="L70" s="24"/>
      <c r="M70" s="24"/>
      <c r="N70" s="24"/>
      <c r="O70" s="24"/>
      <c r="P70" s="24"/>
      <c r="Q70" s="24"/>
      <c r="R70" s="43"/>
      <c r="S70" s="24"/>
      <c r="T70" s="24"/>
      <c r="U70" s="25" t="s">
        <v>0</v>
      </c>
      <c r="V70" s="43"/>
      <c r="W70" s="24"/>
      <c r="X70" s="43"/>
      <c r="Y70" s="25" t="s">
        <v>1</v>
      </c>
      <c r="Z70" s="38"/>
      <c r="AA70" s="49"/>
      <c r="AB70" s="49"/>
      <c r="AC70" s="49"/>
      <c r="AD70" s="48" t="s">
        <v>1</v>
      </c>
      <c r="AE70" s="43"/>
      <c r="AF70" s="27" t="s">
        <v>2</v>
      </c>
      <c r="AG70" s="43"/>
      <c r="AH70" s="25" t="s">
        <v>1</v>
      </c>
      <c r="AI70" s="43"/>
      <c r="AJ70" s="25" t="s">
        <v>12</v>
      </c>
      <c r="AK70" s="47" t="s">
        <v>1</v>
      </c>
      <c r="AL70" s="27" t="s">
        <v>1</v>
      </c>
      <c r="AM70" s="40" t="s">
        <v>25</v>
      </c>
      <c r="AN70" s="44" t="s">
        <v>2</v>
      </c>
      <c r="AO70" s="43"/>
      <c r="AP70" s="44" t="s">
        <v>2</v>
      </c>
      <c r="AQ70" s="44" t="s">
        <v>8</v>
      </c>
      <c r="AR70" s="27" t="s">
        <v>1</v>
      </c>
      <c r="AS70" s="43"/>
      <c r="AT70" s="44" t="s">
        <v>24</v>
      </c>
      <c r="AU70" s="25" t="s">
        <v>5</v>
      </c>
      <c r="AV70" s="43"/>
      <c r="AW70" s="44" t="s">
        <v>2</v>
      </c>
      <c r="AX70" s="25" t="s">
        <v>1</v>
      </c>
      <c r="AY70" s="25" t="s">
        <v>1</v>
      </c>
      <c r="AZ70" s="46" t="s">
        <v>23</v>
      </c>
      <c r="BA70" s="45"/>
      <c r="BB70" s="25" t="s">
        <v>0</v>
      </c>
      <c r="BC70" s="43"/>
      <c r="BD70" s="25" t="s">
        <v>1</v>
      </c>
      <c r="BE70" s="43"/>
      <c r="BF70" s="44" t="s">
        <v>2</v>
      </c>
      <c r="BG70" s="43"/>
      <c r="BH70" s="43"/>
      <c r="BI70" s="32"/>
      <c r="BJ70" s="10"/>
      <c r="BK70" s="10"/>
      <c r="BL70" s="9"/>
      <c r="BM70" s="8"/>
      <c r="BN70" s="7"/>
      <c r="BO70" s="6"/>
      <c r="BQ70" s="32"/>
      <c r="BR70" s="32"/>
      <c r="BS70" s="11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11"/>
      <c r="CQ70" s="32"/>
      <c r="CR70" s="11"/>
      <c r="CS70" s="32"/>
      <c r="CT70" s="32"/>
      <c r="CU70" s="32"/>
      <c r="CV70" s="32"/>
      <c r="CW70" s="32"/>
      <c r="CX70" s="11"/>
      <c r="CY70" s="32"/>
      <c r="CZ70" s="32"/>
      <c r="DA70" s="32"/>
      <c r="DB70" s="32"/>
      <c r="DC70" s="32"/>
      <c r="DD70" s="11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6"/>
      <c r="DR70" s="36"/>
      <c r="DS70" s="36"/>
      <c r="DT70" s="32"/>
    </row>
    <row r="71" spans="1:124" s="3" customFormat="1" ht="96" x14ac:dyDescent="0.2">
      <c r="A71" s="22"/>
      <c r="C71" s="21"/>
      <c r="D71" s="30" t="s">
        <v>22</v>
      </c>
      <c r="E71" s="26"/>
      <c r="F71" s="24"/>
      <c r="G71" s="26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5" t="s">
        <v>1</v>
      </c>
      <c r="Z71" s="38"/>
      <c r="AA71" s="35"/>
      <c r="AB71" s="24"/>
      <c r="AC71" s="24"/>
      <c r="AD71" s="27" t="s">
        <v>1</v>
      </c>
      <c r="AE71" s="24"/>
      <c r="AF71" s="27" t="s">
        <v>2</v>
      </c>
      <c r="AG71" s="24"/>
      <c r="AH71" s="25" t="s">
        <v>1</v>
      </c>
      <c r="AI71" s="24"/>
      <c r="AJ71" s="27" t="s">
        <v>2</v>
      </c>
      <c r="AK71" s="25" t="s">
        <v>1</v>
      </c>
      <c r="AL71" s="27" t="s">
        <v>1</v>
      </c>
      <c r="AM71" s="24"/>
      <c r="AN71" s="24"/>
      <c r="AO71" s="25" t="s">
        <v>12</v>
      </c>
      <c r="AP71" s="24"/>
      <c r="AQ71" s="24"/>
      <c r="AR71" s="27" t="s">
        <v>1</v>
      </c>
      <c r="AS71" s="24"/>
      <c r="AT71" s="25" t="s">
        <v>2</v>
      </c>
      <c r="AU71" s="25" t="s">
        <v>21</v>
      </c>
      <c r="AV71" s="24"/>
      <c r="AW71" s="25" t="s">
        <v>2</v>
      </c>
      <c r="AX71" s="25" t="s">
        <v>1</v>
      </c>
      <c r="AY71" s="25" t="s">
        <v>1</v>
      </c>
      <c r="AZ71" s="24"/>
      <c r="BA71" s="25" t="s">
        <v>2</v>
      </c>
      <c r="BB71" s="25" t="s">
        <v>0</v>
      </c>
      <c r="BC71" s="24"/>
      <c r="BD71" s="25" t="s">
        <v>1</v>
      </c>
      <c r="BE71" s="25" t="s">
        <v>10</v>
      </c>
      <c r="BF71" s="25" t="s">
        <v>2</v>
      </c>
      <c r="BG71" s="24"/>
      <c r="BH71" s="27" t="s">
        <v>1</v>
      </c>
      <c r="BI71" s="32"/>
      <c r="BJ71" s="10"/>
      <c r="BK71" s="10"/>
      <c r="BL71" s="9"/>
      <c r="BM71" s="8"/>
      <c r="BN71" s="7"/>
      <c r="BO71" s="6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11"/>
      <c r="CQ71" s="32"/>
      <c r="CR71" s="11"/>
      <c r="CS71" s="32"/>
      <c r="CT71" s="32"/>
      <c r="CU71" s="32"/>
      <c r="CV71" s="32"/>
      <c r="CW71" s="32"/>
      <c r="CX71" s="11"/>
      <c r="CY71" s="32"/>
      <c r="CZ71" s="32"/>
      <c r="DA71" s="32"/>
      <c r="DB71" s="32"/>
      <c r="DC71" s="32"/>
      <c r="DD71" s="11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6"/>
      <c r="DR71" s="36"/>
      <c r="DS71" s="36"/>
      <c r="DT71" s="36"/>
    </row>
    <row r="72" spans="1:124" s="3" customFormat="1" ht="112" x14ac:dyDescent="0.2">
      <c r="A72" s="22"/>
      <c r="C72" s="21"/>
      <c r="D72" s="30" t="s">
        <v>20</v>
      </c>
      <c r="E72" s="24"/>
      <c r="F72" s="24"/>
      <c r="G72" s="42" t="s">
        <v>19</v>
      </c>
      <c r="H72" s="25" t="s">
        <v>2</v>
      </c>
      <c r="I72" s="24"/>
      <c r="J72" s="24"/>
      <c r="K72" s="25" t="s">
        <v>14</v>
      </c>
      <c r="L72" s="24"/>
      <c r="M72" s="24"/>
      <c r="N72" s="25" t="s">
        <v>18</v>
      </c>
      <c r="O72" s="25" t="s">
        <v>2</v>
      </c>
      <c r="P72" s="24"/>
      <c r="Q72" s="24"/>
      <c r="R72" s="24"/>
      <c r="S72" s="25" t="s">
        <v>5</v>
      </c>
      <c r="T72" s="25" t="s">
        <v>18</v>
      </c>
      <c r="U72" s="25" t="s">
        <v>0</v>
      </c>
      <c r="V72" s="25" t="s">
        <v>2</v>
      </c>
      <c r="W72" s="25" t="s">
        <v>18</v>
      </c>
      <c r="X72" s="24"/>
      <c r="Y72" s="25" t="s">
        <v>1</v>
      </c>
      <c r="Z72" s="41" t="s">
        <v>17</v>
      </c>
      <c r="AA72" s="35"/>
      <c r="AB72" s="24"/>
      <c r="AC72" s="24"/>
      <c r="AD72" s="27" t="s">
        <v>1</v>
      </c>
      <c r="AE72" s="24"/>
      <c r="AF72" s="26"/>
      <c r="AG72" s="24"/>
      <c r="AH72" s="25" t="s">
        <v>1</v>
      </c>
      <c r="AI72" s="24"/>
      <c r="AJ72" s="25" t="s">
        <v>12</v>
      </c>
      <c r="AK72" s="25" t="s">
        <v>1</v>
      </c>
      <c r="AL72" s="27" t="s">
        <v>1</v>
      </c>
      <c r="AM72" s="25" t="s">
        <v>12</v>
      </c>
      <c r="AN72" s="24"/>
      <c r="AO72" s="24"/>
      <c r="AP72" s="24"/>
      <c r="AQ72" s="24"/>
      <c r="AR72" s="27" t="s">
        <v>1</v>
      </c>
      <c r="AS72" s="24"/>
      <c r="AT72" s="24"/>
      <c r="AU72" s="24"/>
      <c r="AV72" s="24"/>
      <c r="AW72" s="25" t="s">
        <v>1</v>
      </c>
      <c r="AX72" s="25" t="s">
        <v>1</v>
      </c>
      <c r="AY72" s="25" t="s">
        <v>1</v>
      </c>
      <c r="AZ72" s="40" t="s">
        <v>16</v>
      </c>
      <c r="BA72" s="24"/>
      <c r="BB72" s="25" t="s">
        <v>0</v>
      </c>
      <c r="BC72" s="24"/>
      <c r="BD72" s="25" t="s">
        <v>1</v>
      </c>
      <c r="BE72" s="25" t="s">
        <v>10</v>
      </c>
      <c r="BF72" s="37"/>
      <c r="BG72" s="37"/>
      <c r="BH72" s="27" t="s">
        <v>1</v>
      </c>
      <c r="BI72" s="32"/>
      <c r="BJ72" s="10"/>
      <c r="BK72" s="10"/>
      <c r="BL72" s="9"/>
      <c r="BM72" s="8"/>
      <c r="BN72" s="7"/>
      <c r="BO72" s="6"/>
      <c r="BQ72" s="32"/>
      <c r="BR72" s="32"/>
      <c r="BS72" s="11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11"/>
      <c r="CQ72" s="32"/>
      <c r="CR72" s="11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11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</row>
    <row r="73" spans="1:124" s="3" customFormat="1" ht="128" x14ac:dyDescent="0.2">
      <c r="A73" s="22"/>
      <c r="B73" s="31"/>
      <c r="C73" s="21"/>
      <c r="D73" s="30" t="s">
        <v>15</v>
      </c>
      <c r="E73" s="24"/>
      <c r="F73" s="24"/>
      <c r="G73" s="39" t="s">
        <v>14</v>
      </c>
      <c r="H73" s="25" t="s">
        <v>2</v>
      </c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5" t="s">
        <v>0</v>
      </c>
      <c r="V73" s="24"/>
      <c r="W73" s="24"/>
      <c r="X73" s="24"/>
      <c r="Y73" s="25" t="s">
        <v>1</v>
      </c>
      <c r="Z73" s="38"/>
      <c r="AA73" s="35"/>
      <c r="AB73" s="24"/>
      <c r="AC73" s="24"/>
      <c r="AD73" s="27" t="s">
        <v>1</v>
      </c>
      <c r="AE73" s="24"/>
      <c r="AF73" s="27" t="s">
        <v>2</v>
      </c>
      <c r="AG73" s="24"/>
      <c r="AH73" s="25" t="s">
        <v>1</v>
      </c>
      <c r="AI73" s="24"/>
      <c r="AJ73" s="24"/>
      <c r="AK73" s="25" t="s">
        <v>1</v>
      </c>
      <c r="AL73" s="27" t="s">
        <v>1</v>
      </c>
      <c r="AM73" s="24"/>
      <c r="AN73" s="25" t="s">
        <v>2</v>
      </c>
      <c r="AO73" s="24"/>
      <c r="AP73" s="24"/>
      <c r="AQ73" s="25" t="s">
        <v>5</v>
      </c>
      <c r="AR73" s="27" t="s">
        <v>1</v>
      </c>
      <c r="AS73" s="24"/>
      <c r="AT73" s="25" t="s">
        <v>13</v>
      </c>
      <c r="AU73" s="24"/>
      <c r="AV73" s="24"/>
      <c r="AW73" s="25" t="s">
        <v>12</v>
      </c>
      <c r="AX73" s="25" t="s">
        <v>1</v>
      </c>
      <c r="AY73" s="25" t="s">
        <v>1</v>
      </c>
      <c r="AZ73" s="25" t="s">
        <v>11</v>
      </c>
      <c r="BA73" s="24"/>
      <c r="BB73" s="25" t="s">
        <v>1</v>
      </c>
      <c r="BC73" s="24"/>
      <c r="BD73" s="25" t="s">
        <v>1</v>
      </c>
      <c r="BE73" s="25" t="s">
        <v>10</v>
      </c>
      <c r="BF73" s="37"/>
      <c r="BG73" s="37"/>
      <c r="BH73" s="34" t="s">
        <v>2</v>
      </c>
      <c r="BI73" s="36"/>
      <c r="BJ73" s="10"/>
      <c r="BK73" s="10"/>
      <c r="BL73" s="9"/>
      <c r="BM73" s="8"/>
      <c r="BN73" s="7"/>
      <c r="BO73" s="6"/>
      <c r="BQ73" s="11"/>
      <c r="BR73" s="11"/>
      <c r="BS73" s="11"/>
      <c r="BT73" s="11"/>
      <c r="BU73" s="32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32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32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32"/>
      <c r="DK73" s="32"/>
      <c r="DL73" s="11"/>
      <c r="DM73" s="11"/>
      <c r="DN73" s="11"/>
      <c r="DO73" s="32"/>
      <c r="DP73" s="32"/>
      <c r="DQ73" s="32"/>
      <c r="DR73" s="11"/>
      <c r="DS73" s="11"/>
      <c r="DT73" s="11"/>
    </row>
    <row r="74" spans="1:124" s="3" customFormat="1" ht="96" x14ac:dyDescent="0.2">
      <c r="A74" s="22"/>
      <c r="B74" s="31"/>
      <c r="C74" s="21"/>
      <c r="D74" s="30" t="s">
        <v>9</v>
      </c>
      <c r="E74" s="24"/>
      <c r="F74" s="24"/>
      <c r="G74" s="26"/>
      <c r="H74" s="24"/>
      <c r="I74" s="24"/>
      <c r="J74" s="24"/>
      <c r="K74" s="24"/>
      <c r="L74" s="24"/>
      <c r="M74" s="24"/>
      <c r="N74" s="24"/>
      <c r="O74" s="25" t="s">
        <v>8</v>
      </c>
      <c r="P74" s="24"/>
      <c r="Q74" s="24"/>
      <c r="R74" s="25" t="s">
        <v>2</v>
      </c>
      <c r="S74" s="24"/>
      <c r="T74" s="24"/>
      <c r="U74" s="24"/>
      <c r="V74" s="24"/>
      <c r="W74" s="24"/>
      <c r="X74" s="24"/>
      <c r="Y74" s="25" t="s">
        <v>1</v>
      </c>
      <c r="Z74" s="25" t="s">
        <v>2</v>
      </c>
      <c r="AA74" s="35"/>
      <c r="AB74" s="24"/>
      <c r="AC74" s="24"/>
      <c r="AD74" s="27" t="s">
        <v>1</v>
      </c>
      <c r="AE74" s="27" t="s">
        <v>2</v>
      </c>
      <c r="AF74" s="27" t="s">
        <v>2</v>
      </c>
      <c r="AG74" s="24"/>
      <c r="AH74" s="25" t="s">
        <v>1</v>
      </c>
      <c r="AI74" s="33"/>
      <c r="AJ74" s="33"/>
      <c r="AK74" s="25" t="s">
        <v>1</v>
      </c>
      <c r="AL74" s="33"/>
      <c r="AM74" s="33"/>
      <c r="AN74" s="25" t="s">
        <v>2</v>
      </c>
      <c r="AO74" s="24"/>
      <c r="AP74" s="25" t="s">
        <v>8</v>
      </c>
      <c r="AQ74" s="34" t="s">
        <v>5</v>
      </c>
      <c r="AR74" s="27" t="s">
        <v>1</v>
      </c>
      <c r="AS74" s="33"/>
      <c r="AT74" s="33"/>
      <c r="AU74" s="25" t="s">
        <v>7</v>
      </c>
      <c r="AV74" s="24"/>
      <c r="AW74" s="33"/>
      <c r="AX74" s="25" t="s">
        <v>1</v>
      </c>
      <c r="AY74" s="25" t="s">
        <v>1</v>
      </c>
      <c r="AZ74" s="24"/>
      <c r="BA74" s="27" t="s">
        <v>2</v>
      </c>
      <c r="BB74" s="25" t="s">
        <v>1</v>
      </c>
      <c r="BC74" s="24"/>
      <c r="BD74" s="25" t="s">
        <v>1</v>
      </c>
      <c r="BE74" s="25" t="s">
        <v>0</v>
      </c>
      <c r="BF74" s="24"/>
      <c r="BG74" s="33"/>
      <c r="BH74" s="27" t="s">
        <v>1</v>
      </c>
      <c r="BI74" s="32"/>
      <c r="BJ74" s="10"/>
      <c r="BK74" s="10"/>
      <c r="BL74" s="9"/>
      <c r="BM74" s="8"/>
      <c r="BN74" s="7"/>
      <c r="BO74" s="6"/>
      <c r="BQ74" s="11"/>
      <c r="BR74" s="11"/>
      <c r="BS74" s="11"/>
      <c r="BT74" s="11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11"/>
      <c r="CN74" s="32"/>
      <c r="CO74" s="11"/>
      <c r="CP74" s="11"/>
      <c r="CQ74" s="32"/>
      <c r="CR74" s="11"/>
      <c r="CS74" s="32"/>
      <c r="CT74" s="32"/>
      <c r="CU74" s="11"/>
      <c r="CV74" s="11"/>
      <c r="CW74" s="32"/>
      <c r="CX74" s="11"/>
      <c r="CY74" s="11"/>
      <c r="CZ74" s="32"/>
      <c r="DA74" s="11"/>
      <c r="DB74" s="32"/>
      <c r="DC74" s="11"/>
      <c r="DD74" s="11"/>
      <c r="DE74" s="11"/>
      <c r="DF74" s="11"/>
      <c r="DG74" s="11"/>
      <c r="DH74" s="32"/>
      <c r="DI74" s="11"/>
      <c r="DJ74" s="32"/>
      <c r="DK74" s="32"/>
      <c r="DL74" s="11"/>
      <c r="DM74" s="32"/>
      <c r="DN74" s="32"/>
      <c r="DO74" s="32"/>
      <c r="DP74" s="32"/>
      <c r="DQ74" s="32"/>
      <c r="DR74" s="32"/>
      <c r="DS74" s="11"/>
      <c r="DT74" s="11"/>
    </row>
    <row r="75" spans="1:124" s="3" customFormat="1" ht="96" x14ac:dyDescent="0.2">
      <c r="A75" s="22"/>
      <c r="B75" s="31"/>
      <c r="C75" s="21"/>
      <c r="D75" s="30" t="s">
        <v>6</v>
      </c>
      <c r="E75" s="26"/>
      <c r="F75" s="26"/>
      <c r="G75" s="26"/>
      <c r="H75" s="26"/>
      <c r="I75" s="24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5" t="s">
        <v>1</v>
      </c>
      <c r="Z75" s="29"/>
      <c r="AA75" s="28"/>
      <c r="AB75" s="26"/>
      <c r="AC75" s="26"/>
      <c r="AD75" s="27" t="s">
        <v>1</v>
      </c>
      <c r="AE75" s="26"/>
      <c r="AF75" s="27" t="s">
        <v>2</v>
      </c>
      <c r="AG75" s="26"/>
      <c r="AH75" s="26"/>
      <c r="AI75" s="23"/>
      <c r="AJ75" s="23"/>
      <c r="AK75" s="25" t="s">
        <v>1</v>
      </c>
      <c r="AL75" s="23"/>
      <c r="AM75" s="23"/>
      <c r="AN75" s="26"/>
      <c r="AO75" s="26"/>
      <c r="AP75" s="26"/>
      <c r="AQ75" s="25" t="s">
        <v>5</v>
      </c>
      <c r="AR75" s="27" t="s">
        <v>1</v>
      </c>
      <c r="AS75" s="23"/>
      <c r="AT75" s="23"/>
      <c r="AU75" s="23"/>
      <c r="AV75" s="23"/>
      <c r="AW75" s="23"/>
      <c r="AX75" s="25" t="s">
        <v>1</v>
      </c>
      <c r="AY75" s="25" t="s">
        <v>1</v>
      </c>
      <c r="AZ75" s="23"/>
      <c r="BA75" s="27" t="s">
        <v>2</v>
      </c>
      <c r="BB75" s="26"/>
      <c r="BC75" s="24"/>
      <c r="BD75" s="25" t="s">
        <v>1</v>
      </c>
      <c r="BE75" s="24"/>
      <c r="BF75" s="23"/>
      <c r="BG75" s="23"/>
      <c r="BH75" s="23"/>
      <c r="BI75" s="11"/>
      <c r="BJ75" s="10"/>
      <c r="BK75" s="10"/>
      <c r="BL75" s="9"/>
      <c r="BM75" s="8"/>
      <c r="BN75" s="7"/>
      <c r="BO75" s="6"/>
      <c r="BQ75" s="5"/>
      <c r="BR75" s="5"/>
      <c r="BS75" s="4"/>
    </row>
    <row r="76" spans="1:124" s="3" customFormat="1" ht="96" x14ac:dyDescent="0.2">
      <c r="A76" s="22"/>
      <c r="C76" s="21"/>
      <c r="D76" s="20" t="s">
        <v>4</v>
      </c>
      <c r="E76" s="15" t="s">
        <v>2</v>
      </c>
      <c r="F76" s="16"/>
      <c r="G76" s="15" t="s">
        <v>2</v>
      </c>
      <c r="H76" s="15" t="s">
        <v>2</v>
      </c>
      <c r="I76" s="13"/>
      <c r="J76" s="14" t="s">
        <v>3</v>
      </c>
      <c r="K76" s="13"/>
      <c r="L76" s="13"/>
      <c r="M76" s="13"/>
      <c r="N76" s="13"/>
      <c r="O76" s="13"/>
      <c r="P76" s="13"/>
      <c r="Q76" s="13"/>
      <c r="R76" s="14" t="s">
        <v>1</v>
      </c>
      <c r="S76" s="13"/>
      <c r="T76" s="13"/>
      <c r="U76" s="13"/>
      <c r="V76" s="13"/>
      <c r="W76" s="14" t="s">
        <v>1</v>
      </c>
      <c r="X76" s="13"/>
      <c r="Y76" s="14" t="s">
        <v>1</v>
      </c>
      <c r="Z76" s="19"/>
      <c r="AA76" s="18"/>
      <c r="AB76" s="13"/>
      <c r="AC76" s="16"/>
      <c r="AD76" s="17" t="s">
        <v>1</v>
      </c>
      <c r="AE76" s="13"/>
      <c r="AF76" s="15" t="s">
        <v>2</v>
      </c>
      <c r="AG76" s="14" t="s">
        <v>2</v>
      </c>
      <c r="AH76" s="14" t="s">
        <v>1</v>
      </c>
      <c r="AI76" s="12"/>
      <c r="AJ76" s="12"/>
      <c r="AK76" s="14" t="s">
        <v>1</v>
      </c>
      <c r="AL76" s="15" t="s">
        <v>1</v>
      </c>
      <c r="AM76" s="12"/>
      <c r="AN76" s="14" t="s">
        <v>2</v>
      </c>
      <c r="AO76" s="12"/>
      <c r="AP76" s="13"/>
      <c r="AQ76" s="16"/>
      <c r="AR76" s="15" t="s">
        <v>1</v>
      </c>
      <c r="AS76" s="12"/>
      <c r="AT76" s="12"/>
      <c r="AU76" s="15" t="s">
        <v>1</v>
      </c>
      <c r="AV76" s="13"/>
      <c r="AW76" s="15" t="s">
        <v>2</v>
      </c>
      <c r="AX76" s="14" t="s">
        <v>1</v>
      </c>
      <c r="AY76" s="14" t="s">
        <v>1</v>
      </c>
      <c r="AZ76" s="12"/>
      <c r="BA76" s="13"/>
      <c r="BB76" s="14" t="s">
        <v>1</v>
      </c>
      <c r="BC76" s="14" t="s">
        <v>1</v>
      </c>
      <c r="BD76" s="14" t="s">
        <v>1</v>
      </c>
      <c r="BE76" s="14" t="s">
        <v>0</v>
      </c>
      <c r="BF76" s="13"/>
      <c r="BG76" s="12"/>
      <c r="BH76" s="12"/>
      <c r="BI76" s="11"/>
      <c r="BJ76" s="10"/>
      <c r="BK76" s="10"/>
      <c r="BL76" s="9"/>
      <c r="BM76" s="8"/>
      <c r="BN76" s="7"/>
      <c r="BO76" s="6"/>
      <c r="BQ76" s="5"/>
      <c r="BR76" s="5"/>
      <c r="BS76" s="4"/>
    </row>
  </sheetData>
  <mergeCells count="15">
    <mergeCell ref="BP36:BR36"/>
    <mergeCell ref="C37:D37"/>
    <mergeCell ref="C38:C46"/>
    <mergeCell ref="E5:Z5"/>
    <mergeCell ref="AA5:BH5"/>
    <mergeCell ref="BJ12:BK12"/>
    <mergeCell ref="BL12:BM12"/>
    <mergeCell ref="BN12:BO12"/>
    <mergeCell ref="C14:C22"/>
    <mergeCell ref="C47:C53"/>
    <mergeCell ref="C61:C69"/>
    <mergeCell ref="C70:C76"/>
    <mergeCell ref="C23:C29"/>
    <mergeCell ref="BJ36:BL36"/>
    <mergeCell ref="BM36:BO36"/>
  </mergeCells>
  <conditionalFormatting sqref="F36">
    <cfRule type="containsText" dxfId="0" priority="1" operator="containsText" text="relevant, not calculated">
      <formula>NOT(ISERROR(SEARCH("relevant, not calculated",F36)))</formula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3.1 Emission 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Booth</dc:creator>
  <cp:lastModifiedBy>Amanda Booth</cp:lastModifiedBy>
  <dcterms:created xsi:type="dcterms:W3CDTF">2022-03-28T17:43:51Z</dcterms:created>
  <dcterms:modified xsi:type="dcterms:W3CDTF">2022-03-28T17:45:19Z</dcterms:modified>
</cp:coreProperties>
</file>