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nd\OneDrive\Backups\17. Madhav Automotive\7. Grooving Servo Machine\1. Legal\"/>
    </mc:Choice>
  </mc:AlternateContent>
  <xr:revisionPtr revIDLastSave="0" documentId="13_ncr:1_{49A0F849-CEB7-440E-BFB6-0B5C0D5E5F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6" sheetId="9" r:id="rId1"/>
    <sheet name="BOM" sheetId="10" r:id="rId2"/>
    <sheet name="Sheet1" sheetId="1" r:id="rId3"/>
  </sheets>
  <definedNames>
    <definedName name="_xlnm._FilterDatabase" localSheetId="2" hidden="1">Sheet1!$A$1:$Q$1</definedName>
    <definedName name="_xlnm.Print_Area" localSheetId="2">Sheet1!$A$1:$O$43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L14" i="1"/>
  <c r="M14" i="1" s="1"/>
  <c r="L13" i="1"/>
  <c r="M13" i="1" s="1"/>
  <c r="L12" i="1"/>
  <c r="M12" i="1"/>
  <c r="I13" i="1"/>
  <c r="I14" i="1"/>
  <c r="I12" i="1"/>
  <c r="G14" i="1"/>
  <c r="G13" i="1"/>
  <c r="G12" i="1"/>
  <c r="I11" i="1"/>
  <c r="L11" i="1" s="1"/>
  <c r="M11" i="1" s="1"/>
  <c r="G11" i="1"/>
  <c r="I10" i="1"/>
  <c r="L10" i="1" s="1"/>
  <c r="M10" i="1" s="1"/>
  <c r="G10" i="1"/>
  <c r="I9" i="1"/>
  <c r="L9" i="1" s="1"/>
  <c r="M9" i="1" s="1"/>
  <c r="G9" i="1"/>
  <c r="I21" i="1"/>
  <c r="L21" i="1" s="1"/>
  <c r="M21" i="1" s="1"/>
  <c r="I22" i="1"/>
  <c r="L22" i="1" s="1"/>
  <c r="M22" i="1" s="1"/>
  <c r="G22" i="1"/>
  <c r="G21" i="1"/>
  <c r="I20" i="1"/>
  <c r="L20" i="1" s="1"/>
  <c r="M20" i="1" s="1"/>
  <c r="G20" i="1"/>
  <c r="G3" i="1"/>
  <c r="G4" i="1"/>
  <c r="G5" i="1"/>
  <c r="G6" i="1"/>
  <c r="G7" i="1"/>
  <c r="G8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I42" i="1"/>
  <c r="L42" i="1" s="1"/>
  <c r="M42" i="1" s="1"/>
  <c r="I41" i="1"/>
  <c r="L41" i="1" s="1"/>
  <c r="M41" i="1" s="1"/>
  <c r="I40" i="1"/>
  <c r="L40" i="1" s="1"/>
  <c r="M40" i="1" s="1"/>
  <c r="I3" i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15" i="1"/>
  <c r="L15" i="1" s="1"/>
  <c r="M15" i="1" s="1"/>
  <c r="I16" i="1"/>
  <c r="L16" i="1" s="1"/>
  <c r="M16" i="1" s="1"/>
  <c r="I17" i="1"/>
  <c r="L17" i="1" s="1"/>
  <c r="M17" i="1" s="1"/>
  <c r="I18" i="1"/>
  <c r="L18" i="1" s="1"/>
  <c r="M18" i="1" s="1"/>
  <c r="I19" i="1"/>
  <c r="L19" i="1" s="1"/>
  <c r="M19" i="1" s="1"/>
  <c r="I23" i="1"/>
  <c r="L23" i="1" s="1"/>
  <c r="M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L28" i="1" s="1"/>
  <c r="M28" i="1" s="1"/>
  <c r="L29" i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35" i="1"/>
  <c r="L35" i="1" s="1"/>
  <c r="M35" i="1" s="1"/>
  <c r="I36" i="1"/>
  <c r="L36" i="1" s="1"/>
  <c r="M36" i="1" s="1"/>
  <c r="I37" i="1"/>
  <c r="L37" i="1" s="1"/>
  <c r="M37" i="1" s="1"/>
  <c r="I38" i="1"/>
  <c r="L38" i="1" s="1"/>
  <c r="M38" i="1" s="1"/>
  <c r="I39" i="1"/>
  <c r="L39" i="1" s="1"/>
  <c r="M39" i="1" s="1"/>
  <c r="I2" i="1"/>
  <c r="L2" i="1" s="1"/>
  <c r="M2" i="1" s="1"/>
</calcChain>
</file>

<file path=xl/sharedStrings.xml><?xml version="1.0" encoding="utf-8"?>
<sst xmlns="http://schemas.openxmlformats.org/spreadsheetml/2006/main" count="397" uniqueCount="143">
  <si>
    <t>Sr. No.</t>
  </si>
  <si>
    <t>Item Description</t>
  </si>
  <si>
    <t>Item Specification</t>
  </si>
  <si>
    <t>Item make</t>
  </si>
  <si>
    <t>Required Quantity</t>
  </si>
  <si>
    <t>Item List Price</t>
  </si>
  <si>
    <t>Discount</t>
  </si>
  <si>
    <t>Final Price</t>
  </si>
  <si>
    <t>Profit</t>
  </si>
  <si>
    <t>Price</t>
  </si>
  <si>
    <t>Total Price</t>
  </si>
  <si>
    <t>PLC</t>
  </si>
  <si>
    <t>HMI</t>
  </si>
  <si>
    <t>SERVO AMPLIFIER</t>
  </si>
  <si>
    <t>SERVO MOTOR</t>
  </si>
  <si>
    <t>SERVO MOTOR POWER CABLE</t>
  </si>
  <si>
    <t>SERVO MOTOR ENCODER CABLE</t>
  </si>
  <si>
    <t>SMPS</t>
  </si>
  <si>
    <t>UTILITY MCB</t>
  </si>
  <si>
    <t>24DC CP</t>
  </si>
  <si>
    <t>PANEL EX FAN</t>
  </si>
  <si>
    <t>PANEL LIGHT</t>
  </si>
  <si>
    <t>DOOR SWITCH</t>
  </si>
  <si>
    <t>FX5U-32MT/ES</t>
  </si>
  <si>
    <t>GS2107-WTBDN</t>
  </si>
  <si>
    <t>S8VK-C06024/ED2</t>
  </si>
  <si>
    <t>SPINDLE MCB</t>
  </si>
  <si>
    <t>CP30FI2A</t>
  </si>
  <si>
    <t>HICOOL</t>
  </si>
  <si>
    <t>ESSOS</t>
  </si>
  <si>
    <t>CONTROL PANEL</t>
  </si>
  <si>
    <t>600x1000x300</t>
  </si>
  <si>
    <t>MITSUBISH</t>
  </si>
  <si>
    <t>OMORN</t>
  </si>
  <si>
    <t>FUJI</t>
  </si>
  <si>
    <t>SCH</t>
  </si>
  <si>
    <t>4"</t>
  </si>
  <si>
    <t>GM</t>
  </si>
  <si>
    <t>BCH</t>
  </si>
  <si>
    <t>MISCELLIONOUS</t>
  </si>
  <si>
    <t>MAINTICS</t>
  </si>
  <si>
    <t xml:space="preserve">A9N19668 </t>
  </si>
  <si>
    <t>A9N2P06C</t>
  </si>
  <si>
    <t>SERVO POWER MCB</t>
  </si>
  <si>
    <t>A9N3P10C</t>
  </si>
  <si>
    <t>FAN FILTER WITH ZALI</t>
  </si>
  <si>
    <t>TOWER LIGHT</t>
  </si>
  <si>
    <t>PATLIGHT</t>
  </si>
  <si>
    <t>GOT BOX</t>
  </si>
  <si>
    <t>MR4-302B-RYG</t>
  </si>
  <si>
    <t>Type</t>
  </si>
  <si>
    <t>Head</t>
  </si>
  <si>
    <t>SPARE</t>
  </si>
  <si>
    <t>MAIN PANEL</t>
  </si>
  <si>
    <t>HMI PANEL</t>
  </si>
  <si>
    <t>TERMINALS</t>
  </si>
  <si>
    <t>UKK5</t>
  </si>
  <si>
    <t>Phoenix</t>
  </si>
  <si>
    <t>Terminals</t>
  </si>
  <si>
    <t>TB16 EI</t>
  </si>
  <si>
    <t>RELAY MY4N</t>
  </si>
  <si>
    <t>RELAY MY2N</t>
  </si>
  <si>
    <t>MY4N WITH BASE</t>
  </si>
  <si>
    <t>Omron</t>
  </si>
  <si>
    <t>EMG Switch</t>
  </si>
  <si>
    <t>RED</t>
  </si>
  <si>
    <t>MULTICOLOR</t>
  </si>
  <si>
    <t>SELECTOR SWITCH</t>
  </si>
  <si>
    <t>2 POS</t>
  </si>
  <si>
    <t>SPINLDE BRAKE CONTACTOR</t>
  </si>
  <si>
    <t>SC 11 A G-E 10</t>
  </si>
  <si>
    <t>MR-J3ENCBL5M-A2-L</t>
  </si>
  <si>
    <t>MR-J3CN1</t>
  </si>
  <si>
    <t xml:space="preserve">SERVO PACKAGE </t>
  </si>
  <si>
    <t>NOISE FILTER</t>
  </si>
  <si>
    <t>RSHN-2006</t>
  </si>
  <si>
    <t>TDK</t>
  </si>
  <si>
    <t>(Cables, Thimbles, Duct, Channel etc.)</t>
  </si>
  <si>
    <t>PANEL LABOUR</t>
  </si>
  <si>
    <t>PROGRAMMING LABOUR</t>
  </si>
  <si>
    <t>SERVICE</t>
  </si>
  <si>
    <t>Row Labels</t>
  </si>
  <si>
    <t>Grand Total</t>
  </si>
  <si>
    <t>Sum of Total Price</t>
  </si>
  <si>
    <t>List Total</t>
  </si>
  <si>
    <t>Supplier</t>
  </si>
  <si>
    <t>SK</t>
  </si>
  <si>
    <t>IN STOCK</t>
  </si>
  <si>
    <t>MUNDHRA</t>
  </si>
  <si>
    <t>SHEORON CONTROLS</t>
  </si>
  <si>
    <t>300X400X200</t>
  </si>
  <si>
    <t>LPP</t>
  </si>
  <si>
    <t>NEW</t>
  </si>
  <si>
    <t>MR-PWS2CBL05M-A2-L</t>
  </si>
  <si>
    <t>NA</t>
  </si>
  <si>
    <t>MAIN RCCB</t>
  </si>
  <si>
    <t>SPINDLE BRAKE MCB</t>
  </si>
  <si>
    <t>PHILIPS</t>
  </si>
  <si>
    <t>PUSH BUTTON</t>
  </si>
  <si>
    <t>SERVO AMPLIFIER BATTERY</t>
  </si>
  <si>
    <t>Main Contactor</t>
  </si>
  <si>
    <t>Ethernet HUB</t>
  </si>
  <si>
    <t>FL1005</t>
  </si>
  <si>
    <t>MR-J4-70C</t>
  </si>
  <si>
    <t>HG-KR73J</t>
  </si>
  <si>
    <t>LC1D32M7 220V AC</t>
  </si>
  <si>
    <t>VFD</t>
  </si>
  <si>
    <t>FR-D740-050-E16 (2.2K)</t>
  </si>
  <si>
    <t>(blank)</t>
  </si>
  <si>
    <t>Proximity Sensors</t>
  </si>
  <si>
    <t>OMRON</t>
  </si>
  <si>
    <t>REED SWITCH</t>
  </si>
  <si>
    <t>SMC</t>
  </si>
  <si>
    <t>REED SWITCH BRACKET</t>
  </si>
  <si>
    <t>BM5-020</t>
  </si>
  <si>
    <t>BJ6-016</t>
  </si>
  <si>
    <t>BMB5-032</t>
  </si>
  <si>
    <t>D-M9ML (NPN)</t>
  </si>
  <si>
    <t>last quotation</t>
  </si>
  <si>
    <t>Drawing Nomenculture</t>
  </si>
  <si>
    <t>QTY</t>
  </si>
  <si>
    <t>X AXIS SERVO</t>
  </si>
  <si>
    <t>VFD 01</t>
  </si>
  <si>
    <t>PH01~PH03</t>
  </si>
  <si>
    <t>E2B-M12KS04-WP-C1</t>
  </si>
  <si>
    <t>RS1 ~ RS6</t>
  </si>
  <si>
    <t>-</t>
  </si>
  <si>
    <t>RCCB01</t>
  </si>
  <si>
    <t>MCB01</t>
  </si>
  <si>
    <t>MCB02</t>
  </si>
  <si>
    <t>HUB01</t>
  </si>
  <si>
    <t>CP01</t>
  </si>
  <si>
    <t>MCB03</t>
  </si>
  <si>
    <t>MCB04</t>
  </si>
  <si>
    <t>MCB06</t>
  </si>
  <si>
    <t>MCB PLC &amp; SMPS</t>
  </si>
  <si>
    <t>MCB05</t>
  </si>
  <si>
    <t>MCB EXHAUST FAN</t>
  </si>
  <si>
    <t>ASTRA LINE 5-WATT 1-FEET LED</t>
  </si>
  <si>
    <t>XB5AW74B2N</t>
  </si>
  <si>
    <t>XB5AA42N</t>
  </si>
  <si>
    <t>XB5AD53N</t>
  </si>
  <si>
    <t>NF01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</si>
</sst>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Dalal" refreshedDate="45425.52220752315" createdVersion="8" refreshedVersion="8" minRefreshableVersion="3" recordCount="43" xr:uid="{9FD27161-9746-450E-969B-109B9309D4A7}">
  <cacheSource type="worksheet">
    <worksheetSource ref="A1:P1048576" sheet="Sheet1"/>
  </cacheSource>
  <cacheFields count="16">
    <cacheField name="Sr. No." numFmtId="0">
      <sharedItems containsString="0" containsBlank="1" containsNumber="1" containsInteger="1" minValue="1" maxValue="41"/>
    </cacheField>
    <cacheField name="Item Description" numFmtId="0">
      <sharedItems containsBlank="1"/>
    </cacheField>
    <cacheField name="Item Specification" numFmtId="0">
      <sharedItems containsBlank="1"/>
    </cacheField>
    <cacheField name="Item make" numFmtId="0">
      <sharedItems containsBlank="1"/>
    </cacheField>
    <cacheField name="Required Quantity" numFmtId="0">
      <sharedItems containsString="0" containsBlank="1" containsNumber="1" containsInteger="1" minValue="0" maxValue="100"/>
    </cacheField>
    <cacheField name="Item List Price" numFmtId="0">
      <sharedItems containsString="0" containsBlank="1" containsNumber="1" minValue="33.130000000000003" maxValue="80000"/>
    </cacheField>
    <cacheField name="List Total" numFmtId="0">
      <sharedItems containsString="0" containsBlank="1" containsNumber="1" minValue="0" maxValue="80000"/>
    </cacheField>
    <cacheField name="Discount" numFmtId="0">
      <sharedItems containsString="0" containsBlank="1" containsNumber="1" minValue="0" maxValue="75"/>
    </cacheField>
    <cacheField name="Price" numFmtId="0">
      <sharedItems containsString="0" containsBlank="1" containsNumber="1" minValue="23.190999999999999" maxValue="74800"/>
    </cacheField>
    <cacheField name="LPP" numFmtId="0">
      <sharedItems containsBlank="1" containsMixedTypes="1" containsNumber="1" minValue="0" maxValue="21033"/>
    </cacheField>
    <cacheField name="Profit" numFmtId="0">
      <sharedItems containsString="0" containsBlank="1" containsNumber="1" containsInteger="1" minValue="0" maxValue="20"/>
    </cacheField>
    <cacheField name="Final Price" numFmtId="0">
      <sharedItems containsString="0" containsBlank="1" containsNumber="1" minValue="25.510100000000001" maxValue="74800"/>
    </cacheField>
    <cacheField name="Total Price" numFmtId="0">
      <sharedItems containsString="0" containsBlank="1" containsNumber="1" minValue="0" maxValue="74800"/>
    </cacheField>
    <cacheField name="Type" numFmtId="0">
      <sharedItems containsBlank="1"/>
    </cacheField>
    <cacheField name="Head" numFmtId="0">
      <sharedItems containsBlank="1" count="4">
        <s v="MAIN PANEL"/>
        <s v="HMI PANEL"/>
        <s v="SERVO PACKAGE "/>
        <m/>
      </sharedItems>
    </cacheField>
    <cacheField name="Suppli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s v="PLC"/>
    <s v="FX5U-32MT/ES"/>
    <s v="MITSUBISH"/>
    <n v="1"/>
    <n v="51300"/>
    <n v="51300"/>
    <n v="60"/>
    <n v="20520"/>
    <n v="21033"/>
    <n v="10"/>
    <n v="22572.000000000004"/>
    <n v="22572.000000000004"/>
    <s v="SPARE"/>
    <x v="0"/>
    <s v="SK"/>
  </r>
  <r>
    <n v="2"/>
    <s v="HMI"/>
    <s v="GS2107-WTBDN"/>
    <s v="MITSUBISH"/>
    <n v="1"/>
    <n v="13000"/>
    <n v="13000"/>
    <n v="0"/>
    <n v="13000"/>
    <n v="13000"/>
    <n v="10"/>
    <n v="14300.000000000002"/>
    <n v="14300.000000000002"/>
    <s v="SPARE"/>
    <x v="1"/>
    <s v="SK"/>
  </r>
  <r>
    <n v="3"/>
    <s v="SERVO AMPLIFIER"/>
    <s v="MR-J4-70C"/>
    <s v="MITSUBISH"/>
    <n v="1"/>
    <n v="52800"/>
    <n v="52800"/>
    <n v="58"/>
    <n v="22176.000000000004"/>
    <s v="NEW"/>
    <n v="10"/>
    <n v="24393.600000000006"/>
    <n v="24393.600000000006"/>
    <s v="SPARE"/>
    <x v="2"/>
    <s v="SK"/>
  </r>
  <r>
    <n v="4"/>
    <s v="SERVO MOTOR"/>
    <s v="HG-KR73J"/>
    <s v="MITSUBISH"/>
    <n v="1"/>
    <n v="45700"/>
    <n v="45700"/>
    <n v="58"/>
    <n v="19194.000000000004"/>
    <s v="NEW"/>
    <n v="10"/>
    <n v="21113.400000000005"/>
    <n v="21113.400000000005"/>
    <s v="SPARE"/>
    <x v="2"/>
    <s v="SK"/>
  </r>
  <r>
    <n v="5"/>
    <s v="SERVO MOTOR POWER CABLE"/>
    <s v="MR-PWS2CBL05M-A2-L"/>
    <s v="MITSUBISH"/>
    <n v="1"/>
    <n v="1800"/>
    <n v="1800"/>
    <n v="58"/>
    <n v="756.00000000000011"/>
    <n v="4300"/>
    <n v="10"/>
    <n v="831.60000000000014"/>
    <n v="831.60000000000014"/>
    <s v="SPARE"/>
    <x v="2"/>
    <s v="SK"/>
  </r>
  <r>
    <n v="6"/>
    <s v="SERVO MOTOR ENCODER CABLE"/>
    <s v="MR-J3ENCBL5M-A2-L"/>
    <s v="MITSUBISH"/>
    <n v="1"/>
    <n v="4300"/>
    <n v="4300"/>
    <n v="58"/>
    <n v="1806.0000000000002"/>
    <n v="4300"/>
    <n v="10"/>
    <n v="1986.6000000000004"/>
    <n v="1986.6000000000004"/>
    <s v="SPARE"/>
    <x v="2"/>
    <s v="SK"/>
  </r>
  <r>
    <n v="7"/>
    <s v="SERVO AMPLIFIER BATTERY"/>
    <s v="MR-J3CN1"/>
    <s v="MITSUBISH"/>
    <n v="1"/>
    <n v="2100"/>
    <n v="2100"/>
    <n v="58"/>
    <n v="882.00000000000011"/>
    <n v="1450"/>
    <n v="10"/>
    <n v="970.20000000000016"/>
    <n v="970.20000000000016"/>
    <s v="SPARE"/>
    <x v="2"/>
    <s v="SK"/>
  </r>
  <r>
    <n v="8"/>
    <s v="VFD"/>
    <s v="FR-D740-050-E16 (2.2K)"/>
    <s v="MITSUBISH"/>
    <n v="1"/>
    <n v="41200"/>
    <n v="41200"/>
    <n v="65"/>
    <n v="14419.999999999998"/>
    <n v="0"/>
    <n v="20"/>
    <n v="17303.999999999996"/>
    <n v="17303.999999999996"/>
    <s v="SPARE"/>
    <x v="0"/>
    <m/>
  </r>
  <r>
    <n v="9"/>
    <s v="Proximity Sensors"/>
    <m/>
    <s v="OMRON"/>
    <n v="3"/>
    <n v="1700"/>
    <n v="5100"/>
    <n v="0"/>
    <n v="1700"/>
    <m/>
    <n v="10"/>
    <n v="1870.0000000000002"/>
    <n v="5610.0000000000009"/>
    <s v="SPARE"/>
    <x v="0"/>
    <m/>
  </r>
  <r>
    <n v="10"/>
    <s v="REED SWITCH"/>
    <s v="D-M9ML (NPN)"/>
    <s v="SMC"/>
    <n v="6"/>
    <n v="1356"/>
    <n v="8136"/>
    <n v="3"/>
    <n v="1315.32"/>
    <n v="0"/>
    <n v="10"/>
    <n v="1446.8520000000001"/>
    <n v="8681.112000000001"/>
    <s v="SPARE"/>
    <x v="0"/>
    <m/>
  </r>
  <r>
    <n v="11"/>
    <s v="REED SWITCH BRACKET"/>
    <s v="BM5-020"/>
    <s v="SMC"/>
    <n v="2"/>
    <n v="307"/>
    <n v="614"/>
    <n v="3"/>
    <n v="297.78999999999996"/>
    <n v="0"/>
    <n v="10"/>
    <n v="327.56899999999996"/>
    <n v="655.13799999999992"/>
    <s v="SPARE"/>
    <x v="0"/>
    <m/>
  </r>
  <r>
    <n v="12"/>
    <s v="REED SWITCH BRACKET"/>
    <s v="BJ6-016"/>
    <s v="SMC"/>
    <n v="2"/>
    <n v="297"/>
    <n v="594"/>
    <n v="3"/>
    <n v="288.08999999999997"/>
    <n v="0"/>
    <n v="10"/>
    <n v="316.899"/>
    <n v="633.798"/>
    <s v="SPARE"/>
    <x v="0"/>
    <m/>
  </r>
  <r>
    <n v="13"/>
    <s v="REED SWITCH BRACKET"/>
    <s v="BMB5-032"/>
    <s v="SMC"/>
    <n v="2"/>
    <n v="169"/>
    <n v="338"/>
    <n v="3"/>
    <n v="163.93"/>
    <n v="0"/>
    <n v="10"/>
    <n v="180.32300000000004"/>
    <n v="360.64600000000007"/>
    <s v="SPARE"/>
    <x v="0"/>
    <m/>
  </r>
  <r>
    <n v="14"/>
    <s v="SMPS"/>
    <s v="S8VK-C06024/ED2"/>
    <s v="OMORN"/>
    <n v="1"/>
    <n v="1350"/>
    <n v="1350"/>
    <n v="0"/>
    <n v="1350"/>
    <n v="1350"/>
    <n v="10"/>
    <n v="1485.0000000000002"/>
    <n v="1485.0000000000002"/>
    <s v="SPARE"/>
    <x v="0"/>
    <s v="IN STOCK"/>
  </r>
  <r>
    <n v="15"/>
    <s v="MAIN RCCB"/>
    <s v="A9N19668 "/>
    <s v="SCH"/>
    <n v="1"/>
    <n v="6465"/>
    <n v="6465"/>
    <n v="72"/>
    <n v="1810.2000000000003"/>
    <s v="NEW"/>
    <n v="10"/>
    <n v="1991.2200000000005"/>
    <n v="1991.2200000000005"/>
    <s v="SPARE"/>
    <x v="0"/>
    <s v="MUNDHRA"/>
  </r>
  <r>
    <n v="16"/>
    <s v="SPINDLE MCB"/>
    <s v="A9N3P10C"/>
    <s v="FUJI"/>
    <n v="1"/>
    <n v="1355"/>
    <n v="1355"/>
    <n v="75"/>
    <n v="338.75"/>
    <n v="544.25"/>
    <n v="10"/>
    <n v="372.62500000000006"/>
    <n v="372.62500000000006"/>
    <s v="SPARE"/>
    <x v="0"/>
    <s v="MUNDHRA"/>
  </r>
  <r>
    <n v="17"/>
    <s v="SERVO POWER MCB"/>
    <s v="A9N2P06C"/>
    <s v="FUJI"/>
    <n v="1"/>
    <n v="1312"/>
    <n v="1312"/>
    <n v="75"/>
    <n v="328"/>
    <n v="338.75"/>
    <n v="10"/>
    <n v="360.8"/>
    <n v="360.8"/>
    <s v="SPARE"/>
    <x v="0"/>
    <s v="MUNDHRA"/>
  </r>
  <r>
    <n v="18"/>
    <s v="UTILITY MCB"/>
    <s v="A9N2P06C"/>
    <s v="SCH"/>
    <n v="2"/>
    <n v="1312"/>
    <n v="2624"/>
    <n v="75"/>
    <n v="328"/>
    <n v="338.75"/>
    <n v="10"/>
    <n v="360.8"/>
    <n v="721.6"/>
    <s v="SPARE"/>
    <x v="0"/>
    <s v="IN STOCK"/>
  </r>
  <r>
    <n v="19"/>
    <s v="SPINDLE BRAKE MCB"/>
    <m/>
    <s v="SCH"/>
    <n v="2"/>
    <n v="1312"/>
    <n v="2624"/>
    <n v="75"/>
    <n v="328"/>
    <n v="0"/>
    <n v="10"/>
    <n v="360.8"/>
    <n v="721.6"/>
    <s v="SPARE"/>
    <x v="0"/>
    <m/>
  </r>
  <r>
    <n v="20"/>
    <s v="Main Contactor"/>
    <s v="LC1D32M7 220V AC"/>
    <s v="SCH"/>
    <n v="1"/>
    <n v="6015"/>
    <n v="6015"/>
    <n v="62"/>
    <n v="2285.6999999999998"/>
    <n v="0"/>
    <n v="10"/>
    <n v="2514.27"/>
    <n v="2514.27"/>
    <s v="SPARE"/>
    <x v="0"/>
    <m/>
  </r>
  <r>
    <n v="21"/>
    <s v="Ethernet HUB"/>
    <s v="FL1005"/>
    <s v="Phoenix"/>
    <n v="1"/>
    <n v="4500"/>
    <n v="4500"/>
    <n v="0"/>
    <n v="4500"/>
    <n v="0"/>
    <n v="10"/>
    <n v="4950"/>
    <n v="4950"/>
    <s v="SPARE"/>
    <x v="0"/>
    <m/>
  </r>
  <r>
    <n v="22"/>
    <s v="24DC CP"/>
    <s v="CP30FI2A"/>
    <s v="FUJI"/>
    <n v="1"/>
    <n v="2256"/>
    <n v="2256"/>
    <n v="0"/>
    <n v="2256"/>
    <n v="2256"/>
    <n v="10"/>
    <n v="2481.6000000000004"/>
    <n v="2481.6000000000004"/>
    <s v="SPARE"/>
    <x v="0"/>
    <s v="IN STOCK"/>
  </r>
  <r>
    <n v="23"/>
    <s v="PANEL EX FAN"/>
    <s v="4&quot;"/>
    <s v="HICOOL"/>
    <n v="1"/>
    <n v="300"/>
    <n v="300"/>
    <n v="0"/>
    <n v="300"/>
    <n v="300"/>
    <n v="10"/>
    <n v="330"/>
    <n v="330"/>
    <s v="SPARE"/>
    <x v="0"/>
    <s v="MUNDHRA"/>
  </r>
  <r>
    <n v="24"/>
    <s v="FAN FILTER WITH ZALI"/>
    <s v="4&quot;"/>
    <s v="GM"/>
    <n v="2"/>
    <n v="50"/>
    <n v="100"/>
    <n v="0"/>
    <n v="50"/>
    <n v="50"/>
    <n v="10"/>
    <n v="55.000000000000007"/>
    <n v="110.00000000000001"/>
    <s v="SPARE"/>
    <x v="0"/>
    <s v="MUNDHRA"/>
  </r>
  <r>
    <n v="25"/>
    <s v="PANEL LIGHT"/>
    <s v="4&quot;"/>
    <s v="PHILIPS"/>
    <n v="1"/>
    <n v="279"/>
    <n v="279"/>
    <n v="0"/>
    <n v="279"/>
    <n v="200"/>
    <n v="10"/>
    <n v="306.90000000000003"/>
    <n v="306.90000000000003"/>
    <s v="SPARE"/>
    <x v="0"/>
    <s v="MUNDHRA"/>
  </r>
  <r>
    <n v="26"/>
    <s v="DOOR SWITCH"/>
    <s v="ESSOS"/>
    <s v="ESSOS"/>
    <n v="1"/>
    <n v="250"/>
    <n v="250"/>
    <n v="0"/>
    <n v="250"/>
    <n v="276"/>
    <n v="10"/>
    <n v="275"/>
    <n v="275"/>
    <s v="SPARE"/>
    <x v="0"/>
    <s v="IN STOCK"/>
  </r>
  <r>
    <n v="27"/>
    <s v="TOWER LIGHT"/>
    <s v="MR4-302B-RYG"/>
    <s v="PATLIGHT"/>
    <n v="1"/>
    <n v="2860"/>
    <n v="2860"/>
    <n v="0"/>
    <n v="2860"/>
    <n v="2650"/>
    <n v="10"/>
    <n v="3146.0000000000005"/>
    <n v="3146.0000000000005"/>
    <s v="SPARE"/>
    <x v="1"/>
    <s v="SHEORON CONTROLS"/>
  </r>
  <r>
    <n v="28"/>
    <s v="CONTROL PANEL"/>
    <s v="600x1000x300"/>
    <s v="BCH"/>
    <n v="1"/>
    <n v="14555"/>
    <n v="14555"/>
    <n v="35"/>
    <n v="14130"/>
    <n v="9485"/>
    <n v="10"/>
    <n v="15543.000000000002"/>
    <n v="15543.000000000002"/>
    <s v="SPARE"/>
    <x v="0"/>
    <s v="MUNDHRA"/>
  </r>
  <r>
    <n v="29"/>
    <s v="MISCELLIONOUS"/>
    <s v="(Cables, Thimbles, Duct, Channel etc.)"/>
    <s v="MAINTICS"/>
    <n v="1"/>
    <n v="5000"/>
    <n v="5000"/>
    <n v="0"/>
    <n v="5000"/>
    <s v="NA"/>
    <n v="10"/>
    <n v="5500"/>
    <n v="5500"/>
    <s v="SPARE"/>
    <x v="0"/>
    <s v="MUNDHRA"/>
  </r>
  <r>
    <n v="30"/>
    <s v="GOT BOX"/>
    <s v="300X400X200"/>
    <s v="BCH"/>
    <n v="1"/>
    <n v="4855"/>
    <n v="4855"/>
    <n v="35"/>
    <n v="3155.75"/>
    <s v="NEW"/>
    <n v="10"/>
    <n v="3471.3250000000003"/>
    <n v="3471.3250000000003"/>
    <s v="SPARE"/>
    <x v="1"/>
    <s v="MUNDHRA"/>
  </r>
  <r>
    <n v="31"/>
    <s v="TERMINALS"/>
    <s v="UKK5"/>
    <s v="Phoenix"/>
    <n v="100"/>
    <n v="52.87"/>
    <n v="5287"/>
    <n v="30"/>
    <n v="37.008999999999993"/>
    <n v="33.15"/>
    <n v="10"/>
    <n v="40.709899999999998"/>
    <n v="4070.99"/>
    <s v="SPARE"/>
    <x v="0"/>
    <s v="MUNDHRA"/>
  </r>
  <r>
    <n v="32"/>
    <s v="TERMINALS"/>
    <s v="TB16 EI"/>
    <s v="Phoenix"/>
    <n v="6"/>
    <n v="33.130000000000003"/>
    <n v="198.78000000000003"/>
    <n v="30"/>
    <n v="23.190999999999999"/>
    <n v="21.53"/>
    <n v="10"/>
    <n v="25.510100000000001"/>
    <n v="153.06060000000002"/>
    <s v="SPARE"/>
    <x v="0"/>
    <s v="MUNDHRA"/>
  </r>
  <r>
    <n v="33"/>
    <s v="EMG Switch"/>
    <s v="RED"/>
    <s v="SCH"/>
    <n v="1"/>
    <n v="1086"/>
    <n v="1086"/>
    <n v="50"/>
    <n v="543"/>
    <n v="490"/>
    <n v="10"/>
    <n v="597.30000000000007"/>
    <n v="597.30000000000007"/>
    <s v="SPARE"/>
    <x v="1"/>
    <s v="MUNDHRA"/>
  </r>
  <r>
    <n v="34"/>
    <s v="RELAY MY4N"/>
    <s v="MY4N WITH BASE"/>
    <s v="OMRON"/>
    <n v="0"/>
    <n v="210"/>
    <n v="0"/>
    <n v="0"/>
    <n v="210"/>
    <n v="230"/>
    <n v="10"/>
    <n v="231.00000000000003"/>
    <n v="0"/>
    <s v="SPARE"/>
    <x v="0"/>
    <s v="IN STOCK"/>
  </r>
  <r>
    <n v="35"/>
    <s v="RELAY MY2N"/>
    <s v="MY4N WITH BASE"/>
    <s v="OMRON"/>
    <n v="9"/>
    <n v="210"/>
    <n v="1890"/>
    <n v="0"/>
    <n v="210"/>
    <n v="230"/>
    <n v="10"/>
    <n v="231.00000000000003"/>
    <n v="2079.0000000000005"/>
    <s v="SPARE"/>
    <x v="0"/>
    <s v="IN STOCK"/>
  </r>
  <r>
    <n v="36"/>
    <s v="PUSH BUTTON"/>
    <s v="MULTICOLOR"/>
    <s v="SCH"/>
    <n v="3"/>
    <n v="180"/>
    <n v="540"/>
    <n v="50"/>
    <n v="90"/>
    <n v="190"/>
    <n v="10"/>
    <n v="99.000000000000014"/>
    <n v="297.00000000000006"/>
    <s v="SPARE"/>
    <x v="1"/>
    <s v="MUNDHRA"/>
  </r>
  <r>
    <n v="37"/>
    <s v="SELECTOR SWITCH"/>
    <s v="2 POS"/>
    <s v="SCH"/>
    <n v="3"/>
    <n v="444"/>
    <n v="1332"/>
    <n v="50"/>
    <n v="222"/>
    <n v="190"/>
    <n v="10"/>
    <n v="244.20000000000002"/>
    <n v="732.6"/>
    <s v="SPARE"/>
    <x v="1"/>
    <s v="MUNDHRA"/>
  </r>
  <r>
    <n v="38"/>
    <s v="SPINLDE BRAKE CONTACTOR"/>
    <s v="SC 11 A G-E 10"/>
    <s v="FUJI"/>
    <n v="1"/>
    <n v="3770"/>
    <n v="3770"/>
    <n v="52"/>
    <n v="1809.6"/>
    <s v="NEW"/>
    <n v="10"/>
    <n v="1990.5600000000002"/>
    <n v="1990.5600000000002"/>
    <s v="SPARE"/>
    <x v="0"/>
    <s v="MUNDHRA"/>
  </r>
  <r>
    <n v="39"/>
    <s v="NOISE FILTER"/>
    <s v="RSHN-2006"/>
    <s v="TDK"/>
    <n v="1"/>
    <n v="3250"/>
    <n v="3250"/>
    <n v="0"/>
    <n v="3250"/>
    <n v="3250"/>
    <n v="10"/>
    <n v="3575.0000000000005"/>
    <n v="3575.0000000000005"/>
    <s v="SPARE"/>
    <x v="0"/>
    <s v="IN STOCK"/>
  </r>
  <r>
    <n v="40"/>
    <s v="PANEL LABOUR"/>
    <m/>
    <s v="MAINTICS"/>
    <n v="0"/>
    <n v="22000"/>
    <n v="0"/>
    <n v="10"/>
    <n v="19800"/>
    <s v="NA"/>
    <n v="0"/>
    <n v="19800"/>
    <n v="0"/>
    <s v="SERVICE"/>
    <x v="0"/>
    <s v="MAINTICS"/>
  </r>
  <r>
    <n v="41"/>
    <s v="PROGRAMMING LABOUR"/>
    <m/>
    <s v="MAINTICS"/>
    <n v="1"/>
    <n v="80000"/>
    <n v="80000"/>
    <n v="6.5"/>
    <n v="74800"/>
    <s v="NA"/>
    <n v="0"/>
    <n v="74800"/>
    <n v="74800"/>
    <s v="SERVICE"/>
    <x v="0"/>
    <s v="MAINTICS"/>
  </r>
  <r>
    <m/>
    <m/>
    <m/>
    <m/>
    <m/>
    <m/>
    <m/>
    <m/>
    <m/>
    <m/>
    <m/>
    <m/>
    <m/>
    <m/>
    <x v="3"/>
    <m/>
  </r>
  <r>
    <m/>
    <m/>
    <m/>
    <m/>
    <m/>
    <m/>
    <m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A8D0A-38F3-434F-B97C-813A7946015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ri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EB41-E280-4724-BA35-A7F14E69CA87}">
  <dimension ref="A3:C9"/>
  <sheetViews>
    <sheetView topLeftCell="A3" zoomScale="150" zoomScaleNormal="150" workbookViewId="0">
      <selection activeCell="E10" sqref="E10"/>
    </sheetView>
  </sheetViews>
  <sheetFormatPr defaultRowHeight="14.4" x14ac:dyDescent="0.3"/>
  <cols>
    <col min="1" max="1" width="15.5546875" bestFit="1" customWidth="1"/>
    <col min="2" max="2" width="16.5546875" bestFit="1" customWidth="1"/>
  </cols>
  <sheetData>
    <row r="3" spans="1:3" x14ac:dyDescent="0.3">
      <c r="A3" s="1" t="s">
        <v>81</v>
      </c>
      <c r="B3" t="s">
        <v>83</v>
      </c>
      <c r="C3" t="s">
        <v>118</v>
      </c>
    </row>
    <row r="4" spans="1:3" x14ac:dyDescent="0.3">
      <c r="A4" s="2" t="s">
        <v>54</v>
      </c>
      <c r="B4">
        <v>22544.225000000002</v>
      </c>
      <c r="C4">
        <v>25000</v>
      </c>
    </row>
    <row r="5" spans="1:3" x14ac:dyDescent="0.3">
      <c r="A5" s="2" t="s">
        <v>53</v>
      </c>
      <c r="B5">
        <v>180148.91960000002</v>
      </c>
      <c r="C5">
        <v>155000</v>
      </c>
    </row>
    <row r="6" spans="1:3" x14ac:dyDescent="0.3">
      <c r="A6" s="2" t="s">
        <v>73</v>
      </c>
      <c r="B6">
        <v>49295.400000000009</v>
      </c>
      <c r="C6">
        <v>72000</v>
      </c>
    </row>
    <row r="7" spans="1:3" x14ac:dyDescent="0.3">
      <c r="A7" s="2" t="s">
        <v>108</v>
      </c>
    </row>
    <row r="8" spans="1:3" x14ac:dyDescent="0.3">
      <c r="A8" s="2" t="s">
        <v>82</v>
      </c>
      <c r="B8">
        <v>251988.54460000002</v>
      </c>
      <c r="C8">
        <f>SUM(C4:C7)</f>
        <v>252000</v>
      </c>
    </row>
    <row r="9" spans="1:3" x14ac:dyDescent="0.3">
      <c r="C9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F5E-A171-4F66-8427-1DC7052658E6}">
  <dimension ref="A1:F35"/>
  <sheetViews>
    <sheetView tabSelected="1" topLeftCell="A13" workbookViewId="0">
      <selection sqref="A1:F35"/>
    </sheetView>
  </sheetViews>
  <sheetFormatPr defaultRowHeight="14.4" x14ac:dyDescent="0.3"/>
  <cols>
    <col min="1" max="1" width="8.88671875" style="22"/>
    <col min="2" max="2" width="29.88671875" customWidth="1"/>
    <col min="3" max="3" width="14.77734375" style="20" customWidth="1"/>
    <col min="4" max="4" width="26.33203125" customWidth="1"/>
    <col min="5" max="5" width="10.21875" style="22" bestFit="1" customWidth="1"/>
    <col min="6" max="6" width="7.44140625" style="22" customWidth="1"/>
  </cols>
  <sheetData>
    <row r="1" spans="1:6" s="26" customFormat="1" ht="43.2" x14ac:dyDescent="0.3">
      <c r="A1" s="24" t="s">
        <v>0</v>
      </c>
      <c r="B1" s="24" t="s">
        <v>1</v>
      </c>
      <c r="C1" s="25" t="s">
        <v>119</v>
      </c>
      <c r="D1" s="24" t="s">
        <v>2</v>
      </c>
      <c r="E1" s="24" t="s">
        <v>3</v>
      </c>
      <c r="F1" s="24" t="s">
        <v>120</v>
      </c>
    </row>
    <row r="2" spans="1:6" s="28" customFormat="1" x14ac:dyDescent="0.3">
      <c r="A2" s="23">
        <v>1</v>
      </c>
      <c r="B2" s="27" t="s">
        <v>11</v>
      </c>
      <c r="C2" s="21" t="s">
        <v>11</v>
      </c>
      <c r="D2" s="27" t="s">
        <v>23</v>
      </c>
      <c r="E2" s="23" t="s">
        <v>32</v>
      </c>
      <c r="F2" s="23">
        <v>1</v>
      </c>
    </row>
    <row r="3" spans="1:6" s="28" customFormat="1" x14ac:dyDescent="0.3">
      <c r="A3" s="23">
        <v>2</v>
      </c>
      <c r="B3" s="27" t="s">
        <v>12</v>
      </c>
      <c r="C3" s="21" t="s">
        <v>12</v>
      </c>
      <c r="D3" s="27" t="s">
        <v>24</v>
      </c>
      <c r="E3" s="23" t="s">
        <v>32</v>
      </c>
      <c r="F3" s="23">
        <v>1</v>
      </c>
    </row>
    <row r="4" spans="1:6" s="28" customFormat="1" x14ac:dyDescent="0.3">
      <c r="A4" s="23">
        <v>3</v>
      </c>
      <c r="B4" s="27" t="s">
        <v>13</v>
      </c>
      <c r="C4" s="21" t="s">
        <v>121</v>
      </c>
      <c r="D4" s="27" t="s">
        <v>103</v>
      </c>
      <c r="E4" s="23" t="s">
        <v>32</v>
      </c>
      <c r="F4" s="23">
        <v>1</v>
      </c>
    </row>
    <row r="5" spans="1:6" s="28" customFormat="1" x14ac:dyDescent="0.3">
      <c r="A5" s="23">
        <v>4</v>
      </c>
      <c r="B5" s="27" t="s">
        <v>14</v>
      </c>
      <c r="C5" s="21" t="s">
        <v>126</v>
      </c>
      <c r="D5" s="27" t="s">
        <v>104</v>
      </c>
      <c r="E5" s="23" t="s">
        <v>32</v>
      </c>
      <c r="F5" s="23">
        <v>1</v>
      </c>
    </row>
    <row r="6" spans="1:6" s="28" customFormat="1" x14ac:dyDescent="0.3">
      <c r="A6" s="23">
        <v>5</v>
      </c>
      <c r="B6" s="27" t="s">
        <v>15</v>
      </c>
      <c r="C6" s="21" t="s">
        <v>126</v>
      </c>
      <c r="D6" s="27" t="s">
        <v>93</v>
      </c>
      <c r="E6" s="23" t="s">
        <v>32</v>
      </c>
      <c r="F6" s="23">
        <v>1</v>
      </c>
    </row>
    <row r="7" spans="1:6" s="28" customFormat="1" x14ac:dyDescent="0.3">
      <c r="A7" s="23">
        <v>6</v>
      </c>
      <c r="B7" s="27" t="s">
        <v>16</v>
      </c>
      <c r="C7" s="21" t="s">
        <v>126</v>
      </c>
      <c r="D7" s="27" t="s">
        <v>71</v>
      </c>
      <c r="E7" s="23" t="s">
        <v>32</v>
      </c>
      <c r="F7" s="23">
        <v>1</v>
      </c>
    </row>
    <row r="8" spans="1:6" s="28" customFormat="1" x14ac:dyDescent="0.3">
      <c r="A8" s="23">
        <v>7</v>
      </c>
      <c r="B8" s="27" t="s">
        <v>99</v>
      </c>
      <c r="C8" s="21" t="s">
        <v>126</v>
      </c>
      <c r="D8" s="27" t="s">
        <v>72</v>
      </c>
      <c r="E8" s="23" t="s">
        <v>32</v>
      </c>
      <c r="F8" s="23">
        <v>1</v>
      </c>
    </row>
    <row r="9" spans="1:6" s="28" customFormat="1" x14ac:dyDescent="0.3">
      <c r="A9" s="23">
        <v>8</v>
      </c>
      <c r="B9" s="27" t="s">
        <v>106</v>
      </c>
      <c r="C9" s="21" t="s">
        <v>122</v>
      </c>
      <c r="D9" s="27" t="s">
        <v>107</v>
      </c>
      <c r="E9" s="23" t="s">
        <v>32</v>
      </c>
      <c r="F9" s="23">
        <v>1</v>
      </c>
    </row>
    <row r="10" spans="1:6" s="28" customFormat="1" x14ac:dyDescent="0.3">
      <c r="A10" s="23">
        <v>9</v>
      </c>
      <c r="B10" s="27" t="s">
        <v>109</v>
      </c>
      <c r="C10" s="21" t="s">
        <v>123</v>
      </c>
      <c r="D10" s="27" t="s">
        <v>124</v>
      </c>
      <c r="E10" s="23" t="s">
        <v>110</v>
      </c>
      <c r="F10" s="23">
        <v>3</v>
      </c>
    </row>
    <row r="11" spans="1:6" s="28" customFormat="1" x14ac:dyDescent="0.3">
      <c r="A11" s="23">
        <v>10</v>
      </c>
      <c r="B11" s="27" t="s">
        <v>111</v>
      </c>
      <c r="C11" s="21" t="s">
        <v>125</v>
      </c>
      <c r="D11" s="27" t="s">
        <v>117</v>
      </c>
      <c r="E11" s="23" t="s">
        <v>112</v>
      </c>
      <c r="F11" s="23">
        <v>6</v>
      </c>
    </row>
    <row r="12" spans="1:6" s="28" customFormat="1" x14ac:dyDescent="0.3">
      <c r="A12" s="23">
        <v>11</v>
      </c>
      <c r="B12" s="27" t="s">
        <v>113</v>
      </c>
      <c r="C12" s="21" t="s">
        <v>126</v>
      </c>
      <c r="D12" s="27" t="s">
        <v>114</v>
      </c>
      <c r="E12" s="23" t="s">
        <v>112</v>
      </c>
      <c r="F12" s="23">
        <v>2</v>
      </c>
    </row>
    <row r="13" spans="1:6" s="28" customFormat="1" x14ac:dyDescent="0.3">
      <c r="A13" s="23">
        <v>12</v>
      </c>
      <c r="B13" s="27" t="s">
        <v>113</v>
      </c>
      <c r="C13" s="21" t="s">
        <v>126</v>
      </c>
      <c r="D13" s="27" t="s">
        <v>115</v>
      </c>
      <c r="E13" s="23" t="s">
        <v>112</v>
      </c>
      <c r="F13" s="23">
        <v>2</v>
      </c>
    </row>
    <row r="14" spans="1:6" s="28" customFormat="1" x14ac:dyDescent="0.3">
      <c r="A14" s="23">
        <v>13</v>
      </c>
      <c r="B14" s="27" t="s">
        <v>113</v>
      </c>
      <c r="C14" s="21" t="s">
        <v>126</v>
      </c>
      <c r="D14" s="27" t="s">
        <v>116</v>
      </c>
      <c r="E14" s="23" t="s">
        <v>112</v>
      </c>
      <c r="F14" s="23">
        <v>2</v>
      </c>
    </row>
    <row r="15" spans="1:6" s="28" customFormat="1" x14ac:dyDescent="0.3">
      <c r="A15" s="23">
        <v>14</v>
      </c>
      <c r="B15" s="27" t="s">
        <v>17</v>
      </c>
      <c r="C15" s="21" t="s">
        <v>17</v>
      </c>
      <c r="D15" s="27" t="s">
        <v>25</v>
      </c>
      <c r="E15" s="23" t="s">
        <v>33</v>
      </c>
      <c r="F15" s="23">
        <v>1</v>
      </c>
    </row>
    <row r="16" spans="1:6" s="28" customFormat="1" x14ac:dyDescent="0.3">
      <c r="A16" s="23">
        <v>15</v>
      </c>
      <c r="B16" s="27" t="s">
        <v>95</v>
      </c>
      <c r="C16" s="21" t="s">
        <v>127</v>
      </c>
      <c r="D16" s="27" t="s">
        <v>41</v>
      </c>
      <c r="E16" s="23" t="s">
        <v>35</v>
      </c>
      <c r="F16" s="23">
        <v>1</v>
      </c>
    </row>
    <row r="17" spans="1:6" s="28" customFormat="1" x14ac:dyDescent="0.3">
      <c r="A17" s="23">
        <v>16</v>
      </c>
      <c r="B17" s="27" t="s">
        <v>26</v>
      </c>
      <c r="C17" s="21" t="s">
        <v>132</v>
      </c>
      <c r="D17" s="27" t="s">
        <v>44</v>
      </c>
      <c r="E17" s="23" t="s">
        <v>35</v>
      </c>
      <c r="F17" s="23">
        <v>1</v>
      </c>
    </row>
    <row r="18" spans="1:6" s="28" customFormat="1" x14ac:dyDescent="0.3">
      <c r="A18" s="23">
        <v>17</v>
      </c>
      <c r="B18" s="27" t="s">
        <v>43</v>
      </c>
      <c r="C18" s="21" t="s">
        <v>133</v>
      </c>
      <c r="D18" s="27" t="s">
        <v>42</v>
      </c>
      <c r="E18" s="23" t="s">
        <v>35</v>
      </c>
      <c r="F18" s="23">
        <v>1</v>
      </c>
    </row>
    <row r="19" spans="1:6" s="28" customFormat="1" x14ac:dyDescent="0.3">
      <c r="A19" s="23">
        <v>18</v>
      </c>
      <c r="B19" s="27" t="s">
        <v>18</v>
      </c>
      <c r="C19" s="21" t="s">
        <v>128</v>
      </c>
      <c r="D19" s="27" t="s">
        <v>42</v>
      </c>
      <c r="E19" s="23" t="s">
        <v>35</v>
      </c>
      <c r="F19" s="23">
        <v>1</v>
      </c>
    </row>
    <row r="20" spans="1:6" s="28" customFormat="1" x14ac:dyDescent="0.3">
      <c r="A20" s="23">
        <v>19</v>
      </c>
      <c r="B20" s="27" t="s">
        <v>96</v>
      </c>
      <c r="C20" s="21" t="s">
        <v>134</v>
      </c>
      <c r="D20" s="27" t="s">
        <v>42</v>
      </c>
      <c r="E20" s="23" t="s">
        <v>35</v>
      </c>
      <c r="F20" s="23">
        <v>1</v>
      </c>
    </row>
    <row r="21" spans="1:6" s="28" customFormat="1" x14ac:dyDescent="0.3">
      <c r="A21" s="23">
        <v>20</v>
      </c>
      <c r="B21" s="27" t="s">
        <v>135</v>
      </c>
      <c r="C21" s="21" t="s">
        <v>136</v>
      </c>
      <c r="D21" s="27" t="s">
        <v>42</v>
      </c>
      <c r="E21" s="23" t="s">
        <v>35</v>
      </c>
      <c r="F21" s="23">
        <v>1</v>
      </c>
    </row>
    <row r="22" spans="1:6" s="28" customFormat="1" x14ac:dyDescent="0.3">
      <c r="A22" s="23">
        <v>21</v>
      </c>
      <c r="B22" s="27" t="s">
        <v>137</v>
      </c>
      <c r="C22" s="21" t="s">
        <v>129</v>
      </c>
      <c r="D22" s="27" t="s">
        <v>42</v>
      </c>
      <c r="E22" s="23" t="s">
        <v>35</v>
      </c>
      <c r="F22" s="23">
        <v>1</v>
      </c>
    </row>
    <row r="23" spans="1:6" s="28" customFormat="1" x14ac:dyDescent="0.3">
      <c r="A23" s="23">
        <v>22</v>
      </c>
      <c r="B23" s="27" t="s">
        <v>100</v>
      </c>
      <c r="C23" s="21"/>
      <c r="D23" s="27" t="s">
        <v>105</v>
      </c>
      <c r="E23" s="23" t="s">
        <v>35</v>
      </c>
      <c r="F23" s="23">
        <v>1</v>
      </c>
    </row>
    <row r="24" spans="1:6" s="28" customFormat="1" x14ac:dyDescent="0.3">
      <c r="A24" s="23">
        <v>23</v>
      </c>
      <c r="B24" s="27" t="s">
        <v>101</v>
      </c>
      <c r="C24" s="21" t="s">
        <v>130</v>
      </c>
      <c r="D24" s="27" t="s">
        <v>102</v>
      </c>
      <c r="E24" s="23" t="s">
        <v>57</v>
      </c>
      <c r="F24" s="23">
        <v>1</v>
      </c>
    </row>
    <row r="25" spans="1:6" s="28" customFormat="1" x14ac:dyDescent="0.3">
      <c r="A25" s="23">
        <v>24</v>
      </c>
      <c r="B25" s="27" t="s">
        <v>19</v>
      </c>
      <c r="C25" s="21" t="s">
        <v>131</v>
      </c>
      <c r="D25" s="27" t="s">
        <v>27</v>
      </c>
      <c r="E25" s="23" t="s">
        <v>34</v>
      </c>
      <c r="F25" s="23">
        <v>1</v>
      </c>
    </row>
    <row r="26" spans="1:6" s="28" customFormat="1" x14ac:dyDescent="0.3">
      <c r="A26" s="23">
        <v>25</v>
      </c>
      <c r="B26" s="27" t="s">
        <v>20</v>
      </c>
      <c r="C26" s="21"/>
      <c r="D26" s="27" t="s">
        <v>36</v>
      </c>
      <c r="E26" s="23" t="s">
        <v>37</v>
      </c>
      <c r="F26" s="23">
        <v>1</v>
      </c>
    </row>
    <row r="27" spans="1:6" s="28" customFormat="1" x14ac:dyDescent="0.3">
      <c r="A27" s="23">
        <v>26</v>
      </c>
      <c r="B27" s="27" t="s">
        <v>45</v>
      </c>
      <c r="C27" s="21"/>
      <c r="D27" s="27" t="s">
        <v>36</v>
      </c>
      <c r="E27" s="23" t="s">
        <v>37</v>
      </c>
      <c r="F27" s="23">
        <v>2</v>
      </c>
    </row>
    <row r="28" spans="1:6" s="28" customFormat="1" x14ac:dyDescent="0.3">
      <c r="A28" s="23">
        <v>27</v>
      </c>
      <c r="B28" s="27" t="s">
        <v>21</v>
      </c>
      <c r="C28" s="21"/>
      <c r="D28" s="27" t="s">
        <v>138</v>
      </c>
      <c r="E28" s="23" t="s">
        <v>97</v>
      </c>
      <c r="F28" s="23">
        <v>1</v>
      </c>
    </row>
    <row r="29" spans="1:6" s="28" customFormat="1" x14ac:dyDescent="0.3">
      <c r="A29" s="23">
        <v>28</v>
      </c>
      <c r="B29" s="27" t="s">
        <v>22</v>
      </c>
      <c r="C29" s="21"/>
      <c r="D29" s="27" t="s">
        <v>29</v>
      </c>
      <c r="E29" s="23" t="s">
        <v>29</v>
      </c>
      <c r="F29" s="23">
        <v>1</v>
      </c>
    </row>
    <row r="30" spans="1:6" s="28" customFormat="1" x14ac:dyDescent="0.3">
      <c r="A30" s="23">
        <v>29</v>
      </c>
      <c r="B30" s="27" t="s">
        <v>46</v>
      </c>
      <c r="C30" s="21"/>
      <c r="D30" s="27" t="s">
        <v>49</v>
      </c>
      <c r="E30" s="23" t="s">
        <v>47</v>
      </c>
      <c r="F30" s="23">
        <v>1</v>
      </c>
    </row>
    <row r="31" spans="1:6" s="28" customFormat="1" x14ac:dyDescent="0.3">
      <c r="A31" s="23">
        <v>30</v>
      </c>
      <c r="B31" s="27" t="s">
        <v>64</v>
      </c>
      <c r="C31" s="21"/>
      <c r="D31" s="27" t="s">
        <v>139</v>
      </c>
      <c r="E31" s="23" t="s">
        <v>35</v>
      </c>
      <c r="F31" s="23">
        <v>1</v>
      </c>
    </row>
    <row r="32" spans="1:6" s="28" customFormat="1" x14ac:dyDescent="0.3">
      <c r="A32" s="23">
        <v>31</v>
      </c>
      <c r="B32" s="27" t="s">
        <v>61</v>
      </c>
      <c r="C32" s="21"/>
      <c r="D32" s="27" t="s">
        <v>62</v>
      </c>
      <c r="E32" s="23" t="s">
        <v>63</v>
      </c>
      <c r="F32" s="23">
        <v>9</v>
      </c>
    </row>
    <row r="33" spans="1:6" s="28" customFormat="1" x14ac:dyDescent="0.3">
      <c r="A33" s="23">
        <v>32</v>
      </c>
      <c r="B33" s="27" t="s">
        <v>98</v>
      </c>
      <c r="C33" s="21"/>
      <c r="D33" s="27" t="s">
        <v>140</v>
      </c>
      <c r="E33" s="23" t="s">
        <v>35</v>
      </c>
      <c r="F33" s="23">
        <v>3</v>
      </c>
    </row>
    <row r="34" spans="1:6" s="28" customFormat="1" x14ac:dyDescent="0.3">
      <c r="A34" s="23">
        <v>33</v>
      </c>
      <c r="B34" s="27" t="s">
        <v>67</v>
      </c>
      <c r="C34" s="21"/>
      <c r="D34" s="27" t="s">
        <v>141</v>
      </c>
      <c r="E34" s="23" t="s">
        <v>35</v>
      </c>
      <c r="F34" s="23">
        <v>3</v>
      </c>
    </row>
    <row r="35" spans="1:6" s="28" customFormat="1" x14ac:dyDescent="0.3">
      <c r="A35" s="23">
        <v>34</v>
      </c>
      <c r="B35" s="27" t="s">
        <v>74</v>
      </c>
      <c r="C35" s="21" t="s">
        <v>142</v>
      </c>
      <c r="D35" s="27" t="s">
        <v>75</v>
      </c>
      <c r="E35" s="23" t="s">
        <v>76</v>
      </c>
      <c r="F35" s="2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zoomScaleNormal="100" zoomScaleSheetLayoutView="114" workbookViewId="0">
      <selection sqref="A1:E1048576"/>
    </sheetView>
  </sheetViews>
  <sheetFormatPr defaultRowHeight="14.4" x14ac:dyDescent="0.3"/>
  <cols>
    <col min="2" max="2" width="28" bestFit="1" customWidth="1"/>
    <col min="3" max="3" width="26.6640625" customWidth="1"/>
    <col min="4" max="4" width="10.21875" bestFit="1" customWidth="1"/>
    <col min="5" max="5" width="7.44140625" customWidth="1"/>
    <col min="6" max="6" width="12.5546875" bestFit="1" customWidth="1"/>
    <col min="7" max="7" width="10.6640625" bestFit="1" customWidth="1"/>
    <col min="8" max="8" width="10.33203125" bestFit="1" customWidth="1"/>
    <col min="9" max="9" width="8" style="3" bestFit="1" customWidth="1"/>
    <col min="10" max="10" width="8" style="19" customWidth="1"/>
    <col min="11" max="11" width="7.77734375" bestFit="1" customWidth="1"/>
    <col min="12" max="12" width="11.44140625" bestFit="1" customWidth="1"/>
    <col min="13" max="13" width="11.88671875" style="9" bestFit="1" customWidth="1"/>
    <col min="15" max="15" width="16.6640625" customWidth="1"/>
    <col min="16" max="16" width="18.88671875" bestFit="1" customWidth="1"/>
  </cols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84</v>
      </c>
      <c r="H1" s="4" t="s">
        <v>6</v>
      </c>
      <c r="I1" s="5" t="s">
        <v>9</v>
      </c>
      <c r="J1" s="15" t="s">
        <v>91</v>
      </c>
      <c r="K1" s="4" t="s">
        <v>8</v>
      </c>
      <c r="L1" s="4" t="s">
        <v>7</v>
      </c>
      <c r="M1" s="14" t="s">
        <v>10</v>
      </c>
      <c r="N1" s="4" t="s">
        <v>50</v>
      </c>
      <c r="O1" s="4" t="s">
        <v>51</v>
      </c>
      <c r="P1" s="4" t="s">
        <v>85</v>
      </c>
    </row>
    <row r="2" spans="1:16" x14ac:dyDescent="0.3">
      <c r="A2" s="8">
        <v>1</v>
      </c>
      <c r="B2" s="8" t="s">
        <v>11</v>
      </c>
      <c r="C2" s="8" t="s">
        <v>23</v>
      </c>
      <c r="D2" s="8" t="s">
        <v>32</v>
      </c>
      <c r="E2" s="8">
        <v>1</v>
      </c>
      <c r="F2" s="8">
        <v>51300</v>
      </c>
      <c r="G2" s="8">
        <f t="shared" ref="G2:G42" si="0">F2*E2</f>
        <v>51300</v>
      </c>
      <c r="H2" s="8">
        <v>60</v>
      </c>
      <c r="I2" s="5">
        <f t="shared" ref="I2:I42" si="1">F2*(1-H2/100)</f>
        <v>20520</v>
      </c>
      <c r="J2" s="16">
        <v>21033</v>
      </c>
      <c r="K2" s="8">
        <v>10</v>
      </c>
      <c r="L2" s="8">
        <f t="shared" ref="L2:L42" si="2">I2*(1+K2/100)</f>
        <v>22572.000000000004</v>
      </c>
      <c r="M2" s="14">
        <f t="shared" ref="M2:M42" si="3">L2*E2</f>
        <v>22572.000000000004</v>
      </c>
      <c r="N2" s="8" t="s">
        <v>52</v>
      </c>
      <c r="O2" s="8" t="s">
        <v>53</v>
      </c>
      <c r="P2" s="4" t="s">
        <v>86</v>
      </c>
    </row>
    <row r="3" spans="1:16" x14ac:dyDescent="0.3">
      <c r="A3" s="8">
        <v>2</v>
      </c>
      <c r="B3" s="7" t="s">
        <v>12</v>
      </c>
      <c r="C3" s="7" t="s">
        <v>24</v>
      </c>
      <c r="D3" s="7" t="s">
        <v>32</v>
      </c>
      <c r="E3" s="7">
        <v>1</v>
      </c>
      <c r="F3" s="7">
        <v>13000</v>
      </c>
      <c r="G3" s="7">
        <f t="shared" si="0"/>
        <v>13000</v>
      </c>
      <c r="H3" s="7">
        <v>0</v>
      </c>
      <c r="I3" s="5">
        <f t="shared" si="1"/>
        <v>13000</v>
      </c>
      <c r="J3" s="17">
        <v>13000</v>
      </c>
      <c r="K3" s="8">
        <v>10</v>
      </c>
      <c r="L3" s="7">
        <f t="shared" si="2"/>
        <v>14300.000000000002</v>
      </c>
      <c r="M3" s="14">
        <f t="shared" si="3"/>
        <v>14300.000000000002</v>
      </c>
      <c r="N3" s="7" t="s">
        <v>52</v>
      </c>
      <c r="O3" s="7" t="s">
        <v>54</v>
      </c>
      <c r="P3" s="4" t="s">
        <v>86</v>
      </c>
    </row>
    <row r="4" spans="1:16" x14ac:dyDescent="0.3">
      <c r="A4" s="8">
        <v>3</v>
      </c>
      <c r="B4" s="5" t="s">
        <v>13</v>
      </c>
      <c r="C4" s="5" t="s">
        <v>103</v>
      </c>
      <c r="D4" s="5" t="s">
        <v>32</v>
      </c>
      <c r="E4" s="5">
        <v>1</v>
      </c>
      <c r="F4" s="6">
        <v>52800</v>
      </c>
      <c r="G4" s="5">
        <f t="shared" si="0"/>
        <v>52800</v>
      </c>
      <c r="H4" s="5">
        <v>58</v>
      </c>
      <c r="I4" s="5">
        <f t="shared" si="1"/>
        <v>22176.000000000004</v>
      </c>
      <c r="J4" s="18" t="s">
        <v>92</v>
      </c>
      <c r="K4" s="8">
        <v>10</v>
      </c>
      <c r="L4" s="5">
        <f t="shared" si="2"/>
        <v>24393.600000000006</v>
      </c>
      <c r="M4" s="14">
        <f t="shared" si="3"/>
        <v>24393.600000000006</v>
      </c>
      <c r="N4" s="5" t="s">
        <v>52</v>
      </c>
      <c r="O4" s="5" t="s">
        <v>73</v>
      </c>
      <c r="P4" s="4" t="s">
        <v>86</v>
      </c>
    </row>
    <row r="5" spans="1:16" x14ac:dyDescent="0.3">
      <c r="A5" s="8">
        <v>4</v>
      </c>
      <c r="B5" s="5" t="s">
        <v>14</v>
      </c>
      <c r="C5" s="5" t="s">
        <v>104</v>
      </c>
      <c r="D5" s="5" t="s">
        <v>32</v>
      </c>
      <c r="E5" s="5">
        <v>1</v>
      </c>
      <c r="F5" s="6">
        <v>45700</v>
      </c>
      <c r="G5" s="5">
        <f t="shared" si="0"/>
        <v>45700</v>
      </c>
      <c r="H5" s="5">
        <v>58</v>
      </c>
      <c r="I5" s="5">
        <f t="shared" si="1"/>
        <v>19194.000000000004</v>
      </c>
      <c r="J5" s="18" t="s">
        <v>92</v>
      </c>
      <c r="K5" s="8">
        <v>10</v>
      </c>
      <c r="L5" s="5">
        <f t="shared" si="2"/>
        <v>21113.400000000005</v>
      </c>
      <c r="M5" s="14">
        <f t="shared" si="3"/>
        <v>21113.400000000005</v>
      </c>
      <c r="N5" s="5" t="s">
        <v>52</v>
      </c>
      <c r="O5" s="5" t="s">
        <v>73</v>
      </c>
      <c r="P5" s="4" t="s">
        <v>86</v>
      </c>
    </row>
    <row r="6" spans="1:16" x14ac:dyDescent="0.3">
      <c r="A6" s="8">
        <v>5</v>
      </c>
      <c r="B6" s="5" t="s">
        <v>15</v>
      </c>
      <c r="C6" s="5" t="s">
        <v>93</v>
      </c>
      <c r="D6" s="5" t="s">
        <v>32</v>
      </c>
      <c r="E6" s="5">
        <v>1</v>
      </c>
      <c r="F6" s="6">
        <v>1800</v>
      </c>
      <c r="G6" s="5">
        <f t="shared" si="0"/>
        <v>1800</v>
      </c>
      <c r="H6" s="5">
        <v>58</v>
      </c>
      <c r="I6" s="5">
        <f t="shared" si="1"/>
        <v>756.00000000000011</v>
      </c>
      <c r="J6" s="18">
        <v>4300</v>
      </c>
      <c r="K6" s="8">
        <v>10</v>
      </c>
      <c r="L6" s="5">
        <f t="shared" si="2"/>
        <v>831.60000000000014</v>
      </c>
      <c r="M6" s="14">
        <f t="shared" si="3"/>
        <v>831.60000000000014</v>
      </c>
      <c r="N6" s="5" t="s">
        <v>52</v>
      </c>
      <c r="O6" s="5" t="s">
        <v>73</v>
      </c>
      <c r="P6" s="4" t="s">
        <v>86</v>
      </c>
    </row>
    <row r="7" spans="1:16" x14ac:dyDescent="0.3">
      <c r="A7" s="8">
        <v>6</v>
      </c>
      <c r="B7" s="5" t="s">
        <v>16</v>
      </c>
      <c r="C7" s="5" t="s">
        <v>71</v>
      </c>
      <c r="D7" s="5" t="s">
        <v>32</v>
      </c>
      <c r="E7" s="5">
        <v>1</v>
      </c>
      <c r="F7" s="6">
        <v>4300</v>
      </c>
      <c r="G7" s="5">
        <f t="shared" si="0"/>
        <v>4300</v>
      </c>
      <c r="H7" s="5">
        <v>58</v>
      </c>
      <c r="I7" s="5">
        <f t="shared" si="1"/>
        <v>1806.0000000000002</v>
      </c>
      <c r="J7" s="18">
        <v>4300</v>
      </c>
      <c r="K7" s="8">
        <v>10</v>
      </c>
      <c r="L7" s="5">
        <f t="shared" si="2"/>
        <v>1986.6000000000004</v>
      </c>
      <c r="M7" s="14">
        <f t="shared" si="3"/>
        <v>1986.6000000000004</v>
      </c>
      <c r="N7" s="5" t="s">
        <v>52</v>
      </c>
      <c r="O7" s="5" t="s">
        <v>73</v>
      </c>
      <c r="P7" s="4" t="s">
        <v>86</v>
      </c>
    </row>
    <row r="8" spans="1:16" x14ac:dyDescent="0.3">
      <c r="A8" s="8">
        <v>7</v>
      </c>
      <c r="B8" s="5" t="s">
        <v>99</v>
      </c>
      <c r="C8" s="5" t="s">
        <v>72</v>
      </c>
      <c r="D8" s="5" t="s">
        <v>32</v>
      </c>
      <c r="E8" s="5">
        <v>1</v>
      </c>
      <c r="F8" s="6">
        <v>2100</v>
      </c>
      <c r="G8" s="5">
        <f t="shared" si="0"/>
        <v>2100</v>
      </c>
      <c r="H8" s="5">
        <v>58</v>
      </c>
      <c r="I8" s="5">
        <f t="shared" si="1"/>
        <v>882.00000000000011</v>
      </c>
      <c r="J8" s="18">
        <v>1450</v>
      </c>
      <c r="K8" s="8">
        <v>10</v>
      </c>
      <c r="L8" s="5">
        <f t="shared" si="2"/>
        <v>970.20000000000016</v>
      </c>
      <c r="M8" s="14">
        <f t="shared" si="3"/>
        <v>970.20000000000016</v>
      </c>
      <c r="N8" s="5" t="s">
        <v>52</v>
      </c>
      <c r="O8" s="5" t="s">
        <v>73</v>
      </c>
      <c r="P8" s="4" t="s">
        <v>86</v>
      </c>
    </row>
    <row r="9" spans="1:16" x14ac:dyDescent="0.3">
      <c r="A9" s="8">
        <v>8</v>
      </c>
      <c r="B9" s="5" t="s">
        <v>106</v>
      </c>
      <c r="C9" s="5" t="s">
        <v>107</v>
      </c>
      <c r="D9" s="5" t="s">
        <v>32</v>
      </c>
      <c r="E9" s="5">
        <v>1</v>
      </c>
      <c r="F9" s="6">
        <v>41200</v>
      </c>
      <c r="G9" s="5">
        <f t="shared" si="0"/>
        <v>41200</v>
      </c>
      <c r="H9" s="5">
        <v>65</v>
      </c>
      <c r="I9" s="5">
        <f t="shared" si="1"/>
        <v>14419.999999999998</v>
      </c>
      <c r="J9" s="18">
        <v>0</v>
      </c>
      <c r="K9" s="8">
        <v>20</v>
      </c>
      <c r="L9" s="5">
        <f t="shared" si="2"/>
        <v>17303.999999999996</v>
      </c>
      <c r="M9" s="14">
        <f t="shared" si="3"/>
        <v>17303.999999999996</v>
      </c>
      <c r="N9" s="5" t="s">
        <v>52</v>
      </c>
      <c r="O9" s="5" t="s">
        <v>53</v>
      </c>
      <c r="P9" s="4"/>
    </row>
    <row r="10" spans="1:16" x14ac:dyDescent="0.3">
      <c r="A10" s="8">
        <v>9</v>
      </c>
      <c r="B10" s="5" t="s">
        <v>109</v>
      </c>
      <c r="C10" s="5"/>
      <c r="D10" s="5" t="s">
        <v>110</v>
      </c>
      <c r="E10" s="5">
        <v>3</v>
      </c>
      <c r="F10" s="6">
        <v>1700</v>
      </c>
      <c r="G10" s="5">
        <f t="shared" si="0"/>
        <v>5100</v>
      </c>
      <c r="H10" s="5">
        <v>0</v>
      </c>
      <c r="I10" s="5">
        <f t="shared" si="1"/>
        <v>1700</v>
      </c>
      <c r="J10" s="18"/>
      <c r="K10" s="8">
        <v>10</v>
      </c>
      <c r="L10" s="5">
        <f t="shared" si="2"/>
        <v>1870.0000000000002</v>
      </c>
      <c r="M10" s="14">
        <f t="shared" si="3"/>
        <v>5610.0000000000009</v>
      </c>
      <c r="N10" s="5" t="s">
        <v>52</v>
      </c>
      <c r="O10" s="5" t="s">
        <v>53</v>
      </c>
      <c r="P10" s="4"/>
    </row>
    <row r="11" spans="1:16" x14ac:dyDescent="0.3">
      <c r="A11" s="8">
        <v>10</v>
      </c>
      <c r="B11" s="5" t="s">
        <v>111</v>
      </c>
      <c r="C11" s="5" t="s">
        <v>117</v>
      </c>
      <c r="D11" s="5" t="s">
        <v>112</v>
      </c>
      <c r="E11" s="5">
        <v>6</v>
      </c>
      <c r="F11" s="6">
        <v>1356</v>
      </c>
      <c r="G11" s="5">
        <f t="shared" si="0"/>
        <v>8136</v>
      </c>
      <c r="H11" s="5">
        <v>3</v>
      </c>
      <c r="I11" s="5">
        <f t="shared" si="1"/>
        <v>1315.32</v>
      </c>
      <c r="J11" s="18">
        <v>0</v>
      </c>
      <c r="K11" s="8">
        <v>10</v>
      </c>
      <c r="L11" s="5">
        <f t="shared" si="2"/>
        <v>1446.8520000000001</v>
      </c>
      <c r="M11" s="14">
        <f t="shared" si="3"/>
        <v>8681.112000000001</v>
      </c>
      <c r="N11" s="5" t="s">
        <v>52</v>
      </c>
      <c r="O11" s="5" t="s">
        <v>53</v>
      </c>
      <c r="P11" s="4"/>
    </row>
    <row r="12" spans="1:16" x14ac:dyDescent="0.3">
      <c r="A12" s="8">
        <v>11</v>
      </c>
      <c r="B12" s="5" t="s">
        <v>113</v>
      </c>
      <c r="C12" s="5" t="s">
        <v>114</v>
      </c>
      <c r="D12" s="5" t="s">
        <v>112</v>
      </c>
      <c r="E12" s="5">
        <v>2</v>
      </c>
      <c r="F12" s="6">
        <v>307</v>
      </c>
      <c r="G12" s="5">
        <f t="shared" si="0"/>
        <v>614</v>
      </c>
      <c r="H12" s="5">
        <v>3</v>
      </c>
      <c r="I12" s="5">
        <f t="shared" si="1"/>
        <v>297.78999999999996</v>
      </c>
      <c r="J12" s="18">
        <v>0</v>
      </c>
      <c r="K12" s="8">
        <v>10</v>
      </c>
      <c r="L12" s="5">
        <f t="shared" si="2"/>
        <v>327.56899999999996</v>
      </c>
      <c r="M12" s="14">
        <f t="shared" si="3"/>
        <v>655.13799999999992</v>
      </c>
      <c r="N12" s="5" t="s">
        <v>52</v>
      </c>
      <c r="O12" s="5" t="s">
        <v>53</v>
      </c>
      <c r="P12" s="4"/>
    </row>
    <row r="13" spans="1:16" x14ac:dyDescent="0.3">
      <c r="A13" s="8">
        <v>12</v>
      </c>
      <c r="B13" s="5" t="s">
        <v>113</v>
      </c>
      <c r="C13" s="5" t="s">
        <v>115</v>
      </c>
      <c r="D13" s="5" t="s">
        <v>112</v>
      </c>
      <c r="E13" s="5">
        <v>2</v>
      </c>
      <c r="F13" s="6">
        <v>297</v>
      </c>
      <c r="G13" s="5">
        <f t="shared" si="0"/>
        <v>594</v>
      </c>
      <c r="H13" s="5">
        <v>3</v>
      </c>
      <c r="I13" s="5">
        <f t="shared" si="1"/>
        <v>288.08999999999997</v>
      </c>
      <c r="J13" s="18">
        <v>0</v>
      </c>
      <c r="K13" s="8">
        <v>10</v>
      </c>
      <c r="L13" s="5">
        <f t="shared" si="2"/>
        <v>316.899</v>
      </c>
      <c r="M13" s="14">
        <f t="shared" si="3"/>
        <v>633.798</v>
      </c>
      <c r="N13" s="5" t="s">
        <v>52</v>
      </c>
      <c r="O13" s="5" t="s">
        <v>53</v>
      </c>
      <c r="P13" s="4"/>
    </row>
    <row r="14" spans="1:16" x14ac:dyDescent="0.3">
      <c r="A14" s="8">
        <v>13</v>
      </c>
      <c r="B14" s="5" t="s">
        <v>113</v>
      </c>
      <c r="C14" s="5" t="s">
        <v>116</v>
      </c>
      <c r="D14" s="5" t="s">
        <v>112</v>
      </c>
      <c r="E14" s="5">
        <v>2</v>
      </c>
      <c r="F14" s="6">
        <v>169</v>
      </c>
      <c r="G14" s="5">
        <f t="shared" si="0"/>
        <v>338</v>
      </c>
      <c r="H14" s="5">
        <v>3</v>
      </c>
      <c r="I14" s="5">
        <f t="shared" si="1"/>
        <v>163.93</v>
      </c>
      <c r="J14" s="18">
        <v>0</v>
      </c>
      <c r="K14" s="8">
        <v>10</v>
      </c>
      <c r="L14" s="5">
        <f t="shared" si="2"/>
        <v>180.32300000000004</v>
      </c>
      <c r="M14" s="14">
        <f t="shared" si="3"/>
        <v>360.64600000000007</v>
      </c>
      <c r="N14" s="5" t="s">
        <v>52</v>
      </c>
      <c r="O14" s="5" t="s">
        <v>53</v>
      </c>
      <c r="P14" s="4"/>
    </row>
    <row r="15" spans="1:16" x14ac:dyDescent="0.3">
      <c r="A15" s="8">
        <v>14</v>
      </c>
      <c r="B15" s="8" t="s">
        <v>17</v>
      </c>
      <c r="C15" s="8" t="s">
        <v>25</v>
      </c>
      <c r="D15" s="8" t="s">
        <v>33</v>
      </c>
      <c r="E15" s="8">
        <v>1</v>
      </c>
      <c r="F15" s="8">
        <v>1350</v>
      </c>
      <c r="G15" s="8">
        <f t="shared" si="0"/>
        <v>1350</v>
      </c>
      <c r="H15" s="8">
        <v>0</v>
      </c>
      <c r="I15" s="5">
        <f t="shared" si="1"/>
        <v>1350</v>
      </c>
      <c r="J15" s="16">
        <v>1350</v>
      </c>
      <c r="K15" s="8">
        <v>10</v>
      </c>
      <c r="L15" s="8">
        <f t="shared" si="2"/>
        <v>1485.0000000000002</v>
      </c>
      <c r="M15" s="14">
        <f t="shared" si="3"/>
        <v>1485.0000000000002</v>
      </c>
      <c r="N15" s="8" t="s">
        <v>52</v>
      </c>
      <c r="O15" s="8" t="s">
        <v>53</v>
      </c>
      <c r="P15" s="4" t="s">
        <v>87</v>
      </c>
    </row>
    <row r="16" spans="1:16" x14ac:dyDescent="0.3">
      <c r="A16" s="8">
        <v>15</v>
      </c>
      <c r="B16" s="8" t="s">
        <v>95</v>
      </c>
      <c r="C16" s="8" t="s">
        <v>41</v>
      </c>
      <c r="D16" s="8" t="s">
        <v>35</v>
      </c>
      <c r="E16" s="8">
        <v>1</v>
      </c>
      <c r="F16" s="8">
        <v>6465</v>
      </c>
      <c r="G16" s="8">
        <f t="shared" si="0"/>
        <v>6465</v>
      </c>
      <c r="H16" s="8">
        <v>72</v>
      </c>
      <c r="I16" s="5">
        <f t="shared" si="1"/>
        <v>1810.2000000000003</v>
      </c>
      <c r="J16" s="16" t="s">
        <v>92</v>
      </c>
      <c r="K16" s="8">
        <v>10</v>
      </c>
      <c r="L16" s="8">
        <f t="shared" si="2"/>
        <v>1991.2200000000005</v>
      </c>
      <c r="M16" s="14">
        <f t="shared" si="3"/>
        <v>1991.2200000000005</v>
      </c>
      <c r="N16" s="8" t="s">
        <v>52</v>
      </c>
      <c r="O16" s="8" t="s">
        <v>53</v>
      </c>
      <c r="P16" s="4" t="s">
        <v>88</v>
      </c>
    </row>
    <row r="17" spans="1:16" x14ac:dyDescent="0.3">
      <c r="A17" s="8">
        <v>16</v>
      </c>
      <c r="B17" s="8" t="s">
        <v>26</v>
      </c>
      <c r="C17" s="8" t="s">
        <v>44</v>
      </c>
      <c r="D17" s="8" t="s">
        <v>34</v>
      </c>
      <c r="E17" s="8">
        <v>1</v>
      </c>
      <c r="F17" s="8">
        <v>1355</v>
      </c>
      <c r="G17" s="8">
        <f t="shared" si="0"/>
        <v>1355</v>
      </c>
      <c r="H17" s="8">
        <v>75</v>
      </c>
      <c r="I17" s="5">
        <f t="shared" si="1"/>
        <v>338.75</v>
      </c>
      <c r="J17" s="16">
        <v>544.25</v>
      </c>
      <c r="K17" s="8">
        <v>10</v>
      </c>
      <c r="L17" s="8">
        <f t="shared" si="2"/>
        <v>372.62500000000006</v>
      </c>
      <c r="M17" s="14">
        <f t="shared" si="3"/>
        <v>372.62500000000006</v>
      </c>
      <c r="N17" s="8" t="s">
        <v>52</v>
      </c>
      <c r="O17" s="8" t="s">
        <v>53</v>
      </c>
      <c r="P17" s="4" t="s">
        <v>88</v>
      </c>
    </row>
    <row r="18" spans="1:16" x14ac:dyDescent="0.3">
      <c r="A18" s="8">
        <v>17</v>
      </c>
      <c r="B18" s="8" t="s">
        <v>43</v>
      </c>
      <c r="C18" s="8" t="s">
        <v>42</v>
      </c>
      <c r="D18" s="8" t="s">
        <v>34</v>
      </c>
      <c r="E18" s="8">
        <v>1</v>
      </c>
      <c r="F18" s="8">
        <v>1312</v>
      </c>
      <c r="G18" s="8">
        <f t="shared" si="0"/>
        <v>1312</v>
      </c>
      <c r="H18" s="8">
        <v>75</v>
      </c>
      <c r="I18" s="5">
        <f t="shared" si="1"/>
        <v>328</v>
      </c>
      <c r="J18" s="16">
        <v>338.75</v>
      </c>
      <c r="K18" s="8">
        <v>10</v>
      </c>
      <c r="L18" s="8">
        <f t="shared" si="2"/>
        <v>360.8</v>
      </c>
      <c r="M18" s="14">
        <f t="shared" si="3"/>
        <v>360.8</v>
      </c>
      <c r="N18" s="8" t="s">
        <v>52</v>
      </c>
      <c r="O18" s="8" t="s">
        <v>53</v>
      </c>
      <c r="P18" s="4" t="s">
        <v>88</v>
      </c>
    </row>
    <row r="19" spans="1:16" x14ac:dyDescent="0.3">
      <c r="A19" s="8">
        <v>18</v>
      </c>
      <c r="B19" s="8" t="s">
        <v>18</v>
      </c>
      <c r="C19" s="8" t="s">
        <v>42</v>
      </c>
      <c r="D19" s="8" t="s">
        <v>35</v>
      </c>
      <c r="E19" s="8">
        <v>2</v>
      </c>
      <c r="F19" s="8">
        <v>1312</v>
      </c>
      <c r="G19" s="8">
        <f t="shared" si="0"/>
        <v>2624</v>
      </c>
      <c r="H19" s="8">
        <v>75</v>
      </c>
      <c r="I19" s="5">
        <f t="shared" si="1"/>
        <v>328</v>
      </c>
      <c r="J19" s="16">
        <v>338.75</v>
      </c>
      <c r="K19" s="8">
        <v>10</v>
      </c>
      <c r="L19" s="8">
        <f t="shared" si="2"/>
        <v>360.8</v>
      </c>
      <c r="M19" s="14">
        <f t="shared" si="3"/>
        <v>721.6</v>
      </c>
      <c r="N19" s="8" t="s">
        <v>52</v>
      </c>
      <c r="O19" s="8" t="s">
        <v>53</v>
      </c>
      <c r="P19" s="4" t="s">
        <v>87</v>
      </c>
    </row>
    <row r="20" spans="1:16" x14ac:dyDescent="0.3">
      <c r="A20" s="8">
        <v>19</v>
      </c>
      <c r="B20" s="8" t="s">
        <v>96</v>
      </c>
      <c r="C20" s="8"/>
      <c r="D20" s="8" t="s">
        <v>35</v>
      </c>
      <c r="E20" s="8">
        <v>2</v>
      </c>
      <c r="F20" s="8">
        <v>1312</v>
      </c>
      <c r="G20" s="8">
        <f t="shared" si="0"/>
        <v>2624</v>
      </c>
      <c r="H20" s="8">
        <v>75</v>
      </c>
      <c r="I20" s="5">
        <f t="shared" si="1"/>
        <v>328</v>
      </c>
      <c r="J20" s="16">
        <v>0</v>
      </c>
      <c r="K20" s="8">
        <v>10</v>
      </c>
      <c r="L20" s="8">
        <f t="shared" si="2"/>
        <v>360.8</v>
      </c>
      <c r="M20" s="14">
        <f t="shared" si="3"/>
        <v>721.6</v>
      </c>
      <c r="N20" s="8" t="s">
        <v>52</v>
      </c>
      <c r="O20" s="8" t="s">
        <v>53</v>
      </c>
      <c r="P20" s="4"/>
    </row>
    <row r="21" spans="1:16" x14ac:dyDescent="0.3">
      <c r="A21" s="8">
        <v>20</v>
      </c>
      <c r="B21" s="8" t="s">
        <v>100</v>
      </c>
      <c r="C21" s="8" t="s">
        <v>105</v>
      </c>
      <c r="D21" s="8" t="s">
        <v>35</v>
      </c>
      <c r="E21" s="8">
        <v>1</v>
      </c>
      <c r="F21" s="8">
        <v>6015</v>
      </c>
      <c r="G21" s="8">
        <f t="shared" si="0"/>
        <v>6015</v>
      </c>
      <c r="H21" s="8">
        <v>62</v>
      </c>
      <c r="I21" s="5">
        <f t="shared" ref="I21:I22" si="4">F21*(1-H21/100)</f>
        <v>2285.6999999999998</v>
      </c>
      <c r="J21" s="16">
        <v>0</v>
      </c>
      <c r="K21" s="8">
        <v>10</v>
      </c>
      <c r="L21" s="8">
        <f t="shared" ref="L21:L22" si="5">I21*(1+K21/100)</f>
        <v>2514.27</v>
      </c>
      <c r="M21" s="14">
        <f t="shared" ref="M21:M22" si="6">L21*E21</f>
        <v>2514.27</v>
      </c>
      <c r="N21" s="8" t="s">
        <v>52</v>
      </c>
      <c r="O21" s="8" t="s">
        <v>53</v>
      </c>
      <c r="P21" s="4"/>
    </row>
    <row r="22" spans="1:16" x14ac:dyDescent="0.3">
      <c r="A22" s="8">
        <v>21</v>
      </c>
      <c r="B22" s="8" t="s">
        <v>101</v>
      </c>
      <c r="C22" s="8" t="s">
        <v>102</v>
      </c>
      <c r="D22" s="8" t="s">
        <v>57</v>
      </c>
      <c r="E22" s="8">
        <v>1</v>
      </c>
      <c r="F22" s="8">
        <v>4500</v>
      </c>
      <c r="G22" s="8">
        <f t="shared" si="0"/>
        <v>4500</v>
      </c>
      <c r="H22" s="8">
        <v>0</v>
      </c>
      <c r="I22" s="5">
        <f t="shared" si="4"/>
        <v>4500</v>
      </c>
      <c r="J22" s="16">
        <v>0</v>
      </c>
      <c r="K22" s="8">
        <v>10</v>
      </c>
      <c r="L22" s="8">
        <f t="shared" si="5"/>
        <v>4950</v>
      </c>
      <c r="M22" s="14">
        <f t="shared" si="6"/>
        <v>4950</v>
      </c>
      <c r="N22" s="8" t="s">
        <v>52</v>
      </c>
      <c r="O22" s="8" t="s">
        <v>53</v>
      </c>
      <c r="P22" s="4"/>
    </row>
    <row r="23" spans="1:16" x14ac:dyDescent="0.3">
      <c r="A23" s="8">
        <v>22</v>
      </c>
      <c r="B23" s="8" t="s">
        <v>19</v>
      </c>
      <c r="C23" s="8" t="s">
        <v>27</v>
      </c>
      <c r="D23" s="8" t="s">
        <v>34</v>
      </c>
      <c r="E23" s="8">
        <v>1</v>
      </c>
      <c r="F23" s="8">
        <v>2256</v>
      </c>
      <c r="G23" s="8">
        <f t="shared" si="0"/>
        <v>2256</v>
      </c>
      <c r="H23" s="8">
        <v>0</v>
      </c>
      <c r="I23" s="5">
        <f t="shared" si="1"/>
        <v>2256</v>
      </c>
      <c r="J23" s="16">
        <v>2256</v>
      </c>
      <c r="K23" s="8">
        <v>10</v>
      </c>
      <c r="L23" s="8">
        <f t="shared" si="2"/>
        <v>2481.6000000000004</v>
      </c>
      <c r="M23" s="14">
        <f t="shared" si="3"/>
        <v>2481.6000000000004</v>
      </c>
      <c r="N23" s="8" t="s">
        <v>52</v>
      </c>
      <c r="O23" s="8" t="s">
        <v>53</v>
      </c>
      <c r="P23" s="4" t="s">
        <v>87</v>
      </c>
    </row>
    <row r="24" spans="1:16" x14ac:dyDescent="0.3">
      <c r="A24" s="8">
        <v>23</v>
      </c>
      <c r="B24" s="8" t="s">
        <v>20</v>
      </c>
      <c r="C24" s="8" t="s">
        <v>36</v>
      </c>
      <c r="D24" s="8" t="s">
        <v>28</v>
      </c>
      <c r="E24" s="8">
        <v>1</v>
      </c>
      <c r="F24" s="8">
        <v>300</v>
      </c>
      <c r="G24" s="8">
        <f t="shared" si="0"/>
        <v>300</v>
      </c>
      <c r="H24" s="8">
        <v>0</v>
      </c>
      <c r="I24" s="5">
        <f t="shared" si="1"/>
        <v>300</v>
      </c>
      <c r="J24" s="16">
        <v>300</v>
      </c>
      <c r="K24" s="8">
        <v>10</v>
      </c>
      <c r="L24" s="8">
        <f t="shared" si="2"/>
        <v>330</v>
      </c>
      <c r="M24" s="14">
        <f t="shared" si="3"/>
        <v>330</v>
      </c>
      <c r="N24" s="8" t="s">
        <v>52</v>
      </c>
      <c r="O24" s="8" t="s">
        <v>53</v>
      </c>
      <c r="P24" s="4" t="s">
        <v>88</v>
      </c>
    </row>
    <row r="25" spans="1:16" x14ac:dyDescent="0.3">
      <c r="A25" s="8">
        <v>24</v>
      </c>
      <c r="B25" s="8" t="s">
        <v>45</v>
      </c>
      <c r="C25" s="8" t="s">
        <v>36</v>
      </c>
      <c r="D25" s="8" t="s">
        <v>37</v>
      </c>
      <c r="E25" s="8">
        <v>2</v>
      </c>
      <c r="F25" s="8">
        <v>50</v>
      </c>
      <c r="G25" s="8">
        <f t="shared" si="0"/>
        <v>100</v>
      </c>
      <c r="H25" s="8">
        <v>0</v>
      </c>
      <c r="I25" s="5">
        <f t="shared" si="1"/>
        <v>50</v>
      </c>
      <c r="J25" s="16">
        <v>50</v>
      </c>
      <c r="K25" s="8">
        <v>10</v>
      </c>
      <c r="L25" s="8">
        <f t="shared" si="2"/>
        <v>55.000000000000007</v>
      </c>
      <c r="M25" s="14">
        <f t="shared" si="3"/>
        <v>110.00000000000001</v>
      </c>
      <c r="N25" s="8" t="s">
        <v>52</v>
      </c>
      <c r="O25" s="8" t="s">
        <v>53</v>
      </c>
      <c r="P25" s="4" t="s">
        <v>88</v>
      </c>
    </row>
    <row r="26" spans="1:16" x14ac:dyDescent="0.3">
      <c r="A26" s="8">
        <v>25</v>
      </c>
      <c r="B26" s="8" t="s">
        <v>21</v>
      </c>
      <c r="C26" s="8" t="s">
        <v>36</v>
      </c>
      <c r="D26" s="8" t="s">
        <v>97</v>
      </c>
      <c r="E26" s="8">
        <v>1</v>
      </c>
      <c r="F26" s="8">
        <v>279</v>
      </c>
      <c r="G26" s="8">
        <f t="shared" si="0"/>
        <v>279</v>
      </c>
      <c r="H26" s="8">
        <v>0</v>
      </c>
      <c r="I26" s="5">
        <f t="shared" si="1"/>
        <v>279</v>
      </c>
      <c r="J26" s="16">
        <v>200</v>
      </c>
      <c r="K26" s="8">
        <v>10</v>
      </c>
      <c r="L26" s="8">
        <f t="shared" si="2"/>
        <v>306.90000000000003</v>
      </c>
      <c r="M26" s="14">
        <f t="shared" si="3"/>
        <v>306.90000000000003</v>
      </c>
      <c r="N26" s="8" t="s">
        <v>52</v>
      </c>
      <c r="O26" s="8" t="s">
        <v>53</v>
      </c>
      <c r="P26" s="4" t="s">
        <v>88</v>
      </c>
    </row>
    <row r="27" spans="1:16" x14ac:dyDescent="0.3">
      <c r="A27" s="8">
        <v>26</v>
      </c>
      <c r="B27" s="8" t="s">
        <v>22</v>
      </c>
      <c r="C27" s="8" t="s">
        <v>29</v>
      </c>
      <c r="D27" s="8" t="s">
        <v>29</v>
      </c>
      <c r="E27" s="8">
        <v>1</v>
      </c>
      <c r="F27" s="8">
        <v>250</v>
      </c>
      <c r="G27" s="8">
        <f t="shared" si="0"/>
        <v>250</v>
      </c>
      <c r="H27" s="8">
        <v>0</v>
      </c>
      <c r="I27" s="5">
        <f t="shared" si="1"/>
        <v>250</v>
      </c>
      <c r="J27" s="16">
        <v>276</v>
      </c>
      <c r="K27" s="8">
        <v>10</v>
      </c>
      <c r="L27" s="8">
        <f t="shared" si="2"/>
        <v>275</v>
      </c>
      <c r="M27" s="14">
        <f t="shared" si="3"/>
        <v>275</v>
      </c>
      <c r="N27" s="8" t="s">
        <v>52</v>
      </c>
      <c r="O27" s="8" t="s">
        <v>53</v>
      </c>
      <c r="P27" s="4" t="s">
        <v>87</v>
      </c>
    </row>
    <row r="28" spans="1:16" x14ac:dyDescent="0.3">
      <c r="A28" s="8">
        <v>27</v>
      </c>
      <c r="B28" s="7" t="s">
        <v>46</v>
      </c>
      <c r="C28" s="7" t="s">
        <v>49</v>
      </c>
      <c r="D28" s="7" t="s">
        <v>47</v>
      </c>
      <c r="E28" s="7">
        <v>1</v>
      </c>
      <c r="F28" s="7">
        <v>2860</v>
      </c>
      <c r="G28" s="7">
        <f t="shared" si="0"/>
        <v>2860</v>
      </c>
      <c r="H28" s="7">
        <v>0</v>
      </c>
      <c r="I28" s="5">
        <f t="shared" si="1"/>
        <v>2860</v>
      </c>
      <c r="J28" s="17">
        <v>2650</v>
      </c>
      <c r="K28" s="8">
        <v>10</v>
      </c>
      <c r="L28" s="7">
        <f t="shared" si="2"/>
        <v>3146.0000000000005</v>
      </c>
      <c r="M28" s="14">
        <f t="shared" si="3"/>
        <v>3146.0000000000005</v>
      </c>
      <c r="N28" s="7" t="s">
        <v>52</v>
      </c>
      <c r="O28" s="7" t="s">
        <v>54</v>
      </c>
      <c r="P28" s="4" t="s">
        <v>89</v>
      </c>
    </row>
    <row r="29" spans="1:16" x14ac:dyDescent="0.3">
      <c r="A29" s="8">
        <v>28</v>
      </c>
      <c r="B29" s="8" t="s">
        <v>30</v>
      </c>
      <c r="C29" s="8" t="s">
        <v>31</v>
      </c>
      <c r="D29" s="8" t="s">
        <v>38</v>
      </c>
      <c r="E29" s="8">
        <v>1</v>
      </c>
      <c r="F29" s="8">
        <v>14555</v>
      </c>
      <c r="G29" s="8">
        <f t="shared" si="0"/>
        <v>14555</v>
      </c>
      <c r="H29" s="8">
        <v>35</v>
      </c>
      <c r="I29" s="5">
        <v>14130</v>
      </c>
      <c r="J29" s="16">
        <v>9485</v>
      </c>
      <c r="K29" s="8">
        <v>10</v>
      </c>
      <c r="L29" s="8">
        <f t="shared" si="2"/>
        <v>15543.000000000002</v>
      </c>
      <c r="M29" s="14">
        <f t="shared" si="3"/>
        <v>15543.000000000002</v>
      </c>
      <c r="N29" s="8" t="s">
        <v>52</v>
      </c>
      <c r="O29" s="8" t="s">
        <v>53</v>
      </c>
      <c r="P29" s="4" t="s">
        <v>88</v>
      </c>
    </row>
    <row r="30" spans="1:16" x14ac:dyDescent="0.3">
      <c r="A30" s="8">
        <v>29</v>
      </c>
      <c r="B30" s="8" t="s">
        <v>39</v>
      </c>
      <c r="C30" s="8" t="s">
        <v>77</v>
      </c>
      <c r="D30" s="8" t="s">
        <v>40</v>
      </c>
      <c r="E30" s="8">
        <v>1</v>
      </c>
      <c r="F30" s="8">
        <v>5000</v>
      </c>
      <c r="G30" s="8">
        <f t="shared" si="0"/>
        <v>5000</v>
      </c>
      <c r="H30" s="8">
        <v>0</v>
      </c>
      <c r="I30" s="5">
        <f t="shared" si="1"/>
        <v>5000</v>
      </c>
      <c r="J30" s="16" t="s">
        <v>94</v>
      </c>
      <c r="K30" s="8">
        <v>10</v>
      </c>
      <c r="L30" s="8">
        <f t="shared" si="2"/>
        <v>5500</v>
      </c>
      <c r="M30" s="14">
        <f t="shared" si="3"/>
        <v>5500</v>
      </c>
      <c r="N30" s="8" t="s">
        <v>52</v>
      </c>
      <c r="O30" s="8" t="s">
        <v>53</v>
      </c>
      <c r="P30" s="4" t="s">
        <v>88</v>
      </c>
    </row>
    <row r="31" spans="1:16" x14ac:dyDescent="0.3">
      <c r="A31" s="8">
        <v>30</v>
      </c>
      <c r="B31" s="7" t="s">
        <v>48</v>
      </c>
      <c r="C31" s="7" t="s">
        <v>90</v>
      </c>
      <c r="D31" s="7" t="s">
        <v>38</v>
      </c>
      <c r="E31" s="7">
        <v>1</v>
      </c>
      <c r="F31" s="7">
        <v>4855</v>
      </c>
      <c r="G31" s="7">
        <f t="shared" si="0"/>
        <v>4855</v>
      </c>
      <c r="H31" s="7">
        <v>35</v>
      </c>
      <c r="I31" s="5">
        <f t="shared" si="1"/>
        <v>3155.75</v>
      </c>
      <c r="J31" s="17" t="s">
        <v>92</v>
      </c>
      <c r="K31" s="8">
        <v>10</v>
      </c>
      <c r="L31" s="7">
        <f t="shared" si="2"/>
        <v>3471.3250000000003</v>
      </c>
      <c r="M31" s="14">
        <f t="shared" si="3"/>
        <v>3471.3250000000003</v>
      </c>
      <c r="N31" s="7" t="s">
        <v>52</v>
      </c>
      <c r="O31" s="7" t="s">
        <v>54</v>
      </c>
      <c r="P31" s="4" t="s">
        <v>88</v>
      </c>
    </row>
    <row r="32" spans="1:16" x14ac:dyDescent="0.3">
      <c r="A32" s="8">
        <v>31</v>
      </c>
      <c r="B32" s="8" t="s">
        <v>55</v>
      </c>
      <c r="C32" s="8" t="s">
        <v>56</v>
      </c>
      <c r="D32" s="8" t="s">
        <v>57</v>
      </c>
      <c r="E32" s="8">
        <v>100</v>
      </c>
      <c r="F32" s="8">
        <v>52.87</v>
      </c>
      <c r="G32" s="8">
        <f t="shared" si="0"/>
        <v>5287</v>
      </c>
      <c r="H32" s="8">
        <v>30</v>
      </c>
      <c r="I32" s="5">
        <f t="shared" si="1"/>
        <v>37.008999999999993</v>
      </c>
      <c r="J32" s="16">
        <v>33.15</v>
      </c>
      <c r="K32" s="8">
        <v>10</v>
      </c>
      <c r="L32" s="8">
        <f t="shared" si="2"/>
        <v>40.709899999999998</v>
      </c>
      <c r="M32" s="14">
        <f t="shared" si="3"/>
        <v>4070.99</v>
      </c>
      <c r="N32" s="8" t="s">
        <v>52</v>
      </c>
      <c r="O32" s="8" t="s">
        <v>53</v>
      </c>
      <c r="P32" s="4" t="s">
        <v>88</v>
      </c>
    </row>
    <row r="33" spans="1:16" x14ac:dyDescent="0.3">
      <c r="A33" s="8">
        <v>32</v>
      </c>
      <c r="B33" s="8" t="s">
        <v>58</v>
      </c>
      <c r="C33" s="8" t="s">
        <v>59</v>
      </c>
      <c r="D33" s="8" t="s">
        <v>57</v>
      </c>
      <c r="E33" s="8">
        <v>6</v>
      </c>
      <c r="F33" s="8">
        <v>33.130000000000003</v>
      </c>
      <c r="G33" s="8">
        <f t="shared" si="0"/>
        <v>198.78000000000003</v>
      </c>
      <c r="H33" s="8">
        <v>30</v>
      </c>
      <c r="I33" s="5">
        <f t="shared" si="1"/>
        <v>23.190999999999999</v>
      </c>
      <c r="J33" s="16">
        <v>21.53</v>
      </c>
      <c r="K33" s="8">
        <v>10</v>
      </c>
      <c r="L33" s="8">
        <f t="shared" si="2"/>
        <v>25.510100000000001</v>
      </c>
      <c r="M33" s="14">
        <f t="shared" si="3"/>
        <v>153.06060000000002</v>
      </c>
      <c r="N33" s="8" t="s">
        <v>52</v>
      </c>
      <c r="O33" s="8" t="s">
        <v>53</v>
      </c>
      <c r="P33" s="4" t="s">
        <v>88</v>
      </c>
    </row>
    <row r="34" spans="1:16" x14ac:dyDescent="0.3">
      <c r="A34" s="8">
        <v>33</v>
      </c>
      <c r="B34" s="8" t="s">
        <v>64</v>
      </c>
      <c r="C34" s="8" t="s">
        <v>65</v>
      </c>
      <c r="D34" s="8" t="s">
        <v>35</v>
      </c>
      <c r="E34" s="8">
        <v>1</v>
      </c>
      <c r="F34" s="8">
        <v>1086</v>
      </c>
      <c r="G34" s="8">
        <f t="shared" si="0"/>
        <v>1086</v>
      </c>
      <c r="H34" s="8">
        <v>50</v>
      </c>
      <c r="I34" s="5">
        <f t="shared" si="1"/>
        <v>543</v>
      </c>
      <c r="J34" s="16">
        <v>490</v>
      </c>
      <c r="K34" s="8">
        <v>10</v>
      </c>
      <c r="L34" s="8">
        <f t="shared" si="2"/>
        <v>597.30000000000007</v>
      </c>
      <c r="M34" s="14">
        <f t="shared" si="3"/>
        <v>597.30000000000007</v>
      </c>
      <c r="N34" s="8" t="s">
        <v>52</v>
      </c>
      <c r="O34" s="8" t="s">
        <v>54</v>
      </c>
      <c r="P34" s="4" t="s">
        <v>88</v>
      </c>
    </row>
    <row r="35" spans="1:16" x14ac:dyDescent="0.3">
      <c r="A35" s="8">
        <v>34</v>
      </c>
      <c r="B35" s="8" t="s">
        <v>60</v>
      </c>
      <c r="C35" s="8" t="s">
        <v>62</v>
      </c>
      <c r="D35" s="8" t="s">
        <v>63</v>
      </c>
      <c r="E35" s="8">
        <v>0</v>
      </c>
      <c r="F35" s="8">
        <v>210</v>
      </c>
      <c r="G35" s="8">
        <f t="shared" si="0"/>
        <v>0</v>
      </c>
      <c r="H35" s="8">
        <v>0</v>
      </c>
      <c r="I35" s="5">
        <f t="shared" si="1"/>
        <v>210</v>
      </c>
      <c r="J35" s="16">
        <v>230</v>
      </c>
      <c r="K35" s="8">
        <v>10</v>
      </c>
      <c r="L35" s="8">
        <f t="shared" si="2"/>
        <v>231.00000000000003</v>
      </c>
      <c r="M35" s="14">
        <f t="shared" si="3"/>
        <v>0</v>
      </c>
      <c r="N35" s="8" t="s">
        <v>52</v>
      </c>
      <c r="O35" s="8" t="s">
        <v>53</v>
      </c>
      <c r="P35" s="4" t="s">
        <v>87</v>
      </c>
    </row>
    <row r="36" spans="1:16" x14ac:dyDescent="0.3">
      <c r="A36" s="8">
        <v>35</v>
      </c>
      <c r="B36" s="8" t="s">
        <v>61</v>
      </c>
      <c r="C36" s="8" t="s">
        <v>62</v>
      </c>
      <c r="D36" s="8" t="s">
        <v>63</v>
      </c>
      <c r="E36" s="8">
        <v>9</v>
      </c>
      <c r="F36" s="8">
        <v>210</v>
      </c>
      <c r="G36" s="8">
        <f t="shared" si="0"/>
        <v>1890</v>
      </c>
      <c r="H36" s="8">
        <v>0</v>
      </c>
      <c r="I36" s="5">
        <f t="shared" si="1"/>
        <v>210</v>
      </c>
      <c r="J36" s="16">
        <v>230</v>
      </c>
      <c r="K36" s="8">
        <v>10</v>
      </c>
      <c r="L36" s="8">
        <f t="shared" si="2"/>
        <v>231.00000000000003</v>
      </c>
      <c r="M36" s="14">
        <f t="shared" si="3"/>
        <v>2079.0000000000005</v>
      </c>
      <c r="N36" s="8" t="s">
        <v>52</v>
      </c>
      <c r="O36" s="8" t="s">
        <v>53</v>
      </c>
      <c r="P36" s="4" t="s">
        <v>87</v>
      </c>
    </row>
    <row r="37" spans="1:16" x14ac:dyDescent="0.3">
      <c r="A37" s="8">
        <v>36</v>
      </c>
      <c r="B37" s="8" t="s">
        <v>98</v>
      </c>
      <c r="C37" s="8" t="s">
        <v>66</v>
      </c>
      <c r="D37" s="8" t="s">
        <v>35</v>
      </c>
      <c r="E37" s="8">
        <v>3</v>
      </c>
      <c r="F37" s="8">
        <v>180</v>
      </c>
      <c r="G37" s="8">
        <f t="shared" si="0"/>
        <v>540</v>
      </c>
      <c r="H37" s="8">
        <v>50</v>
      </c>
      <c r="I37" s="5">
        <f t="shared" si="1"/>
        <v>90</v>
      </c>
      <c r="J37" s="16">
        <v>190</v>
      </c>
      <c r="K37" s="8">
        <v>10</v>
      </c>
      <c r="L37" s="8">
        <f t="shared" si="2"/>
        <v>99.000000000000014</v>
      </c>
      <c r="M37" s="14">
        <f t="shared" si="3"/>
        <v>297.00000000000006</v>
      </c>
      <c r="N37" s="8" t="s">
        <v>52</v>
      </c>
      <c r="O37" s="8" t="s">
        <v>54</v>
      </c>
      <c r="P37" s="4" t="s">
        <v>88</v>
      </c>
    </row>
    <row r="38" spans="1:16" x14ac:dyDescent="0.3">
      <c r="A38" s="8">
        <v>37</v>
      </c>
      <c r="B38" s="8" t="s">
        <v>67</v>
      </c>
      <c r="C38" s="8" t="s">
        <v>68</v>
      </c>
      <c r="D38" s="8" t="s">
        <v>35</v>
      </c>
      <c r="E38" s="8">
        <v>3</v>
      </c>
      <c r="F38" s="8">
        <v>444</v>
      </c>
      <c r="G38" s="8">
        <f t="shared" si="0"/>
        <v>1332</v>
      </c>
      <c r="H38" s="8">
        <v>50</v>
      </c>
      <c r="I38" s="5">
        <f t="shared" si="1"/>
        <v>222</v>
      </c>
      <c r="J38" s="16">
        <v>190</v>
      </c>
      <c r="K38" s="8">
        <v>10</v>
      </c>
      <c r="L38" s="8">
        <f t="shared" si="2"/>
        <v>244.20000000000002</v>
      </c>
      <c r="M38" s="14">
        <f t="shared" si="3"/>
        <v>732.6</v>
      </c>
      <c r="N38" s="8" t="s">
        <v>52</v>
      </c>
      <c r="O38" s="8" t="s">
        <v>54</v>
      </c>
      <c r="P38" s="4" t="s">
        <v>88</v>
      </c>
    </row>
    <row r="39" spans="1:16" x14ac:dyDescent="0.3">
      <c r="A39" s="8">
        <v>38</v>
      </c>
      <c r="B39" s="8" t="s">
        <v>69</v>
      </c>
      <c r="C39" s="8" t="s">
        <v>70</v>
      </c>
      <c r="D39" s="8" t="s">
        <v>34</v>
      </c>
      <c r="E39" s="8">
        <v>1</v>
      </c>
      <c r="F39" s="8">
        <v>3770</v>
      </c>
      <c r="G39" s="8">
        <f t="shared" si="0"/>
        <v>3770</v>
      </c>
      <c r="H39" s="8">
        <v>52</v>
      </c>
      <c r="I39" s="5">
        <f t="shared" si="1"/>
        <v>1809.6</v>
      </c>
      <c r="J39" s="16" t="s">
        <v>92</v>
      </c>
      <c r="K39" s="8">
        <v>10</v>
      </c>
      <c r="L39" s="8">
        <f t="shared" si="2"/>
        <v>1990.5600000000002</v>
      </c>
      <c r="M39" s="14">
        <f t="shared" si="3"/>
        <v>1990.5600000000002</v>
      </c>
      <c r="N39" s="8" t="s">
        <v>52</v>
      </c>
      <c r="O39" s="8" t="s">
        <v>53</v>
      </c>
      <c r="P39" s="4" t="s">
        <v>88</v>
      </c>
    </row>
    <row r="40" spans="1:16" x14ac:dyDescent="0.3">
      <c r="A40" s="8">
        <v>39</v>
      </c>
      <c r="B40" s="8" t="s">
        <v>74</v>
      </c>
      <c r="C40" s="8" t="s">
        <v>75</v>
      </c>
      <c r="D40" s="8" t="s">
        <v>76</v>
      </c>
      <c r="E40" s="8">
        <v>1</v>
      </c>
      <c r="F40" s="8">
        <v>3250</v>
      </c>
      <c r="G40" s="8">
        <f t="shared" si="0"/>
        <v>3250</v>
      </c>
      <c r="H40" s="8">
        <v>0</v>
      </c>
      <c r="I40" s="5">
        <f t="shared" si="1"/>
        <v>3250</v>
      </c>
      <c r="J40" s="16">
        <v>3250</v>
      </c>
      <c r="K40" s="8">
        <v>10</v>
      </c>
      <c r="L40" s="8">
        <f t="shared" si="2"/>
        <v>3575.0000000000005</v>
      </c>
      <c r="M40" s="14">
        <f t="shared" si="3"/>
        <v>3575.0000000000005</v>
      </c>
      <c r="N40" s="8" t="s">
        <v>52</v>
      </c>
      <c r="O40" s="8" t="s">
        <v>53</v>
      </c>
      <c r="P40" s="4" t="s">
        <v>87</v>
      </c>
    </row>
    <row r="41" spans="1:16" x14ac:dyDescent="0.3">
      <c r="A41" s="8">
        <v>40</v>
      </c>
      <c r="B41" s="8" t="s">
        <v>78</v>
      </c>
      <c r="C41" s="8"/>
      <c r="D41" s="8" t="s">
        <v>40</v>
      </c>
      <c r="E41" s="8">
        <v>0</v>
      </c>
      <c r="F41" s="8">
        <v>22000</v>
      </c>
      <c r="G41" s="8">
        <f t="shared" si="0"/>
        <v>0</v>
      </c>
      <c r="H41" s="8">
        <v>10</v>
      </c>
      <c r="I41" s="5">
        <f t="shared" si="1"/>
        <v>19800</v>
      </c>
      <c r="J41" s="16" t="s">
        <v>94</v>
      </c>
      <c r="K41" s="8">
        <v>0</v>
      </c>
      <c r="L41" s="8">
        <f t="shared" si="2"/>
        <v>19800</v>
      </c>
      <c r="M41" s="14">
        <f t="shared" si="3"/>
        <v>0</v>
      </c>
      <c r="N41" s="8" t="s">
        <v>80</v>
      </c>
      <c r="O41" s="8" t="s">
        <v>53</v>
      </c>
      <c r="P41" s="4" t="s">
        <v>40</v>
      </c>
    </row>
    <row r="42" spans="1:16" x14ac:dyDescent="0.3">
      <c r="A42" s="8">
        <v>41</v>
      </c>
      <c r="B42" s="8" t="s">
        <v>79</v>
      </c>
      <c r="C42" s="8"/>
      <c r="D42" s="8" t="s">
        <v>40</v>
      </c>
      <c r="E42" s="8">
        <v>1</v>
      </c>
      <c r="F42" s="8">
        <v>80000</v>
      </c>
      <c r="G42" s="8">
        <f t="shared" si="0"/>
        <v>80000</v>
      </c>
      <c r="H42" s="8">
        <v>6.5</v>
      </c>
      <c r="I42" s="5">
        <f t="shared" si="1"/>
        <v>74800</v>
      </c>
      <c r="J42" s="16" t="s">
        <v>94</v>
      </c>
      <c r="K42" s="8">
        <v>0</v>
      </c>
      <c r="L42" s="8">
        <f t="shared" si="2"/>
        <v>74800</v>
      </c>
      <c r="M42" s="14">
        <f t="shared" si="3"/>
        <v>74800</v>
      </c>
      <c r="N42" s="8" t="s">
        <v>80</v>
      </c>
      <c r="O42" s="8" t="s">
        <v>53</v>
      </c>
      <c r="P42" s="4" t="s">
        <v>40</v>
      </c>
    </row>
    <row r="43" spans="1:16" x14ac:dyDescent="0.3">
      <c r="A43" s="10"/>
      <c r="B43" s="11"/>
      <c r="C43" s="11"/>
      <c r="D43" s="11"/>
      <c r="E43" s="11"/>
      <c r="F43" s="12"/>
      <c r="G43" s="13"/>
      <c r="M43" s="3"/>
      <c r="N43" s="13"/>
      <c r="O43" s="13"/>
    </row>
  </sheetData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Sheet6</vt:lpstr>
      <vt:lpstr>BOM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Dalal</dc:creator>
  <cp:lastModifiedBy>Aman Dalal</cp:lastModifiedBy>
  <cp:lastPrinted>2023-12-12T10:55:52Z</cp:lastPrinted>
  <dcterms:created xsi:type="dcterms:W3CDTF">2015-06-05T18:17:20Z</dcterms:created>
  <dcterms:modified xsi:type="dcterms:W3CDTF">2024-05-13T11:06:34Z</dcterms:modified>
</cp:coreProperties>
</file>